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DECB\10_Comum\12_Projetos partilhados\2020_IREE\semana_4_27abr_a_1mai\"/>
    </mc:Choice>
  </mc:AlternateContent>
  <bookViews>
    <workbookView xWindow="-120" yWindow="-120" windowWidth="29040" windowHeight="15840" tabRatio="768"/>
  </bookViews>
  <sheets>
    <sheet name="Índice" sheetId="17" r:id="rId1"/>
    <sheet name="Amostra" sheetId="15" r:id="rId2"/>
    <sheet name="Q1" sheetId="1" r:id="rId3"/>
    <sheet name="Q2" sheetId="2" r:id="rId4"/>
    <sheet name="Q21" sheetId="3" r:id="rId5"/>
    <sheet name="Q31" sheetId="4" r:id="rId6"/>
    <sheet name="Q32" sheetId="5" r:id="rId7"/>
    <sheet name="Q4" sheetId="6" r:id="rId8"/>
    <sheet name="Q41" sheetId="7" r:id="rId9"/>
    <sheet name="Q5A" sheetId="20" r:id="rId10"/>
    <sheet name="Q5B" sheetId="21" r:id="rId11"/>
    <sheet name="Q6" sheetId="9" r:id="rId12"/>
    <sheet name="Q8" sheetId="11" r:id="rId13"/>
    <sheet name="Q81" sheetId="12" r:id="rId14"/>
    <sheet name="Q82" sheetId="13" r:id="rId15"/>
    <sheet name="Nota" sheetId="18" r:id="rId16"/>
  </sheets>
  <definedNames>
    <definedName name="_xlnm._FilterDatabase" localSheetId="4" hidden="1">'Q21'!#REF!</definedName>
    <definedName name="_xlnm._FilterDatabase" localSheetId="5" hidden="1">'Q31'!#REF!</definedName>
    <definedName name="_xlnm._FilterDatabase" localSheetId="7" hidden="1">'Q4'!#REF!</definedName>
    <definedName name="_xlnm._FilterDatabase" localSheetId="9" hidden="1">Q5A!#REF!</definedName>
    <definedName name="_xlnm.Print_Area" localSheetId="12">'Q8'!$A$5:$K$25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7" l="1"/>
  <c r="B16" i="17"/>
  <c r="L21" i="21"/>
  <c r="L19" i="21"/>
  <c r="L16" i="21"/>
  <c r="L14" i="21"/>
  <c r="L13" i="21"/>
  <c r="L12" i="21"/>
  <c r="L11" i="21"/>
  <c r="L9" i="21"/>
  <c r="AD12" i="20" l="1"/>
  <c r="AJ12" i="20"/>
  <c r="AL12" i="20"/>
  <c r="AN12" i="20"/>
  <c r="AP12" i="20"/>
  <c r="AT12" i="20"/>
  <c r="AX12" i="20"/>
  <c r="AD14" i="20"/>
  <c r="AJ14" i="20"/>
  <c r="AN14" i="20"/>
  <c r="AT14" i="20"/>
  <c r="AX14" i="20"/>
  <c r="AY15" i="20"/>
  <c r="AD17" i="20"/>
  <c r="AJ17" i="20"/>
  <c r="L25" i="21"/>
  <c r="AP14" i="20"/>
  <c r="AN17" i="20"/>
  <c r="AT17" i="20"/>
  <c r="AX17" i="20"/>
  <c r="AY17" i="20"/>
  <c r="AD19" i="20"/>
  <c r="AJ19" i="20"/>
  <c r="AN19" i="20"/>
  <c r="AT19" i="20"/>
  <c r="AX19" i="20"/>
  <c r="AY19" i="20"/>
  <c r="AD21" i="20"/>
  <c r="AJ21" i="20"/>
  <c r="AN21" i="20"/>
  <c r="AT21" i="20"/>
  <c r="AX21" i="20"/>
  <c r="AY21" i="20"/>
  <c r="AD23" i="20"/>
  <c r="AN23" i="20"/>
  <c r="AT23" i="20"/>
  <c r="AX23" i="20"/>
  <c r="AD25" i="20"/>
  <c r="AJ25" i="20"/>
  <c r="AN25" i="20"/>
  <c r="AT25" i="20"/>
  <c r="AX25" i="20"/>
  <c r="AQ17" i="20"/>
  <c r="AQ19" i="20"/>
  <c r="AQ21" i="20"/>
  <c r="AJ23" i="20"/>
  <c r="AQ23" i="20"/>
  <c r="AY23" i="20"/>
  <c r="AQ25" i="20"/>
  <c r="AY25" i="20"/>
  <c r="AF14" i="20"/>
  <c r="AE17" i="20"/>
  <c r="AM17" i="20"/>
  <c r="AU17" i="20"/>
  <c r="AE19" i="20"/>
  <c r="AM19" i="20"/>
  <c r="AU19" i="20"/>
  <c r="AE21" i="20"/>
  <c r="AM21" i="20"/>
  <c r="AU21" i="20"/>
  <c r="AE23" i="20"/>
  <c r="AM23" i="20"/>
  <c r="AU23" i="20"/>
  <c r="AE25" i="20"/>
  <c r="AM25" i="20"/>
  <c r="AU25" i="20"/>
  <c r="K11" i="21"/>
  <c r="K13" i="21"/>
  <c r="K16" i="21"/>
  <c r="K19" i="21"/>
  <c r="N20" i="21"/>
  <c r="K25" i="21"/>
  <c r="N9" i="21"/>
  <c r="P11" i="21"/>
  <c r="P13" i="21"/>
  <c r="N14" i="21"/>
  <c r="P16" i="21"/>
  <c r="P19" i="21"/>
  <c r="P25" i="21"/>
  <c r="AH12" i="20"/>
  <c r="AR12" i="20"/>
  <c r="BB12" i="20"/>
  <c r="AH14" i="20"/>
  <c r="AL14" i="20"/>
  <c r="AD10" i="20"/>
  <c r="AF10" i="20"/>
  <c r="AH10" i="20"/>
  <c r="AJ10" i="20"/>
  <c r="AL10" i="20"/>
  <c r="AN10" i="20"/>
  <c r="AP10" i="20"/>
  <c r="AR10" i="20"/>
  <c r="AT10" i="20"/>
  <c r="AV10" i="20"/>
  <c r="AX10" i="20"/>
  <c r="AZ10" i="20"/>
  <c r="BB10" i="20"/>
  <c r="AD13" i="20"/>
  <c r="AF13" i="20"/>
  <c r="AH13" i="20"/>
  <c r="AJ13" i="20"/>
  <c r="AL13" i="20"/>
  <c r="AN13" i="20"/>
  <c r="AP13" i="20"/>
  <c r="AR13" i="20"/>
  <c r="AT13" i="20"/>
  <c r="AV13" i="20"/>
  <c r="AX13" i="20"/>
  <c r="AZ13" i="20"/>
  <c r="BB13" i="20"/>
  <c r="AD15" i="20"/>
  <c r="AF15" i="20"/>
  <c r="AH15" i="20"/>
  <c r="AJ15" i="20"/>
  <c r="AN15" i="20"/>
  <c r="AT15" i="20"/>
  <c r="AX15" i="20"/>
  <c r="AD18" i="20"/>
  <c r="AJ18" i="20"/>
  <c r="AN18" i="20"/>
  <c r="AT18" i="20"/>
  <c r="AX18" i="20"/>
  <c r="AD20" i="20"/>
  <c r="AJ20" i="20"/>
  <c r="AN20" i="20"/>
  <c r="AT20" i="20"/>
  <c r="AX20" i="20"/>
  <c r="AD22" i="20"/>
  <c r="AJ22" i="20"/>
  <c r="AN22" i="20"/>
  <c r="AT22" i="20"/>
  <c r="AX22" i="20"/>
  <c r="AD26" i="20"/>
  <c r="AJ26" i="20"/>
  <c r="AN26" i="20"/>
  <c r="AT26" i="20"/>
  <c r="AX26" i="20"/>
  <c r="AF12" i="20"/>
  <c r="AV12" i="20"/>
  <c r="AZ12" i="20"/>
  <c r="AR14" i="20"/>
  <c r="AV14" i="20"/>
  <c r="AZ14" i="20"/>
  <c r="BB14" i="20"/>
  <c r="AM15" i="20"/>
  <c r="AQ15" i="20"/>
  <c r="AU15" i="20"/>
  <c r="AI17" i="20"/>
  <c r="AI19" i="20"/>
  <c r="AI21" i="20"/>
  <c r="AI23" i="20"/>
  <c r="AI25" i="20"/>
  <c r="M11" i="21"/>
  <c r="O11" i="21"/>
  <c r="M13" i="21"/>
  <c r="O13" i="21"/>
  <c r="N16" i="21"/>
  <c r="L17" i="21"/>
  <c r="P17" i="21"/>
  <c r="L18" i="21"/>
  <c r="N19" i="21"/>
  <c r="L20" i="21"/>
  <c r="K21" i="21"/>
  <c r="M21" i="21"/>
  <c r="N11" i="21"/>
  <c r="N12" i="21"/>
  <c r="N13" i="21"/>
  <c r="M16" i="21"/>
  <c r="O16" i="21"/>
  <c r="M19" i="21"/>
  <c r="O19" i="21"/>
  <c r="P21" i="21"/>
  <c r="O21" i="21"/>
  <c r="M25" i="21"/>
  <c r="O25" i="21"/>
  <c r="N21" i="21"/>
  <c r="L22" i="21"/>
  <c r="L24" i="21"/>
  <c r="N25" i="21"/>
  <c r="AE10" i="20"/>
  <c r="AG10" i="20"/>
  <c r="AI10" i="20"/>
  <c r="AK10" i="20"/>
  <c r="AM10" i="20"/>
  <c r="AO10" i="20"/>
  <c r="AQ10" i="20"/>
  <c r="AS10" i="20"/>
  <c r="AU10" i="20"/>
  <c r="AW10" i="20"/>
  <c r="AY10" i="20"/>
  <c r="BA10" i="20"/>
  <c r="AE12" i="20"/>
  <c r="AG12" i="20"/>
  <c r="AI12" i="20"/>
  <c r="AK12" i="20"/>
  <c r="AM12" i="20"/>
  <c r="AO12" i="20"/>
  <c r="AQ12" i="20"/>
  <c r="AS12" i="20"/>
  <c r="AU12" i="20"/>
  <c r="AW12" i="20"/>
  <c r="AY12" i="20"/>
  <c r="BA12" i="20"/>
  <c r="AE13" i="20"/>
  <c r="AG13" i="20"/>
  <c r="AI13" i="20"/>
  <c r="AK13" i="20"/>
  <c r="AM13" i="20"/>
  <c r="AO13" i="20"/>
  <c r="AQ13" i="20"/>
  <c r="AS13" i="20"/>
  <c r="AU13" i="20"/>
  <c r="AW13" i="20"/>
  <c r="AY13" i="20"/>
  <c r="BA13" i="20"/>
  <c r="AE14" i="20"/>
  <c r="AG14" i="20"/>
  <c r="AI14" i="20"/>
  <c r="AK14" i="20"/>
  <c r="AM14" i="20"/>
  <c r="AO14" i="20"/>
  <c r="AQ14" i="20"/>
  <c r="AS14" i="20"/>
  <c r="AU14" i="20"/>
  <c r="AW14" i="20"/>
  <c r="AY14" i="20"/>
  <c r="BA14" i="20"/>
  <c r="AL15" i="20"/>
  <c r="AP15" i="20"/>
  <c r="AR15" i="20"/>
  <c r="AV15" i="20"/>
  <c r="AZ15" i="20"/>
  <c r="BB15" i="20"/>
  <c r="AE15" i="20"/>
  <c r="AG15" i="20"/>
  <c r="AI15" i="20"/>
  <c r="AK15" i="20"/>
  <c r="AO15" i="20"/>
  <c r="AS15" i="20"/>
  <c r="AW15" i="20"/>
  <c r="BA15" i="20"/>
  <c r="AF18" i="20"/>
  <c r="AH18" i="20"/>
  <c r="AL18" i="20"/>
  <c r="AP18" i="20"/>
  <c r="AR18" i="20"/>
  <c r="AV18" i="20"/>
  <c r="AZ18" i="20"/>
  <c r="BB18" i="20"/>
  <c r="AG18" i="20"/>
  <c r="AK18" i="20"/>
  <c r="AO18" i="20"/>
  <c r="AS18" i="20"/>
  <c r="AW18" i="20"/>
  <c r="BA18" i="20"/>
  <c r="AF20" i="20"/>
  <c r="AH20" i="20"/>
  <c r="AL20" i="20"/>
  <c r="AP20" i="20"/>
  <c r="AR20" i="20"/>
  <c r="AV20" i="20"/>
  <c r="AZ20" i="20"/>
  <c r="BB20" i="20"/>
  <c r="AG20" i="20"/>
  <c r="AK20" i="20"/>
  <c r="AO20" i="20"/>
  <c r="AS20" i="20"/>
  <c r="AW20" i="20"/>
  <c r="BA20" i="20"/>
  <c r="AF22" i="20"/>
  <c r="AH22" i="20"/>
  <c r="AL22" i="20"/>
  <c r="AP22" i="20"/>
  <c r="AR22" i="20"/>
  <c r="AV22" i="20"/>
  <c r="AZ22" i="20"/>
  <c r="BB22" i="20"/>
  <c r="AG22" i="20"/>
  <c r="AK22" i="20"/>
  <c r="AO22" i="20"/>
  <c r="AS22" i="20"/>
  <c r="AW22" i="20"/>
  <c r="BA22" i="20"/>
  <c r="AF26" i="20"/>
  <c r="AH26" i="20"/>
  <c r="AL26" i="20"/>
  <c r="AP26" i="20"/>
  <c r="AR26" i="20"/>
  <c r="AV26" i="20"/>
  <c r="AZ26" i="20"/>
  <c r="BB26" i="20"/>
  <c r="AG26" i="20"/>
  <c r="AK26" i="20"/>
  <c r="AO26" i="20"/>
  <c r="AS26" i="20"/>
  <c r="AW26" i="20"/>
  <c r="BA26" i="20"/>
  <c r="P12" i="21"/>
  <c r="N17" i="21"/>
  <c r="N22" i="21"/>
  <c r="P22" i="21"/>
  <c r="N24" i="21"/>
  <c r="P24" i="21"/>
  <c r="AF17" i="20"/>
  <c r="AH17" i="20"/>
  <c r="AL17" i="20"/>
  <c r="AP17" i="20"/>
  <c r="AR17" i="20"/>
  <c r="AV17" i="20"/>
  <c r="AZ17" i="20"/>
  <c r="BB17" i="20"/>
  <c r="AG17" i="20"/>
  <c r="AK17" i="20"/>
  <c r="AO17" i="20"/>
  <c r="AS17" i="20"/>
  <c r="AW17" i="20"/>
  <c r="BA17" i="20"/>
  <c r="AE18" i="20"/>
  <c r="AI18" i="20"/>
  <c r="AM18" i="20"/>
  <c r="AQ18" i="20"/>
  <c r="AU18" i="20"/>
  <c r="AY18" i="20"/>
  <c r="AF19" i="20"/>
  <c r="AH19" i="20"/>
  <c r="AL19" i="20"/>
  <c r="AP19" i="20"/>
  <c r="AR19" i="20"/>
  <c r="AV19" i="20"/>
  <c r="AZ19" i="20"/>
  <c r="BB19" i="20"/>
  <c r="AG19" i="20"/>
  <c r="AK19" i="20"/>
  <c r="AO19" i="20"/>
  <c r="AS19" i="20"/>
  <c r="AW19" i="20"/>
  <c r="BA19" i="20"/>
  <c r="AE20" i="20"/>
  <c r="AI20" i="20"/>
  <c r="AM20" i="20"/>
  <c r="AQ20" i="20"/>
  <c r="AU20" i="20"/>
  <c r="AY20" i="20"/>
  <c r="AF21" i="20"/>
  <c r="AH21" i="20"/>
  <c r="AL21" i="20"/>
  <c r="AP21" i="20"/>
  <c r="AR21" i="20"/>
  <c r="AV21" i="20"/>
  <c r="AZ21" i="20"/>
  <c r="BB21" i="20"/>
  <c r="AG21" i="20"/>
  <c r="AK21" i="20"/>
  <c r="AO21" i="20"/>
  <c r="AS21" i="20"/>
  <c r="AW21" i="20"/>
  <c r="BA21" i="20"/>
  <c r="AE22" i="20"/>
  <c r="AI22" i="20"/>
  <c r="AM22" i="20"/>
  <c r="AQ22" i="20"/>
  <c r="AU22" i="20"/>
  <c r="AY22" i="20"/>
  <c r="AF23" i="20"/>
  <c r="AH23" i="20"/>
  <c r="AL23" i="20"/>
  <c r="AP23" i="20"/>
  <c r="AR23" i="20"/>
  <c r="AV23" i="20"/>
  <c r="AZ23" i="20"/>
  <c r="BB23" i="20"/>
  <c r="AG23" i="20"/>
  <c r="AK23" i="20"/>
  <c r="AO23" i="20"/>
  <c r="AS23" i="20"/>
  <c r="AW23" i="20"/>
  <c r="BA23" i="20"/>
  <c r="AF25" i="20"/>
  <c r="AH25" i="20"/>
  <c r="AL25" i="20"/>
  <c r="AP25" i="20"/>
  <c r="AR25" i="20"/>
  <c r="AV25" i="20"/>
  <c r="AZ25" i="20"/>
  <c r="BB25" i="20"/>
  <c r="AG25" i="20"/>
  <c r="AK25" i="20"/>
  <c r="AO25" i="20"/>
  <c r="AS25" i="20"/>
  <c r="AW25" i="20"/>
  <c r="BA25" i="20"/>
  <c r="AE26" i="20"/>
  <c r="AI26" i="20"/>
  <c r="AM26" i="20"/>
  <c r="AQ26" i="20"/>
  <c r="AU26" i="20"/>
  <c r="AY26" i="20"/>
  <c r="P9" i="21"/>
  <c r="P14" i="21"/>
  <c r="N18" i="21"/>
  <c r="P18" i="21"/>
  <c r="K9" i="21"/>
  <c r="M9" i="21"/>
  <c r="O9" i="21"/>
  <c r="K12" i="21"/>
  <c r="M12" i="21"/>
  <c r="O12" i="21"/>
  <c r="K14" i="21"/>
  <c r="M14" i="21"/>
  <c r="O14" i="21"/>
  <c r="K17" i="21"/>
  <c r="P20" i="21"/>
  <c r="M17" i="21"/>
  <c r="O17" i="21"/>
  <c r="K18" i="21"/>
  <c r="M18" i="21"/>
  <c r="O18" i="21"/>
  <c r="K20" i="21"/>
  <c r="M20" i="21"/>
  <c r="O20" i="21"/>
  <c r="K22" i="21"/>
  <c r="M22" i="21"/>
  <c r="O22" i="21"/>
  <c r="K24" i="21"/>
  <c r="M24" i="21"/>
  <c r="O24" i="21"/>
  <c r="L26" i="13" l="1"/>
  <c r="K26" i="13"/>
  <c r="J26" i="13"/>
  <c r="I26" i="13"/>
  <c r="L25" i="13"/>
  <c r="K25" i="13"/>
  <c r="J25" i="13"/>
  <c r="I25" i="13"/>
  <c r="AH26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AH25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J25" i="11"/>
  <c r="I25" i="11"/>
  <c r="H25" i="11"/>
  <c r="J24" i="11"/>
  <c r="I24" i="11"/>
  <c r="H24" i="11"/>
  <c r="AR26" i="9"/>
  <c r="AQ26" i="9"/>
  <c r="AP26" i="9"/>
  <c r="AO26" i="9"/>
  <c r="AN26" i="9"/>
  <c r="AM26" i="9"/>
  <c r="AL26" i="9"/>
  <c r="AK26" i="9"/>
  <c r="AJ26" i="9"/>
  <c r="AI26" i="9"/>
  <c r="AH26" i="9"/>
  <c r="AG26" i="9"/>
  <c r="AF26" i="9"/>
  <c r="AE26" i="9"/>
  <c r="AD26" i="9"/>
  <c r="AC26" i="9"/>
  <c r="AB26" i="9"/>
  <c r="AA26" i="9"/>
  <c r="Z26" i="9"/>
  <c r="Y26" i="9"/>
  <c r="AR25" i="9"/>
  <c r="AQ25" i="9"/>
  <c r="AP25" i="9"/>
  <c r="AO25" i="9"/>
  <c r="AN25" i="9"/>
  <c r="AM25" i="9"/>
  <c r="AL25" i="9"/>
  <c r="AK25" i="9"/>
  <c r="AJ25" i="9"/>
  <c r="AI25" i="9"/>
  <c r="AH25" i="9"/>
  <c r="AG25" i="9"/>
  <c r="AF25" i="9"/>
  <c r="AE25" i="9"/>
  <c r="AD25" i="9"/>
  <c r="AC25" i="9"/>
  <c r="AB25" i="9"/>
  <c r="AA25" i="9"/>
  <c r="Z25" i="9"/>
  <c r="Y25" i="9"/>
  <c r="X26" i="7"/>
  <c r="W26" i="7"/>
  <c r="V26" i="7"/>
  <c r="U26" i="7"/>
  <c r="T26" i="7"/>
  <c r="S26" i="7"/>
  <c r="R26" i="7"/>
  <c r="Q26" i="7"/>
  <c r="P26" i="7"/>
  <c r="O26" i="7"/>
  <c r="X25" i="7"/>
  <c r="W25" i="7"/>
  <c r="V25" i="7"/>
  <c r="U25" i="7"/>
  <c r="T25" i="7"/>
  <c r="S25" i="7"/>
  <c r="R25" i="7"/>
  <c r="Q25" i="7"/>
  <c r="P25" i="7"/>
  <c r="O25" i="7"/>
  <c r="L25" i="6"/>
  <c r="K25" i="6"/>
  <c r="J25" i="6"/>
  <c r="I25" i="6"/>
  <c r="L24" i="6"/>
  <c r="K24" i="6"/>
  <c r="J24" i="6"/>
  <c r="I24" i="6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6" i="3"/>
  <c r="W26" i="3"/>
  <c r="V26" i="3"/>
  <c r="U26" i="3"/>
  <c r="T26" i="3"/>
  <c r="S26" i="3"/>
  <c r="R26" i="3"/>
  <c r="Q26" i="3"/>
  <c r="P26" i="3"/>
  <c r="O26" i="3"/>
  <c r="X25" i="3"/>
  <c r="W25" i="3"/>
  <c r="V25" i="3"/>
  <c r="U25" i="3"/>
  <c r="T25" i="3"/>
  <c r="S25" i="3"/>
  <c r="R25" i="3"/>
  <c r="Q25" i="3"/>
  <c r="P25" i="3"/>
  <c r="O25" i="3"/>
  <c r="L25" i="2"/>
  <c r="K25" i="2"/>
  <c r="J25" i="2"/>
  <c r="I25" i="2"/>
  <c r="L24" i="2"/>
  <c r="K24" i="2"/>
  <c r="J24" i="2"/>
  <c r="I24" i="2"/>
  <c r="K26" i="15"/>
  <c r="J26" i="15"/>
  <c r="I26" i="15"/>
  <c r="K25" i="15"/>
  <c r="J25" i="15"/>
  <c r="I25" i="15"/>
  <c r="K23" i="15"/>
  <c r="J23" i="15"/>
  <c r="I23" i="15"/>
  <c r="K22" i="15"/>
  <c r="J22" i="15"/>
  <c r="I22" i="15"/>
  <c r="K21" i="15"/>
  <c r="J21" i="15"/>
  <c r="I21" i="15"/>
  <c r="K20" i="15"/>
  <c r="J20" i="15"/>
  <c r="I20" i="15"/>
  <c r="K19" i="15"/>
  <c r="J19" i="15"/>
  <c r="I19" i="15"/>
  <c r="K18" i="15"/>
  <c r="J18" i="15"/>
  <c r="I18" i="15"/>
  <c r="K17" i="15"/>
  <c r="J17" i="15"/>
  <c r="I17" i="15"/>
  <c r="K15" i="15"/>
  <c r="J15" i="15"/>
  <c r="I15" i="15"/>
  <c r="K14" i="15"/>
  <c r="J14" i="15"/>
  <c r="I14" i="15"/>
  <c r="K13" i="15"/>
  <c r="J13" i="15"/>
  <c r="I13" i="15"/>
  <c r="K12" i="15"/>
  <c r="J12" i="15"/>
  <c r="I12" i="15"/>
  <c r="J10" i="15"/>
  <c r="K10" i="15"/>
  <c r="I10" i="15"/>
  <c r="J25" i="1"/>
  <c r="I25" i="1"/>
  <c r="H25" i="1"/>
  <c r="J24" i="1"/>
  <c r="I24" i="1"/>
  <c r="H24" i="1"/>
  <c r="S26" i="15"/>
  <c r="R26" i="15"/>
  <c r="Q26" i="15"/>
  <c r="P26" i="15"/>
  <c r="O26" i="15"/>
  <c r="N26" i="15"/>
  <c r="S25" i="15"/>
  <c r="R25" i="15"/>
  <c r="Q25" i="15"/>
  <c r="P25" i="15"/>
  <c r="O25" i="15"/>
  <c r="N25" i="15"/>
  <c r="N18" i="15"/>
  <c r="O18" i="15"/>
  <c r="P18" i="15"/>
  <c r="Q18" i="15"/>
  <c r="R18" i="15"/>
  <c r="S18" i="15"/>
  <c r="N19" i="15"/>
  <c r="O19" i="15"/>
  <c r="P19" i="15"/>
  <c r="Q19" i="15"/>
  <c r="R19" i="15"/>
  <c r="S19" i="15"/>
  <c r="N20" i="15"/>
  <c r="O20" i="15"/>
  <c r="P20" i="15"/>
  <c r="Q20" i="15"/>
  <c r="R20" i="15"/>
  <c r="S20" i="15"/>
  <c r="N21" i="15"/>
  <c r="O21" i="15"/>
  <c r="P21" i="15"/>
  <c r="Q21" i="15"/>
  <c r="R21" i="15"/>
  <c r="S21" i="15"/>
  <c r="N22" i="15"/>
  <c r="O22" i="15"/>
  <c r="P22" i="15"/>
  <c r="Q22" i="15"/>
  <c r="R22" i="15"/>
  <c r="S22" i="15"/>
  <c r="N23" i="15"/>
  <c r="O23" i="15"/>
  <c r="P23" i="15"/>
  <c r="Q23" i="15"/>
  <c r="R23" i="15"/>
  <c r="S23" i="15"/>
  <c r="S17" i="15"/>
  <c r="R17" i="15"/>
  <c r="Q17" i="15"/>
  <c r="P17" i="15"/>
  <c r="O17" i="15"/>
  <c r="N17" i="15"/>
  <c r="N13" i="15"/>
  <c r="O13" i="15"/>
  <c r="P13" i="15"/>
  <c r="Q13" i="15"/>
  <c r="R13" i="15"/>
  <c r="S13" i="15"/>
  <c r="N14" i="15"/>
  <c r="O14" i="15"/>
  <c r="P14" i="15"/>
  <c r="Q14" i="15"/>
  <c r="R14" i="15"/>
  <c r="S14" i="15"/>
  <c r="N15" i="15"/>
  <c r="O15" i="15"/>
  <c r="P15" i="15"/>
  <c r="Q15" i="15"/>
  <c r="R15" i="15"/>
  <c r="S15" i="15"/>
  <c r="S12" i="15"/>
  <c r="S10" i="15" s="1"/>
  <c r="R12" i="15"/>
  <c r="Q12" i="15"/>
  <c r="P12" i="15"/>
  <c r="O12" i="15"/>
  <c r="O10" i="15" s="1"/>
  <c r="N12" i="15"/>
  <c r="X26" i="15"/>
  <c r="W26" i="15"/>
  <c r="V26" i="15"/>
  <c r="X25" i="15"/>
  <c r="W25" i="15"/>
  <c r="V25" i="15"/>
  <c r="P10" i="15" l="1"/>
  <c r="Q10" i="15"/>
  <c r="N10" i="15"/>
  <c r="R10" i="15"/>
  <c r="AO23" i="9"/>
  <c r="AI23" i="9"/>
  <c r="AE23" i="9"/>
  <c r="Y23" i="9"/>
  <c r="AO22" i="9"/>
  <c r="AI22" i="9"/>
  <c r="AE22" i="9"/>
  <c r="Y22" i="9"/>
  <c r="AO21" i="9"/>
  <c r="AI21" i="9"/>
  <c r="AE21" i="9"/>
  <c r="Y21" i="9"/>
  <c r="AO20" i="9"/>
  <c r="AI20" i="9"/>
  <c r="AE20" i="9"/>
  <c r="Y20" i="9"/>
  <c r="AO19" i="9"/>
  <c r="AI19" i="9"/>
  <c r="AE19" i="9"/>
  <c r="Y19" i="9"/>
  <c r="AO18" i="9"/>
  <c r="AI18" i="9"/>
  <c r="AE18" i="9"/>
  <c r="Y18" i="9"/>
  <c r="AO17" i="9"/>
  <c r="AI17" i="9"/>
  <c r="AE17" i="9"/>
  <c r="Y17" i="9"/>
  <c r="AO15" i="9"/>
  <c r="AI15" i="9"/>
  <c r="AE15" i="9"/>
  <c r="Y15" i="9"/>
  <c r="AO14" i="9"/>
  <c r="AI14" i="9"/>
  <c r="AE14" i="9"/>
  <c r="Y14" i="9"/>
  <c r="AO13" i="9"/>
  <c r="AI13" i="9"/>
  <c r="AE13" i="9"/>
  <c r="Y13" i="9"/>
  <c r="AO12" i="9"/>
  <c r="AI12" i="9"/>
  <c r="AE12" i="9"/>
  <c r="Y12" i="9"/>
  <c r="AO10" i="9"/>
  <c r="AI10" i="9"/>
  <c r="AE10" i="9"/>
  <c r="Y10" i="9"/>
  <c r="AA10" i="9" l="1"/>
  <c r="AC10" i="9"/>
  <c r="AG10" i="9"/>
  <c r="AK10" i="9"/>
  <c r="AM10" i="9"/>
  <c r="AQ10" i="9"/>
  <c r="AA12" i="9"/>
  <c r="AC12" i="9"/>
  <c r="AG12" i="9"/>
  <c r="AK12" i="9"/>
  <c r="AM12" i="9"/>
  <c r="AQ12" i="9"/>
  <c r="AA13" i="9"/>
  <c r="AC13" i="9"/>
  <c r="AG13" i="9"/>
  <c r="AK13" i="9"/>
  <c r="AM13" i="9"/>
  <c r="AQ13" i="9"/>
  <c r="AA14" i="9"/>
  <c r="AC14" i="9"/>
  <c r="AG14" i="9"/>
  <c r="AK14" i="9"/>
  <c r="AM14" i="9"/>
  <c r="AQ14" i="9"/>
  <c r="AA15" i="9"/>
  <c r="AC15" i="9"/>
  <c r="AG15" i="9"/>
  <c r="AK15" i="9"/>
  <c r="AM15" i="9"/>
  <c r="AQ15" i="9"/>
  <c r="AA17" i="9"/>
  <c r="AC17" i="9"/>
  <c r="AG17" i="9"/>
  <c r="AK17" i="9"/>
  <c r="AM17" i="9"/>
  <c r="AQ17" i="9"/>
  <c r="AA18" i="9"/>
  <c r="AC18" i="9"/>
  <c r="AG18" i="9"/>
  <c r="AK18" i="9"/>
  <c r="AM18" i="9"/>
  <c r="AQ18" i="9"/>
  <c r="AA19" i="9"/>
  <c r="AC19" i="9"/>
  <c r="AG19" i="9"/>
  <c r="AK19" i="9"/>
  <c r="AM19" i="9"/>
  <c r="AQ19" i="9"/>
  <c r="AA20" i="9"/>
  <c r="AC20" i="9"/>
  <c r="AG20" i="9"/>
  <c r="AK20" i="9"/>
  <c r="AM20" i="9"/>
  <c r="AQ20" i="9"/>
  <c r="AA21" i="9"/>
  <c r="AC21" i="9"/>
  <c r="AG21" i="9"/>
  <c r="AK21" i="9"/>
  <c r="AM21" i="9"/>
  <c r="AQ21" i="9"/>
  <c r="AA22" i="9"/>
  <c r="AC22" i="9"/>
  <c r="AG22" i="9"/>
  <c r="AK22" i="9"/>
  <c r="AM22" i="9"/>
  <c r="AQ22" i="9"/>
  <c r="AA23" i="9"/>
  <c r="AC23" i="9"/>
  <c r="AG23" i="9"/>
  <c r="AK23" i="9"/>
  <c r="Z10" i="9"/>
  <c r="AB10" i="9"/>
  <c r="AD10" i="9"/>
  <c r="AF10" i="9"/>
  <c r="AH10" i="9"/>
  <c r="AJ10" i="9"/>
  <c r="AL10" i="9"/>
  <c r="AN10" i="9"/>
  <c r="AP10" i="9"/>
  <c r="AR10" i="9"/>
  <c r="Z12" i="9"/>
  <c r="AB12" i="9"/>
  <c r="AD12" i="9"/>
  <c r="AF12" i="9"/>
  <c r="AH12" i="9"/>
  <c r="AJ12" i="9"/>
  <c r="AL12" i="9"/>
  <c r="AN12" i="9"/>
  <c r="AP12" i="9"/>
  <c r="AR12" i="9"/>
  <c r="Z13" i="9"/>
  <c r="AB13" i="9"/>
  <c r="AD13" i="9"/>
  <c r="AF13" i="9"/>
  <c r="AH13" i="9"/>
  <c r="AJ13" i="9"/>
  <c r="AL13" i="9"/>
  <c r="AN13" i="9"/>
  <c r="AP13" i="9"/>
  <c r="AR13" i="9"/>
  <c r="Z14" i="9"/>
  <c r="AB14" i="9"/>
  <c r="AD14" i="9"/>
  <c r="AF14" i="9"/>
  <c r="AH14" i="9"/>
  <c r="AJ14" i="9"/>
  <c r="AL14" i="9"/>
  <c r="AN14" i="9"/>
  <c r="AP14" i="9"/>
  <c r="AR14" i="9"/>
  <c r="Z15" i="9"/>
  <c r="AB15" i="9"/>
  <c r="AD15" i="9"/>
  <c r="AF15" i="9"/>
  <c r="AH15" i="9"/>
  <c r="AJ15" i="9"/>
  <c r="AL15" i="9"/>
  <c r="AN15" i="9"/>
  <c r="AP15" i="9"/>
  <c r="AR15" i="9"/>
  <c r="Z17" i="9"/>
  <c r="AB17" i="9"/>
  <c r="AD17" i="9"/>
  <c r="AF17" i="9"/>
  <c r="AH17" i="9"/>
  <c r="AJ17" i="9"/>
  <c r="AL17" i="9"/>
  <c r="AN17" i="9"/>
  <c r="AP17" i="9"/>
  <c r="AR17" i="9"/>
  <c r="Z18" i="9"/>
  <c r="AB18" i="9"/>
  <c r="AD18" i="9"/>
  <c r="AF18" i="9"/>
  <c r="AH18" i="9"/>
  <c r="AJ18" i="9"/>
  <c r="AL18" i="9"/>
  <c r="AN18" i="9"/>
  <c r="AP18" i="9"/>
  <c r="AR18" i="9"/>
  <c r="Z19" i="9"/>
  <c r="AB19" i="9"/>
  <c r="AD19" i="9"/>
  <c r="AF19" i="9"/>
  <c r="AH19" i="9"/>
  <c r="AJ19" i="9"/>
  <c r="AL19" i="9"/>
  <c r="AN19" i="9"/>
  <c r="AP19" i="9"/>
  <c r="AR19" i="9"/>
  <c r="Z20" i="9"/>
  <c r="AB20" i="9"/>
  <c r="AD20" i="9"/>
  <c r="AF20" i="9"/>
  <c r="AH20" i="9"/>
  <c r="AJ20" i="9"/>
  <c r="AL20" i="9"/>
  <c r="AN20" i="9"/>
  <c r="Z21" i="9"/>
  <c r="AB21" i="9"/>
  <c r="Z23" i="9"/>
  <c r="AB23" i="9"/>
  <c r="AP20" i="9"/>
  <c r="AR20" i="9"/>
  <c r="AD21" i="9"/>
  <c r="AF21" i="9"/>
  <c r="AH21" i="9"/>
  <c r="AJ21" i="9"/>
  <c r="AL21" i="9"/>
  <c r="AN21" i="9"/>
  <c r="AP21" i="9"/>
  <c r="AR21" i="9"/>
  <c r="Z22" i="9"/>
  <c r="AB22" i="9"/>
  <c r="AD22" i="9"/>
  <c r="AF22" i="9"/>
  <c r="AH22" i="9"/>
  <c r="AJ22" i="9"/>
  <c r="AL22" i="9"/>
  <c r="AN22" i="9"/>
  <c r="AP22" i="9"/>
  <c r="AR22" i="9"/>
  <c r="AD23" i="9"/>
  <c r="AF23" i="9"/>
  <c r="AH23" i="9"/>
  <c r="AJ23" i="9"/>
  <c r="AL23" i="9"/>
  <c r="AN23" i="9"/>
  <c r="AP23" i="9"/>
  <c r="AR23" i="9"/>
  <c r="AM23" i="9"/>
  <c r="AQ23" i="9"/>
  <c r="B9" i="17" l="1"/>
  <c r="B8" i="17"/>
  <c r="B6" i="17"/>
  <c r="W23" i="15" l="1"/>
  <c r="X23" i="15"/>
  <c r="X10" i="15" l="1"/>
  <c r="W10" i="15"/>
  <c r="V10" i="15"/>
  <c r="V22" i="15" l="1"/>
  <c r="V18" i="15"/>
  <c r="V13" i="15"/>
  <c r="V23" i="15"/>
  <c r="W20" i="15"/>
  <c r="V19" i="15"/>
  <c r="W15" i="15"/>
  <c r="V14" i="15"/>
  <c r="W21" i="15"/>
  <c r="V20" i="15"/>
  <c r="X18" i="15"/>
  <c r="V15" i="15"/>
  <c r="X13" i="15"/>
  <c r="W12" i="15"/>
  <c r="W14" i="3"/>
  <c r="AJ18" i="5"/>
  <c r="AI23" i="5"/>
  <c r="I22" i="13"/>
  <c r="I20" i="13"/>
  <c r="I18" i="13"/>
  <c r="I14" i="13"/>
  <c r="V18" i="12"/>
  <c r="X17" i="12"/>
  <c r="U21" i="12"/>
  <c r="AG22" i="12"/>
  <c r="AF19" i="12"/>
  <c r="AG23" i="12"/>
  <c r="AF20" i="12"/>
  <c r="AH21" i="12"/>
  <c r="AH12" i="12"/>
  <c r="AD17" i="12"/>
  <c r="AA20" i="12"/>
  <c r="Z17" i="12"/>
  <c r="Y18" i="12"/>
  <c r="V14" i="7"/>
  <c r="W13" i="7"/>
  <c r="O14" i="7"/>
  <c r="P13" i="7"/>
  <c r="Q12" i="7"/>
  <c r="Z23" i="5"/>
  <c r="AB21" i="5"/>
  <c r="Z18" i="5"/>
  <c r="Y13" i="5"/>
  <c r="AF12" i="5"/>
  <c r="AP19" i="4"/>
  <c r="AO15" i="4"/>
  <c r="AP23" i="4"/>
  <c r="AO20" i="4"/>
  <c r="AN17" i="4"/>
  <c r="AQ22" i="4"/>
  <c r="AP14" i="4"/>
  <c r="AR21" i="4"/>
  <c r="AQ18" i="4"/>
  <c r="AA19" i="4"/>
  <c r="Z15" i="4"/>
  <c r="AC21" i="4"/>
  <c r="Y22" i="4"/>
  <c r="AA20" i="4"/>
  <c r="Z17" i="4"/>
  <c r="AB14" i="4"/>
  <c r="Y13" i="4"/>
  <c r="AA23" i="4"/>
  <c r="AB18" i="4"/>
  <c r="AC12" i="4"/>
  <c r="AJ20" i="4"/>
  <c r="AK14" i="4"/>
  <c r="AK19" i="4"/>
  <c r="AI12" i="4"/>
  <c r="AI21" i="4"/>
  <c r="AM17" i="4"/>
  <c r="AL13" i="4"/>
  <c r="AF23" i="4"/>
  <c r="AE20" i="4"/>
  <c r="AE10" i="4"/>
  <c r="AG19" i="4"/>
  <c r="AD18" i="4"/>
  <c r="AD21" i="4"/>
  <c r="AH15" i="4"/>
  <c r="AP12" i="4"/>
  <c r="AR15" i="5"/>
  <c r="S10" i="3"/>
  <c r="AL15" i="5"/>
  <c r="AH10" i="12"/>
  <c r="AQ13" i="5"/>
  <c r="AA12" i="12"/>
  <c r="T15" i="3"/>
  <c r="X10" i="7"/>
  <c r="P10" i="7"/>
  <c r="AK14" i="5"/>
  <c r="AE15" i="5"/>
  <c r="AD13" i="5"/>
  <c r="AF10" i="5"/>
  <c r="W17" i="15" l="1"/>
  <c r="AD17" i="4"/>
  <c r="AR14" i="5"/>
  <c r="O15" i="3"/>
  <c r="AH13" i="4"/>
  <c r="AG22" i="4"/>
  <c r="AL18" i="4"/>
  <c r="AL22" i="4"/>
  <c r="AK23" i="4"/>
  <c r="AQ13" i="4"/>
  <c r="Y12" i="5"/>
  <c r="AB20" i="5"/>
  <c r="AB17" i="5"/>
  <c r="Z19" i="5"/>
  <c r="AB19" i="12"/>
  <c r="AC22" i="12"/>
  <c r="Z21" i="12"/>
  <c r="Y23" i="12"/>
  <c r="AG18" i="12"/>
  <c r="T22" i="12"/>
  <c r="T20" i="12"/>
  <c r="V19" i="12"/>
  <c r="W23" i="12"/>
  <c r="I17" i="13"/>
  <c r="I19" i="13"/>
  <c r="I21" i="13"/>
  <c r="I23" i="13"/>
  <c r="X15" i="3"/>
  <c r="S15" i="3"/>
  <c r="P15" i="3"/>
  <c r="AE21" i="4"/>
  <c r="AF19" i="4"/>
  <c r="AD13" i="4"/>
  <c r="AE17" i="4"/>
  <c r="AF20" i="4"/>
  <c r="AG23" i="4"/>
  <c r="AG15" i="4"/>
  <c r="AE18" i="4"/>
  <c r="AH19" i="4"/>
  <c r="AF21" i="4"/>
  <c r="AD23" i="4"/>
  <c r="AD10" i="4"/>
  <c r="AG17" i="4"/>
  <c r="AE19" i="4"/>
  <c r="AH20" i="4"/>
  <c r="AF22" i="4"/>
  <c r="AM21" i="4"/>
  <c r="AI17" i="4"/>
  <c r="AJ12" i="4"/>
  <c r="AM13" i="4"/>
  <c r="AI18" i="4"/>
  <c r="AL19" i="4"/>
  <c r="AJ21" i="4"/>
  <c r="AM22" i="4"/>
  <c r="AJ13" i="4"/>
  <c r="AM14" i="4"/>
  <c r="AK17" i="4"/>
  <c r="AI19" i="4"/>
  <c r="AL20" i="4"/>
  <c r="AJ22" i="4"/>
  <c r="AM23" i="4"/>
  <c r="AL12" i="4"/>
  <c r="AJ14" i="4"/>
  <c r="AK18" i="4"/>
  <c r="AI20" i="4"/>
  <c r="AL21" i="4"/>
  <c r="AJ23" i="4"/>
  <c r="AC18" i="4"/>
  <c r="AB13" i="4"/>
  <c r="AC17" i="4"/>
  <c r="Y21" i="4"/>
  <c r="AA14" i="4"/>
  <c r="Z12" i="4"/>
  <c r="AA15" i="4"/>
  <c r="AB19" i="4"/>
  <c r="AC22" i="4"/>
  <c r="Z13" i="4"/>
  <c r="AC14" i="4"/>
  <c r="AA17" i="4"/>
  <c r="Y19" i="4"/>
  <c r="AB20" i="4"/>
  <c r="Z22" i="4"/>
  <c r="AC23" i="4"/>
  <c r="AA13" i="4"/>
  <c r="Y15" i="4"/>
  <c r="AB17" i="4"/>
  <c r="Z19" i="4"/>
  <c r="AC20" i="4"/>
  <c r="AA22" i="4"/>
  <c r="AN12" i="4"/>
  <c r="AR12" i="4"/>
  <c r="AN21" i="4"/>
  <c r="AO12" i="4"/>
  <c r="AR13" i="4"/>
  <c r="AP15" i="4"/>
  <c r="AN18" i="4"/>
  <c r="AQ19" i="4"/>
  <c r="AO21" i="4"/>
  <c r="AR22" i="4"/>
  <c r="AN14" i="4"/>
  <c r="AQ15" i="4"/>
  <c r="AO18" i="4"/>
  <c r="AR19" i="4"/>
  <c r="AP21" i="4"/>
  <c r="AN23" i="4"/>
  <c r="AQ12" i="4"/>
  <c r="AO14" i="4"/>
  <c r="AR15" i="4"/>
  <c r="AP18" i="4"/>
  <c r="AN20" i="4"/>
  <c r="AQ21" i="4"/>
  <c r="AO23" i="4"/>
  <c r="AL14" i="5"/>
  <c r="AE13" i="5"/>
  <c r="AA12" i="5"/>
  <c r="AA13" i="5"/>
  <c r="AA18" i="5"/>
  <c r="Y20" i="5"/>
  <c r="AA21" i="5"/>
  <c r="AC12" i="5"/>
  <c r="Y17" i="5"/>
  <c r="AB18" i="5"/>
  <c r="Z20" i="5"/>
  <c r="AC21" i="5"/>
  <c r="AA23" i="5"/>
  <c r="AC19" i="5"/>
  <c r="AC23" i="5"/>
  <c r="Z12" i="5"/>
  <c r="Y18" i="5"/>
  <c r="AB19" i="5"/>
  <c r="Z21" i="5"/>
  <c r="J9" i="6"/>
  <c r="J16" i="6"/>
  <c r="J18" i="6"/>
  <c r="J20" i="6"/>
  <c r="J22" i="6"/>
  <c r="K22" i="6"/>
  <c r="L22" i="6"/>
  <c r="R10" i="7"/>
  <c r="S14" i="7"/>
  <c r="R12" i="7"/>
  <c r="P12" i="7"/>
  <c r="S13" i="7"/>
  <c r="P14" i="7"/>
  <c r="U10" i="7"/>
  <c r="U14" i="7"/>
  <c r="S10" i="7"/>
  <c r="H16" i="11"/>
  <c r="I11" i="11"/>
  <c r="AB23" i="12"/>
  <c r="AC19" i="12"/>
  <c r="Y19" i="12"/>
  <c r="Z22" i="12"/>
  <c r="AB17" i="12"/>
  <c r="Z19" i="12"/>
  <c r="AC20" i="12"/>
  <c r="AA22" i="12"/>
  <c r="Y12" i="12"/>
  <c r="AC17" i="12"/>
  <c r="AA19" i="12"/>
  <c r="Y21" i="12"/>
  <c r="AB22" i="12"/>
  <c r="AD12" i="12"/>
  <c r="AF23" i="12"/>
  <c r="AD22" i="12"/>
  <c r="AD18" i="12"/>
  <c r="AE21" i="12"/>
  <c r="AG10" i="12"/>
  <c r="AE18" i="12"/>
  <c r="AH19" i="12"/>
  <c r="AF21" i="12"/>
  <c r="AD23" i="12"/>
  <c r="AD10" i="12"/>
  <c r="AG17" i="12"/>
  <c r="AE19" i="12"/>
  <c r="AH20" i="12"/>
  <c r="AF22" i="12"/>
  <c r="X22" i="12"/>
  <c r="T18" i="12"/>
  <c r="T17" i="12"/>
  <c r="W18" i="12"/>
  <c r="U20" i="12"/>
  <c r="W21" i="12"/>
  <c r="U23" i="12"/>
  <c r="T19" i="12"/>
  <c r="U17" i="12"/>
  <c r="X18" i="12"/>
  <c r="V20" i="12"/>
  <c r="V21" i="12"/>
  <c r="U22" i="12"/>
  <c r="T23" i="12"/>
  <c r="X23" i="12"/>
  <c r="J14" i="13"/>
  <c r="J17" i="13"/>
  <c r="J19" i="13"/>
  <c r="J21" i="13"/>
  <c r="J23" i="13"/>
  <c r="K14" i="13"/>
  <c r="K17" i="13"/>
  <c r="K19" i="13"/>
  <c r="K21" i="13"/>
  <c r="K23" i="13"/>
  <c r="L14" i="13"/>
  <c r="L17" i="13"/>
  <c r="L19" i="13"/>
  <c r="L21" i="13"/>
  <c r="L23" i="13"/>
  <c r="AE12" i="5"/>
  <c r="AD15" i="5"/>
  <c r="AH15" i="5"/>
  <c r="AE10" i="5"/>
  <c r="AD12" i="5"/>
  <c r="AG13" i="5"/>
  <c r="AI19" i="5"/>
  <c r="R15" i="3"/>
  <c r="AN13" i="5"/>
  <c r="AR13" i="5"/>
  <c r="AN15" i="5"/>
  <c r="AQ15" i="5"/>
  <c r="X13" i="7"/>
  <c r="U14" i="3"/>
  <c r="V14" i="3"/>
  <c r="U15" i="3"/>
  <c r="AJ15" i="5"/>
  <c r="AJ19" i="5"/>
  <c r="AJ14" i="5"/>
  <c r="AK23" i="5"/>
  <c r="AM23" i="5"/>
  <c r="H20" i="1"/>
  <c r="O10" i="7"/>
  <c r="X22" i="15"/>
  <c r="X12" i="15"/>
  <c r="X17" i="15"/>
  <c r="X21" i="15"/>
  <c r="W14" i="15"/>
  <c r="X15" i="15"/>
  <c r="W19" i="15"/>
  <c r="X20" i="15"/>
  <c r="V12" i="15"/>
  <c r="W13" i="15"/>
  <c r="X14" i="15"/>
  <c r="V17" i="15"/>
  <c r="W18" i="15"/>
  <c r="X19" i="15"/>
  <c r="V21" i="15"/>
  <c r="W22" i="15"/>
  <c r="AH13" i="5"/>
  <c r="AI14" i="5"/>
  <c r="K9" i="6"/>
  <c r="AN14" i="5"/>
  <c r="J11" i="11"/>
  <c r="AO14" i="5"/>
  <c r="P10" i="3"/>
  <c r="O10" i="3"/>
  <c r="AE15" i="4"/>
  <c r="AF15" i="4"/>
  <c r="AH22" i="4"/>
  <c r="AH17" i="4"/>
  <c r="AG18" i="4"/>
  <c r="AH21" i="4"/>
  <c r="AG13" i="4"/>
  <c r="AF10" i="4"/>
  <c r="AH18" i="4"/>
  <c r="AD22" i="4"/>
  <c r="AG10" i="4"/>
  <c r="AE13" i="4"/>
  <c r="AF17" i="4"/>
  <c r="AD19" i="4"/>
  <c r="AG20" i="4"/>
  <c r="AE22" i="4"/>
  <c r="AH23" i="4"/>
  <c r="AH10" i="4"/>
  <c r="AF13" i="4"/>
  <c r="AD15" i="4"/>
  <c r="AF18" i="4"/>
  <c r="AD20" i="4"/>
  <c r="AG21" i="4"/>
  <c r="AE23" i="4"/>
  <c r="AM12" i="4"/>
  <c r="AI13" i="4"/>
  <c r="AL14" i="4"/>
  <c r="AJ17" i="4"/>
  <c r="AM18" i="4"/>
  <c r="AK20" i="4"/>
  <c r="AI22" i="4"/>
  <c r="AL23" i="4"/>
  <c r="AK12" i="4"/>
  <c r="AI14" i="4"/>
  <c r="AJ18" i="4"/>
  <c r="AM19" i="4"/>
  <c r="AK21" i="4"/>
  <c r="AI23" i="4"/>
  <c r="AK13" i="4"/>
  <c r="AL17" i="4"/>
  <c r="AJ19" i="4"/>
  <c r="AM20" i="4"/>
  <c r="AK22" i="4"/>
  <c r="AB23" i="4"/>
  <c r="Y17" i="4"/>
  <c r="Y12" i="4"/>
  <c r="AB22" i="4"/>
  <c r="Z20" i="4"/>
  <c r="AC13" i="4"/>
  <c r="Y18" i="4"/>
  <c r="Z21" i="4"/>
  <c r="AA12" i="4"/>
  <c r="Y14" i="4"/>
  <c r="AB15" i="4"/>
  <c r="Z18" i="4"/>
  <c r="AC19" i="4"/>
  <c r="AA21" i="4"/>
  <c r="Y23" i="4"/>
  <c r="AB12" i="4"/>
  <c r="Z14" i="4"/>
  <c r="AC15" i="4"/>
  <c r="AA18" i="4"/>
  <c r="Y20" i="4"/>
  <c r="AB21" i="4"/>
  <c r="Z23" i="4"/>
  <c r="AR17" i="4"/>
  <c r="AN13" i="4"/>
  <c r="AQ14" i="4"/>
  <c r="AO17" i="4"/>
  <c r="AR18" i="4"/>
  <c r="AP20" i="4"/>
  <c r="AN22" i="4"/>
  <c r="AQ23" i="4"/>
  <c r="AO13" i="4"/>
  <c r="AR14" i="4"/>
  <c r="AP17" i="4"/>
  <c r="AN19" i="4"/>
  <c r="AQ20" i="4"/>
  <c r="AO22" i="4"/>
  <c r="AR23" i="4"/>
  <c r="AP13" i="4"/>
  <c r="AN15" i="4"/>
  <c r="AQ17" i="4"/>
  <c r="AO19" i="4"/>
  <c r="AR20" i="4"/>
  <c r="AP22" i="4"/>
  <c r="AK15" i="5"/>
  <c r="AI15" i="5"/>
  <c r="AB12" i="5"/>
  <c r="AC20" i="5"/>
  <c r="Z13" i="5"/>
  <c r="Y19" i="5"/>
  <c r="Y23" i="5"/>
  <c r="AB13" i="5"/>
  <c r="AC17" i="5"/>
  <c r="AA19" i="5"/>
  <c r="Y21" i="5"/>
  <c r="AA17" i="5"/>
  <c r="AC13" i="5"/>
  <c r="Z17" i="5"/>
  <c r="AC18" i="5"/>
  <c r="AA20" i="5"/>
  <c r="AB23" i="5"/>
  <c r="I16" i="6"/>
  <c r="J14" i="6"/>
  <c r="J17" i="6"/>
  <c r="J19" i="6"/>
  <c r="J21" i="6"/>
  <c r="I17" i="6"/>
  <c r="I22" i="6"/>
  <c r="K14" i="6"/>
  <c r="K17" i="6"/>
  <c r="K19" i="6"/>
  <c r="K21" i="6"/>
  <c r="L9" i="6"/>
  <c r="L17" i="6"/>
  <c r="L21" i="6"/>
  <c r="O12" i="7"/>
  <c r="S12" i="7"/>
  <c r="R13" i="7"/>
  <c r="Q14" i="7"/>
  <c r="W10" i="7"/>
  <c r="U13" i="7"/>
  <c r="T14" i="7"/>
  <c r="X14" i="7"/>
  <c r="Q13" i="7"/>
  <c r="Q10" i="7"/>
  <c r="O13" i="7"/>
  <c r="R14" i="7"/>
  <c r="V10" i="7"/>
  <c r="V13" i="7"/>
  <c r="J19" i="11"/>
  <c r="H17" i="11"/>
  <c r="I18" i="11"/>
  <c r="I19" i="11"/>
  <c r="J12" i="11"/>
  <c r="J16" i="11"/>
  <c r="H13" i="11"/>
  <c r="H9" i="11"/>
  <c r="Z12" i="12"/>
  <c r="Z18" i="12"/>
  <c r="AC18" i="12"/>
  <c r="Y22" i="12"/>
  <c r="AA21" i="12"/>
  <c r="AA17" i="12"/>
  <c r="AB20" i="12"/>
  <c r="AC23" i="12"/>
  <c r="AB12" i="12"/>
  <c r="AA18" i="12"/>
  <c r="Y20" i="12"/>
  <c r="AB21" i="12"/>
  <c r="Z23" i="12"/>
  <c r="AC12" i="12"/>
  <c r="Y17" i="12"/>
  <c r="AB18" i="12"/>
  <c r="Z20" i="12"/>
  <c r="AC21" i="12"/>
  <c r="AA23" i="12"/>
  <c r="AE10" i="12"/>
  <c r="AE17" i="12"/>
  <c r="AH17" i="12"/>
  <c r="AD21" i="12"/>
  <c r="AE20" i="12"/>
  <c r="AF10" i="12"/>
  <c r="AH18" i="12"/>
  <c r="AE12" i="12"/>
  <c r="AG19" i="12"/>
  <c r="AH22" i="12"/>
  <c r="AF12" i="12"/>
  <c r="AF17" i="12"/>
  <c r="AD19" i="12"/>
  <c r="AG20" i="12"/>
  <c r="AE22" i="12"/>
  <c r="AH23" i="12"/>
  <c r="AG12" i="12"/>
  <c r="AF18" i="12"/>
  <c r="AD20" i="12"/>
  <c r="AG21" i="12"/>
  <c r="AE23" i="12"/>
  <c r="W19" i="12"/>
  <c r="W17" i="12"/>
  <c r="U19" i="12"/>
  <c r="X20" i="12"/>
  <c r="V22" i="12"/>
  <c r="V17" i="12"/>
  <c r="W20" i="12"/>
  <c r="U18" i="12"/>
  <c r="X19" i="12"/>
  <c r="T21" i="12"/>
  <c r="X21" i="12"/>
  <c r="W22" i="12"/>
  <c r="V23" i="12"/>
  <c r="J18" i="13"/>
  <c r="J20" i="13"/>
  <c r="J22" i="13"/>
  <c r="K18" i="13"/>
  <c r="K20" i="13"/>
  <c r="K22" i="13"/>
  <c r="L18" i="13"/>
  <c r="L20" i="13"/>
  <c r="L22" i="13"/>
  <c r="AD10" i="5"/>
  <c r="AH10" i="5"/>
  <c r="AG12" i="5"/>
  <c r="AF13" i="5"/>
  <c r="AF15" i="5"/>
  <c r="AG10" i="5"/>
  <c r="AH12" i="5"/>
  <c r="AG15" i="5"/>
  <c r="Q10" i="3"/>
  <c r="Q15" i="3"/>
  <c r="R10" i="3"/>
  <c r="J14" i="2"/>
  <c r="AP13" i="5"/>
  <c r="AQ14" i="5"/>
  <c r="AP15" i="5"/>
  <c r="AO13" i="5"/>
  <c r="AP14" i="5"/>
  <c r="AO15" i="5"/>
  <c r="T10" i="7"/>
  <c r="T13" i="7"/>
  <c r="W14" i="7"/>
  <c r="J19" i="1"/>
  <c r="H16" i="1"/>
  <c r="I21" i="1"/>
  <c r="V15" i="3"/>
  <c r="T14" i="3"/>
  <c r="X14" i="3"/>
  <c r="W15" i="3"/>
  <c r="AL18" i="5"/>
  <c r="AJ23" i="5"/>
  <c r="AK18" i="5"/>
  <c r="AM15" i="5"/>
  <c r="AL19" i="5"/>
  <c r="J11" i="1"/>
  <c r="H13" i="1"/>
  <c r="H18" i="1"/>
  <c r="I16" i="1"/>
  <c r="J17" i="1"/>
  <c r="I20" i="1"/>
  <c r="J21" i="1"/>
  <c r="AM19" i="5"/>
  <c r="AM14" i="5"/>
  <c r="AI18" i="5"/>
  <c r="AM18" i="5"/>
  <c r="AL23" i="5"/>
  <c r="S17" i="7"/>
  <c r="O22" i="7"/>
  <c r="S19" i="7"/>
  <c r="O23" i="7"/>
  <c r="AH17" i="5"/>
  <c r="AF19" i="5"/>
  <c r="S18" i="3"/>
  <c r="R20" i="3"/>
  <c r="S23" i="3"/>
  <c r="AP17" i="5"/>
  <c r="AO18" i="5"/>
  <c r="AR19" i="5"/>
  <c r="AP21" i="5"/>
  <c r="AN23" i="5"/>
  <c r="X19" i="7"/>
  <c r="V21" i="7"/>
  <c r="X23" i="7"/>
  <c r="W18" i="3"/>
  <c r="V19" i="3"/>
  <c r="U20" i="3"/>
  <c r="X21" i="3"/>
  <c r="V23" i="3"/>
  <c r="R15" i="7"/>
  <c r="AA15" i="5"/>
  <c r="AB10" i="4"/>
  <c r="AM15" i="4"/>
  <c r="AP10" i="4"/>
  <c r="AK10" i="4"/>
  <c r="AF14" i="4"/>
  <c r="AF12" i="4"/>
  <c r="R12" i="3"/>
  <c r="P14" i="3"/>
  <c r="I11" i="6"/>
  <c r="AB15" i="12"/>
  <c r="X15" i="12"/>
  <c r="AL13" i="5"/>
  <c r="O13" i="3"/>
  <c r="I13" i="6"/>
  <c r="AE15" i="12"/>
  <c r="Q18" i="7" l="1"/>
  <c r="I20" i="11"/>
  <c r="AO12" i="5"/>
  <c r="AD14" i="12"/>
  <c r="W22" i="3"/>
  <c r="X17" i="3"/>
  <c r="W20" i="7"/>
  <c r="V17" i="7"/>
  <c r="X22" i="7"/>
  <c r="AQ20" i="5"/>
  <c r="P22" i="3"/>
  <c r="S19" i="3"/>
  <c r="Q17" i="3"/>
  <c r="S22" i="3"/>
  <c r="P21" i="3"/>
  <c r="AF23" i="5"/>
  <c r="AH21" i="5"/>
  <c r="AE20" i="5"/>
  <c r="AG18" i="5"/>
  <c r="Q21" i="7"/>
  <c r="P18" i="7"/>
  <c r="Q20" i="7"/>
  <c r="X19" i="3"/>
  <c r="P23" i="3"/>
  <c r="L11" i="2"/>
  <c r="I12" i="11"/>
  <c r="I21" i="11"/>
  <c r="L19" i="6"/>
  <c r="L14" i="6"/>
  <c r="K11" i="6"/>
  <c r="AK19" i="5"/>
  <c r="L18" i="6"/>
  <c r="K18" i="6"/>
  <c r="I12" i="2"/>
  <c r="I9" i="2"/>
  <c r="K13" i="2"/>
  <c r="AH14" i="12"/>
  <c r="T17" i="3"/>
  <c r="U22" i="3"/>
  <c r="V22" i="3"/>
  <c r="U19" i="3"/>
  <c r="V18" i="3"/>
  <c r="T23" i="7"/>
  <c r="W23" i="7"/>
  <c r="U21" i="7"/>
  <c r="AR23" i="5"/>
  <c r="AN19" i="5"/>
  <c r="AO17" i="5"/>
  <c r="O19" i="3"/>
  <c r="R23" i="3"/>
  <c r="O22" i="3"/>
  <c r="R19" i="3"/>
  <c r="P17" i="3"/>
  <c r="AD21" i="5"/>
  <c r="AD17" i="5"/>
  <c r="AH20" i="5"/>
  <c r="AD20" i="5"/>
  <c r="AF18" i="5"/>
  <c r="AG17" i="5"/>
  <c r="R22" i="7"/>
  <c r="O21" i="7"/>
  <c r="Q19" i="7"/>
  <c r="P23" i="7"/>
  <c r="O20" i="7"/>
  <c r="X23" i="3"/>
  <c r="T23" i="3"/>
  <c r="U18" i="3"/>
  <c r="W23" i="3"/>
  <c r="X22" i="3"/>
  <c r="T22" i="3"/>
  <c r="U21" i="3"/>
  <c r="W19" i="3"/>
  <c r="U17" i="3"/>
  <c r="W22" i="7"/>
  <c r="U20" i="7"/>
  <c r="U23" i="7"/>
  <c r="W21" i="7"/>
  <c r="T20" i="7"/>
  <c r="AO20" i="5"/>
  <c r="AQ18" i="5"/>
  <c r="AO23" i="5"/>
  <c r="AQ21" i="5"/>
  <c r="AO19" i="5"/>
  <c r="AQ17" i="5"/>
  <c r="I19" i="2"/>
  <c r="I17" i="2"/>
  <c r="R22" i="3"/>
  <c r="P20" i="3"/>
  <c r="R18" i="3"/>
  <c r="S17" i="3"/>
  <c r="O17" i="3"/>
  <c r="R21" i="3"/>
  <c r="O20" i="3"/>
  <c r="Q18" i="3"/>
  <c r="AG20" i="5"/>
  <c r="AE18" i="5"/>
  <c r="AF17" i="5"/>
  <c r="AF20" i="5"/>
  <c r="AH18" i="5"/>
  <c r="AD18" i="5"/>
  <c r="S23" i="7"/>
  <c r="R20" i="7"/>
  <c r="O19" i="7"/>
  <c r="Q23" i="7"/>
  <c r="P20" i="7"/>
  <c r="S20" i="7"/>
  <c r="R17" i="7"/>
  <c r="H22" i="11"/>
  <c r="AP12" i="5"/>
  <c r="J13" i="2"/>
  <c r="P13" i="3"/>
  <c r="U15" i="12"/>
  <c r="AH15" i="12"/>
  <c r="AA15" i="12"/>
  <c r="I22" i="11"/>
  <c r="P21" i="7"/>
  <c r="Q22" i="7"/>
  <c r="AR10" i="4"/>
  <c r="AO10" i="4"/>
  <c r="Y10" i="4"/>
  <c r="AI15" i="4"/>
  <c r="AM10" i="4"/>
  <c r="AJ10" i="4"/>
  <c r="AG14" i="4"/>
  <c r="AE12" i="4"/>
  <c r="S12" i="3"/>
  <c r="Q14" i="3"/>
  <c r="I19" i="1"/>
  <c r="J16" i="1"/>
  <c r="L14" i="2"/>
  <c r="AR12" i="5"/>
  <c r="AM13" i="5"/>
  <c r="H21" i="1"/>
  <c r="J22" i="1"/>
  <c r="I17" i="1"/>
  <c r="H11" i="1"/>
  <c r="W21" i="3"/>
  <c r="J18" i="1"/>
  <c r="I11" i="1"/>
  <c r="AR18" i="5"/>
  <c r="J9" i="2"/>
  <c r="Q21" i="3"/>
  <c r="Q12" i="3"/>
  <c r="P12" i="3"/>
  <c r="AG15" i="12"/>
  <c r="AG14" i="12"/>
  <c r="AF14" i="12"/>
  <c r="W15" i="12"/>
  <c r="I13" i="11"/>
  <c r="J9" i="11"/>
  <c r="H19" i="11"/>
  <c r="J18" i="11"/>
  <c r="I17" i="11"/>
  <c r="I16" i="11"/>
  <c r="R23" i="7"/>
  <c r="Q15" i="7"/>
  <c r="L11" i="6"/>
  <c r="K13" i="6"/>
  <c r="J13" i="6"/>
  <c r="I19" i="6"/>
  <c r="AB15" i="5"/>
  <c r="AN10" i="4"/>
  <c r="AC10" i="4"/>
  <c r="Z10" i="4"/>
  <c r="AA10" i="4"/>
  <c r="AL10" i="4"/>
  <c r="AJ15" i="4"/>
  <c r="AG12" i="4"/>
  <c r="AD12" i="4"/>
  <c r="AI10" i="4"/>
  <c r="Q13" i="3"/>
  <c r="O12" i="3"/>
  <c r="H19" i="1"/>
  <c r="I14" i="6"/>
  <c r="AI13" i="5"/>
  <c r="H14" i="11"/>
  <c r="I9" i="1"/>
  <c r="J14" i="1"/>
  <c r="AN12" i="5"/>
  <c r="T21" i="3"/>
  <c r="U23" i="3"/>
  <c r="X20" i="3"/>
  <c r="T20" i="3"/>
  <c r="W17" i="3"/>
  <c r="T19" i="7"/>
  <c r="T22" i="7"/>
  <c r="V20" i="7"/>
  <c r="W19" i="7"/>
  <c r="U17" i="7"/>
  <c r="AQ23" i="5"/>
  <c r="AO21" i="5"/>
  <c r="AP20" i="5"/>
  <c r="AQ19" i="5"/>
  <c r="AN18" i="5"/>
  <c r="K22" i="2"/>
  <c r="K16" i="2"/>
  <c r="Q20" i="3"/>
  <c r="O18" i="3"/>
  <c r="AE23" i="5"/>
  <c r="AG21" i="5"/>
  <c r="AE19" i="5"/>
  <c r="S18" i="7"/>
  <c r="R21" i="7"/>
  <c r="V21" i="3"/>
  <c r="T19" i="3"/>
  <c r="V17" i="3"/>
  <c r="V20" i="3"/>
  <c r="X18" i="3"/>
  <c r="T18" i="3"/>
  <c r="V23" i="7"/>
  <c r="X21" i="7"/>
  <c r="T21" i="7"/>
  <c r="V19" i="7"/>
  <c r="X17" i="7"/>
  <c r="T17" i="7"/>
  <c r="V22" i="7"/>
  <c r="U22" i="7"/>
  <c r="X20" i="7"/>
  <c r="U19" i="7"/>
  <c r="W17" i="7"/>
  <c r="AP23" i="5"/>
  <c r="AR21" i="5"/>
  <c r="AN21" i="5"/>
  <c r="AP19" i="5"/>
  <c r="AR17" i="5"/>
  <c r="AN17" i="5"/>
  <c r="AR20" i="5"/>
  <c r="AN20" i="5"/>
  <c r="AP18" i="5"/>
  <c r="J21" i="2"/>
  <c r="J18" i="2"/>
  <c r="I20" i="2"/>
  <c r="Q23" i="3"/>
  <c r="S21" i="3"/>
  <c r="O21" i="3"/>
  <c r="Q19" i="3"/>
  <c r="Q22" i="3"/>
  <c r="S20" i="3"/>
  <c r="R17" i="3"/>
  <c r="AH23" i="5"/>
  <c r="AD23" i="5"/>
  <c r="AF21" i="5"/>
  <c r="AH19" i="5"/>
  <c r="AD19" i="5"/>
  <c r="AG23" i="5"/>
  <c r="AE21" i="5"/>
  <c r="AG19" i="5"/>
  <c r="AE17" i="5"/>
  <c r="P22" i="7"/>
  <c r="Q17" i="7"/>
  <c r="S22" i="7"/>
  <c r="O18" i="7"/>
  <c r="S21" i="7"/>
  <c r="R18" i="7"/>
  <c r="O17" i="7"/>
  <c r="P19" i="7"/>
  <c r="T15" i="7"/>
  <c r="W15" i="7"/>
  <c r="AJ13" i="5"/>
  <c r="AK13" i="5"/>
  <c r="W20" i="3"/>
  <c r="H12" i="1"/>
  <c r="L9" i="2"/>
  <c r="K19" i="2"/>
  <c r="I13" i="2"/>
  <c r="I11" i="2"/>
  <c r="S14" i="3"/>
  <c r="P19" i="3"/>
  <c r="T15" i="12"/>
  <c r="V15" i="12"/>
  <c r="AE14" i="12"/>
  <c r="AF15" i="12"/>
  <c r="AC15" i="12"/>
  <c r="H12" i="11"/>
  <c r="H21" i="11"/>
  <c r="J17" i="11"/>
  <c r="J22" i="11"/>
  <c r="R19" i="7"/>
  <c r="S15" i="7"/>
  <c r="P15" i="7"/>
  <c r="J11" i="6"/>
  <c r="I21" i="6"/>
  <c r="Y15" i="5"/>
  <c r="AL15" i="4"/>
  <c r="AH14" i="4"/>
  <c r="I13" i="1"/>
  <c r="R13" i="3"/>
  <c r="K14" i="2"/>
  <c r="J12" i="2"/>
  <c r="I18" i="1"/>
  <c r="J13" i="1"/>
  <c r="H17" i="1"/>
  <c r="L13" i="2"/>
  <c r="L12" i="2"/>
  <c r="J11" i="2"/>
  <c r="K12" i="2"/>
  <c r="K9" i="2"/>
  <c r="O23" i="3"/>
  <c r="P18" i="3"/>
  <c r="O14" i="3"/>
  <c r="R14" i="3"/>
  <c r="AD15" i="12"/>
  <c r="Z15" i="12"/>
  <c r="Y15" i="12"/>
  <c r="H18" i="11"/>
  <c r="I14" i="11"/>
  <c r="I9" i="11"/>
  <c r="J13" i="11"/>
  <c r="J21" i="11"/>
  <c r="H20" i="11"/>
  <c r="J20" i="11"/>
  <c r="P17" i="7"/>
  <c r="O15" i="7"/>
  <c r="L20" i="6"/>
  <c r="L16" i="6"/>
  <c r="I18" i="6"/>
  <c r="K20" i="6"/>
  <c r="K16" i="6"/>
  <c r="I20" i="6"/>
  <c r="I9" i="6"/>
  <c r="AC15" i="5"/>
  <c r="Z15" i="5"/>
  <c r="AQ10" i="4"/>
  <c r="AK15" i="4"/>
  <c r="AE14" i="4"/>
  <c r="AD14" i="4"/>
  <c r="AH12" i="4"/>
  <c r="S13" i="3"/>
  <c r="J20" i="1"/>
  <c r="J14" i="11"/>
  <c r="H11" i="11"/>
  <c r="K11" i="2"/>
  <c r="L13" i="6"/>
  <c r="I14" i="2"/>
  <c r="AQ12" i="5"/>
  <c r="AM21" i="5" l="1"/>
  <c r="AK21" i="5"/>
  <c r="AL21" i="5"/>
  <c r="AJ21" i="5"/>
  <c r="AI21" i="5"/>
  <c r="AJ20" i="5"/>
  <c r="AM20" i="5"/>
  <c r="AK20" i="5"/>
  <c r="AL20" i="5"/>
  <c r="AI20" i="5"/>
  <c r="I15" i="13"/>
  <c r="J15" i="13"/>
  <c r="K15" i="13"/>
  <c r="L15" i="13"/>
  <c r="V10" i="3"/>
  <c r="T10" i="3"/>
  <c r="U10" i="3"/>
  <c r="X10" i="3"/>
  <c r="W10" i="3"/>
  <c r="J12" i="6"/>
  <c r="L12" i="6"/>
  <c r="I12" i="6"/>
  <c r="K12" i="6"/>
  <c r="Z14" i="12"/>
  <c r="Y14" i="12"/>
  <c r="AC14" i="12"/>
  <c r="AB14" i="12"/>
  <c r="AA14" i="12"/>
  <c r="T12" i="3"/>
  <c r="U12" i="3"/>
  <c r="V12" i="3"/>
  <c r="X12" i="3"/>
  <c r="W12" i="3"/>
  <c r="U14" i="12"/>
  <c r="V14" i="12"/>
  <c r="X14" i="12"/>
  <c r="T14" i="12"/>
  <c r="W14" i="12"/>
  <c r="AE13" i="12"/>
  <c r="AD13" i="12"/>
  <c r="AH13" i="12"/>
  <c r="AF13" i="12"/>
  <c r="AG13" i="12"/>
  <c r="I12" i="13"/>
  <c r="K12" i="13"/>
  <c r="L12" i="13"/>
  <c r="J12" i="13"/>
  <c r="V13" i="12"/>
  <c r="X13" i="12"/>
  <c r="W13" i="12"/>
  <c r="T13" i="12"/>
  <c r="U13" i="12"/>
  <c r="J9" i="1"/>
  <c r="V15" i="7"/>
  <c r="U15" i="7"/>
  <c r="J17" i="2"/>
  <c r="J22" i="2"/>
  <c r="T13" i="3"/>
  <c r="W13" i="3"/>
  <c r="V13" i="3"/>
  <c r="X13" i="3"/>
  <c r="U13" i="3"/>
  <c r="AG14" i="5"/>
  <c r="AF14" i="5"/>
  <c r="AH14" i="5"/>
  <c r="AE14" i="5"/>
  <c r="AD14" i="5"/>
  <c r="Y13" i="12"/>
  <c r="AC13" i="12"/>
  <c r="AA13" i="12"/>
  <c r="AB13" i="12"/>
  <c r="Z13" i="12"/>
  <c r="J20" i="2"/>
  <c r="K18" i="2"/>
  <c r="L18" i="2"/>
  <c r="L20" i="2"/>
  <c r="L22" i="2"/>
  <c r="X12" i="7"/>
  <c r="T12" i="7"/>
  <c r="V12" i="7"/>
  <c r="W12" i="7"/>
  <c r="U12" i="7"/>
  <c r="AO10" i="5"/>
  <c r="AQ10" i="5"/>
  <c r="AR10" i="5"/>
  <c r="AN10" i="5"/>
  <c r="AP10" i="5"/>
  <c r="AJ12" i="5"/>
  <c r="AI12" i="5"/>
  <c r="AM12" i="5"/>
  <c r="AL12" i="5"/>
  <c r="AK12" i="5"/>
  <c r="AB10" i="12"/>
  <c r="AC10" i="12"/>
  <c r="AA10" i="12"/>
  <c r="Y10" i="12"/>
  <c r="Z10" i="12"/>
  <c r="I13" i="13"/>
  <c r="J13" i="13"/>
  <c r="K13" i="13"/>
  <c r="L13" i="13"/>
  <c r="H14" i="1"/>
  <c r="I14" i="1"/>
  <c r="H9" i="1"/>
  <c r="H22" i="1"/>
  <c r="I22" i="1"/>
  <c r="X15" i="7"/>
  <c r="AL17" i="5"/>
  <c r="AJ17" i="5"/>
  <c r="AM17" i="5"/>
  <c r="AK17" i="5"/>
  <c r="AI17" i="5"/>
  <c r="I16" i="2"/>
  <c r="I18" i="2"/>
  <c r="I21" i="2"/>
  <c r="I22" i="2"/>
  <c r="J16" i="2"/>
  <c r="J19" i="2"/>
  <c r="K17" i="2"/>
  <c r="K20" i="2"/>
  <c r="K21" i="2"/>
  <c r="L16" i="2"/>
  <c r="L17" i="2"/>
  <c r="L19" i="2"/>
  <c r="L21" i="2"/>
  <c r="K10" i="13"/>
  <c r="I10" i="13"/>
  <c r="J10" i="13"/>
  <c r="L10" i="13"/>
  <c r="AJ10" i="5"/>
  <c r="AK10" i="5"/>
  <c r="AI10" i="5"/>
  <c r="AM10" i="5"/>
  <c r="AL10" i="5"/>
  <c r="J12" i="1"/>
  <c r="I12" i="1"/>
  <c r="Y14" i="5" l="1"/>
  <c r="AB14" i="5"/>
  <c r="Z14" i="5"/>
  <c r="AC14" i="5"/>
  <c r="AA14" i="5"/>
  <c r="Y10" i="5"/>
  <c r="Z10" i="5"/>
  <c r="AA10" i="5"/>
  <c r="AC10" i="5"/>
  <c r="AB10" i="5"/>
  <c r="T12" i="12" l="1"/>
  <c r="X12" i="12"/>
  <c r="W12" i="12"/>
  <c r="U12" i="12"/>
  <c r="V12" i="12"/>
  <c r="X10" i="12"/>
  <c r="W10" i="12"/>
  <c r="U10" i="12"/>
  <c r="T10" i="12"/>
  <c r="V10" i="12"/>
</calcChain>
</file>

<file path=xl/sharedStrings.xml><?xml version="1.0" encoding="utf-8"?>
<sst xmlns="http://schemas.openxmlformats.org/spreadsheetml/2006/main" count="1068" uniqueCount="118">
  <si>
    <t>Agregação</t>
  </si>
  <si>
    <t>Mantém-se, mesmo que parcialmente, em produção ou funcionamento</t>
  </si>
  <si>
    <t>Encerrou temporariamente</t>
  </si>
  <si>
    <t>Encerrou definitivamente</t>
  </si>
  <si>
    <t>Total</t>
  </si>
  <si>
    <t>Dimensão</t>
  </si>
  <si>
    <t>Micro</t>
  </si>
  <si>
    <t>Pequena</t>
  </si>
  <si>
    <t>Média</t>
  </si>
  <si>
    <t>Grande</t>
  </si>
  <si>
    <t>Unidade: %</t>
  </si>
  <si>
    <t>Sim, uma redução</t>
  </si>
  <si>
    <t>Sim, um aumento</t>
  </si>
  <si>
    <t>Não tem impacto</t>
  </si>
  <si>
    <t>Não sabe / não responde</t>
  </si>
  <si>
    <t>Redução</t>
  </si>
  <si>
    <t>Aumento</t>
  </si>
  <si>
    <t>Inferior a 10%</t>
  </si>
  <si>
    <t>Entre 10% e 25%</t>
  </si>
  <si>
    <t>Entre 26% e 50%</t>
  </si>
  <si>
    <t>Entre 51% e 75%</t>
  </si>
  <si>
    <t>Superior a 75%</t>
  </si>
  <si>
    <t>Restrições no contexto do estado de emergência</t>
  </si>
  <si>
    <t>Falta imprevista de funcionários</t>
  </si>
  <si>
    <t>Problemas na cadeia de fornecimento</t>
  </si>
  <si>
    <t>Ausência de encomendas/clientes</t>
  </si>
  <si>
    <t>Muito impacto</t>
  </si>
  <si>
    <t>Pouco impacto</t>
  </si>
  <si>
    <t>Sem impacto</t>
  </si>
  <si>
    <t>NS/NR</t>
  </si>
  <si>
    <t>Não aplicável</t>
  </si>
  <si>
    <t>Layoff simplificado</t>
  </si>
  <si>
    <t>Despedimento de pessoal com contratos por tempo indeterminado</t>
  </si>
  <si>
    <t>Não renovação de contratos a prazo</t>
  </si>
  <si>
    <t>Moratória ao pagamento de juros e capital de créditos já existentes</t>
  </si>
  <si>
    <t>Acesso a novos créditos com juros bonificados ou garantias do Estado</t>
  </si>
  <si>
    <t>Suspensão do pagamento de obrigações fiscais e contributivas</t>
  </si>
  <si>
    <t>Outras medidas</t>
  </si>
  <si>
    <t>Já beneficiou</t>
  </si>
  <si>
    <t>Está a planear beneficiar</t>
  </si>
  <si>
    <t>Não beneficiou nem planeia beneficiar</t>
  </si>
  <si>
    <t>Sim</t>
  </si>
  <si>
    <t>Não</t>
  </si>
  <si>
    <t>Crédito de instituições financeiras</t>
  </si>
  <si>
    <t>Crédito de fornecedores</t>
  </si>
  <si>
    <t>Outro</t>
  </si>
  <si>
    <t>Mais gravosas</t>
  </si>
  <si>
    <t>Semelhantes</t>
  </si>
  <si>
    <t>Mais favoráveis</t>
  </si>
  <si>
    <t>Não aumentou crédito:</t>
  </si>
  <si>
    <t>Porque não pretendeu</t>
  </si>
  <si>
    <t>Porque as condições eram desfavoráveis</t>
  </si>
  <si>
    <t>Porque não encontrou financiadores</t>
  </si>
  <si>
    <t>Outras razões</t>
  </si>
  <si>
    <t>Indústria e energia</t>
  </si>
  <si>
    <t>Construção e atividades imobiliárias</t>
  </si>
  <si>
    <t>Comércio</t>
  </si>
  <si>
    <t>Transportes e armazenagem</t>
  </si>
  <si>
    <t>Alojamento e restauração</t>
  </si>
  <si>
    <t>Informação e comunicação</t>
  </si>
  <si>
    <t>Outros serviços</t>
  </si>
  <si>
    <t>Atividade</t>
  </si>
  <si>
    <t>Amostra</t>
  </si>
  <si>
    <t>Respostas</t>
  </si>
  <si>
    <t>Pessoal ao serviço</t>
  </si>
  <si>
    <t>Volume de negócios</t>
  </si>
  <si>
    <t>Número</t>
  </si>
  <si>
    <t>Empresas</t>
  </si>
  <si>
    <t>Milhões de €</t>
  </si>
  <si>
    <t>%</t>
  </si>
  <si>
    <t>Respostas em percentagem da amostra</t>
  </si>
  <si>
    <t>Unidade: número de empresas</t>
  </si>
  <si>
    <t>Unidade: percentagem de empresas</t>
  </si>
  <si>
    <t>Taxa de resposta</t>
  </si>
  <si>
    <t>Inquérito Rápido e Excecional às Empresas – COVID-19</t>
  </si>
  <si>
    <t>Índice</t>
  </si>
  <si>
    <t>&gt;</t>
  </si>
  <si>
    <t>&lt;&lt; voltar</t>
  </si>
  <si>
    <t>Quadro 0. Resumo da Amostra e das Respostas</t>
  </si>
  <si>
    <t>Quadro 1. Qual a situação que melhor descreve a sua empresa nesta semana?</t>
  </si>
  <si>
    <t>Quadro 2. Nesta semana, a pandemia COVID-19 está a ter um impacto no volume de negócios da sua empresa?</t>
  </si>
  <si>
    <t>Quadro 2.1 Nesta semana, indique a melhor estimativa para a redução ou aumento no volume de negócios da sua empresa:</t>
  </si>
  <si>
    <t>Quadro 3.1 Qual o impacto dos seguintes motivos para a redução do volume de negócios da sua empresa?</t>
  </si>
  <si>
    <t>Quadro 3.2 Qual o impacto dos seguintes motivos para o encerramento definitivo da sua empresa?</t>
  </si>
  <si>
    <t>Quadro 4. Nesta semana, a pandemia COVID-19 está a ter um impacto no número de pessoas ao serviço efetivamente a trabalhar na sua empresa?</t>
  </si>
  <si>
    <t>Quadro 4.1 Nesta semana, indique a melhor estimativa para a redução ou aumento nas pessoas ao serviço da sua empresa:</t>
  </si>
  <si>
    <t>Quadro 5. Tendo em conta a resposta à pergunta anterior, qual das seguintes situações é mais relevante para a redução do número de pessoas ao serviço efetivamente a trabalhar?</t>
  </si>
  <si>
    <t>Quadro 6. A sua empresa beneficiou ou está a planear beneficiar de uma ou mais das seguintes medidas apresentadas pelo Governo devido à pandemia COVID-19?</t>
  </si>
  <si>
    <t>Quadro 8. Na semana passada, devido aos efeitos da pandemia COVID-19, a sua empresa aumentou o recurso ao crédito bancário ou outro tipo de crédito?</t>
  </si>
  <si>
    <t>Quadro 8.1 Na semana passada, indique em que condições a empresa acedeu ao crédito, face às anteriormente praticadas:</t>
  </si>
  <si>
    <t>Quadro 8.2 Na semana passada, indique a razão pela qual não aumentou o crédito:</t>
  </si>
  <si>
    <t>Quadro 10. Nota Técnica</t>
  </si>
  <si>
    <t>Empresas com número de pessoas ao serviço &lt; 10 e volume de negócios ≤ 2 milhões de euros</t>
  </si>
  <si>
    <t>Empresas com número de pessoas ao serviço &lt; 50, volume de negócios ≤ 10 milhões de euros e não classificada como micro empresa</t>
  </si>
  <si>
    <t>Empresas com número de pessoas ao serviço &lt; 250, volume de negócios ≤ 50 milhões de euros e não classificada como micro ou pequena empresa</t>
  </si>
  <si>
    <t>Empresas com atividade principal classificada nas secções B a E da CAE Rev.3</t>
  </si>
  <si>
    <t>Empresas com atividade principal classificada nas secções F e L da CAE Rev.3</t>
  </si>
  <si>
    <t>Empresas com atividade principal classificada na secção G da CAE Rev.3</t>
  </si>
  <si>
    <t>Empresas com atividade principal classificada na secção H da CAE Rev.3</t>
  </si>
  <si>
    <t>Empresas com atividade principal classificada na secção I da CAE Rev.3</t>
  </si>
  <si>
    <t>Empresas com atividade principal classificada na secção J da CAE Rev.3</t>
  </si>
  <si>
    <t>Empresas com atividade principal classificada nas secções M, N, P, Q, R e S  da CAE Rev.3</t>
  </si>
  <si>
    <t>Não elegível</t>
  </si>
  <si>
    <t>Empresas com número de pessoas ao serviço ≥ 250 ou volume de negócios &gt; 50 milhões de euros</t>
  </si>
  <si>
    <t>Perfil exportador</t>
  </si>
  <si>
    <t>Sem perfil exportador</t>
  </si>
  <si>
    <t>Com perfil exportador</t>
  </si>
  <si>
    <t>Empresas  que exportam bens e serviços e que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</si>
  <si>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Empresas  que NÃO exportam bens e serviços ou Empresas que apesar de exportarem  bens e serviços que NÃO cumprem os seguintes critérios: 
(i) Empresas em que pelo menos 50% do volume de negócios é proveniente das exportações de bens e serviços, ou;
(ii) Empresas em que pelo menos 10% do volume de negócios é proveniente das exportações de bens e serviços e valor das exportações de bens e serviços superior a 150 000 €.</t>
  </si>
  <si>
    <t>Semana de 27 de abril a 1 de maio de 2020</t>
  </si>
  <si>
    <t>Quadro 5A. Tendo em conta a resposta à pergunta anterior, como caracteriza a relevância das seguintes situações para a redução do número de pessoas ao serviço efetivamente a trabalhar?</t>
  </si>
  <si>
    <t>Faltas no âmbito do estado de emergência, por doença ou apoio à família</t>
  </si>
  <si>
    <t>Outras situações</t>
  </si>
  <si>
    <t>Muito relevante</t>
  </si>
  <si>
    <t>Relevante</t>
  </si>
  <si>
    <t>Pouco ou nada relevante</t>
  </si>
  <si>
    <t>Quadro 5B. Relativamente ao pessoal ao serviço efetivamente a trabalhar, indique a percentagem de pessoas em teletrabalho:</t>
  </si>
  <si>
    <t>Não tem pessoas em teletrabalho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</si>
</sst>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color theme="8" tint="-0.499984740745262"/>
      <name val="Arial"/>
      <family val="2"/>
    </font>
    <font>
      <sz val="8"/>
      <color theme="1"/>
      <name val="Calibri"/>
      <family val="2"/>
      <scheme val="minor"/>
    </font>
    <font>
      <sz val="8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906918546098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0.149906918546098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ck">
        <color theme="0" tint="-0.14990691854609822"/>
      </right>
      <top/>
      <bottom/>
      <diagonal/>
    </border>
    <border>
      <left style="thin">
        <color theme="0" tint="-0.14996795556505021"/>
      </left>
      <right style="thick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ck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906918546098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87640003662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ck">
        <color theme="0" tint="-0.1498764000366222"/>
      </right>
      <top/>
      <bottom/>
      <diagonal/>
    </border>
    <border>
      <left style="thin">
        <color theme="0" tint="-0.14996795556505021"/>
      </left>
      <right style="thick">
        <color theme="0" tint="-0.14987640003662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14987640003662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ck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ck">
        <color theme="0" tint="-0.1498458815271462"/>
      </right>
      <top style="thin">
        <color theme="0" tint="-0.14993743705557422"/>
      </top>
      <bottom style="thin">
        <color theme="0" tint="-0.14996795556505021"/>
      </bottom>
      <diagonal/>
    </border>
    <border>
      <left style="thick">
        <color theme="0" tint="-0.1498764000366222"/>
      </left>
      <right/>
      <top/>
      <bottom/>
      <diagonal/>
    </border>
    <border>
      <left/>
      <right style="thick">
        <color theme="0" tint="-0.1498458815271462"/>
      </right>
      <top/>
      <bottom/>
      <diagonal/>
    </border>
    <border>
      <left style="thick">
        <color theme="0" tint="-0.14987640003662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ck">
        <color theme="0" tint="-0.14984588152714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ck">
        <color theme="0" tint="-0.14987640003662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ck">
        <color theme="0" tint="-0.14987640003662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ck">
        <color theme="0" tint="-0.149845881527146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ck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vertical="center"/>
    </xf>
    <xf numFmtId="1" fontId="2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indent="1"/>
    </xf>
    <xf numFmtId="3" fontId="2" fillId="0" borderId="1" xfId="0" applyNumberFormat="1" applyFont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2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wrapText="1"/>
    </xf>
    <xf numFmtId="3" fontId="2" fillId="2" borderId="24" xfId="0" applyNumberFormat="1" applyFont="1" applyFill="1" applyBorder="1" applyAlignment="1">
      <alignment vertical="center"/>
    </xf>
    <xf numFmtId="1" fontId="2" fillId="0" borderId="23" xfId="0" applyNumberFormat="1" applyFont="1" applyBorder="1" applyAlignment="1">
      <alignment wrapText="1"/>
    </xf>
    <xf numFmtId="3" fontId="2" fillId="0" borderId="24" xfId="0" applyNumberFormat="1" applyFont="1" applyBorder="1" applyAlignment="1">
      <alignment vertical="center"/>
    </xf>
    <xf numFmtId="164" fontId="2" fillId="2" borderId="6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2" borderId="27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wrapText="1"/>
    </xf>
    <xf numFmtId="164" fontId="2" fillId="2" borderId="29" xfId="0" applyNumberFormat="1" applyFont="1" applyFill="1" applyBorder="1" applyAlignment="1">
      <alignment vertical="center"/>
    </xf>
    <xf numFmtId="164" fontId="2" fillId="0" borderId="28" xfId="0" applyNumberFormat="1" applyFont="1" applyBorder="1" applyAlignment="1">
      <alignment wrapText="1"/>
    </xf>
    <xf numFmtId="164" fontId="2" fillId="0" borderId="29" xfId="0" applyNumberFormat="1" applyFont="1" applyBorder="1" applyAlignment="1">
      <alignment vertical="center"/>
    </xf>
    <xf numFmtId="0" fontId="2" fillId="2" borderId="36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wrapText="1"/>
    </xf>
    <xf numFmtId="164" fontId="2" fillId="2" borderId="24" xfId="0" applyNumberFormat="1" applyFont="1" applyFill="1" applyBorder="1" applyAlignment="1">
      <alignment vertical="center"/>
    </xf>
    <xf numFmtId="164" fontId="2" fillId="2" borderId="38" xfId="0" applyNumberFormat="1" applyFont="1" applyFill="1" applyBorder="1" applyAlignment="1">
      <alignment vertical="center"/>
    </xf>
    <xf numFmtId="164" fontId="2" fillId="0" borderId="23" xfId="0" applyNumberFormat="1" applyFont="1" applyBorder="1" applyAlignment="1">
      <alignment wrapText="1"/>
    </xf>
    <xf numFmtId="164" fontId="2" fillId="0" borderId="37" xfId="0" applyNumberFormat="1" applyFont="1" applyBorder="1" applyAlignment="1">
      <alignment wrapText="1"/>
    </xf>
    <xf numFmtId="164" fontId="2" fillId="0" borderId="24" xfId="0" applyNumberFormat="1" applyFont="1" applyBorder="1" applyAlignment="1">
      <alignment vertical="center"/>
    </xf>
    <xf numFmtId="164" fontId="2" fillId="0" borderId="38" xfId="0" applyNumberFormat="1" applyFont="1" applyBorder="1" applyAlignment="1">
      <alignment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wrapText="1"/>
    </xf>
    <xf numFmtId="0" fontId="3" fillId="0" borderId="44" xfId="0" applyFont="1" applyBorder="1" applyAlignment="1">
      <alignment wrapText="1"/>
    </xf>
    <xf numFmtId="164" fontId="2" fillId="2" borderId="45" xfId="0" applyNumberFormat="1" applyFont="1" applyFill="1" applyBorder="1" applyAlignment="1">
      <alignment vertical="center"/>
    </xf>
    <xf numFmtId="164" fontId="2" fillId="2" borderId="46" xfId="0" applyNumberFormat="1" applyFont="1" applyFill="1" applyBorder="1" applyAlignment="1">
      <alignment vertical="center"/>
    </xf>
    <xf numFmtId="164" fontId="2" fillId="0" borderId="43" xfId="0" applyNumberFormat="1" applyFont="1" applyBorder="1" applyAlignment="1">
      <alignment wrapText="1"/>
    </xf>
    <xf numFmtId="164" fontId="2" fillId="0" borderId="44" xfId="0" applyNumberFormat="1" applyFont="1" applyBorder="1" applyAlignment="1">
      <alignment wrapText="1"/>
    </xf>
    <xf numFmtId="164" fontId="2" fillId="0" borderId="45" xfId="0" applyNumberFormat="1" applyFont="1" applyBorder="1" applyAlignment="1">
      <alignment vertical="center"/>
    </xf>
    <xf numFmtId="164" fontId="2" fillId="0" borderId="46" xfId="0" applyNumberFormat="1" applyFont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2" fillId="2" borderId="29" xfId="0" applyNumberFormat="1" applyFont="1" applyFill="1" applyBorder="1" applyAlignment="1">
      <alignment vertical="center"/>
    </xf>
    <xf numFmtId="1" fontId="2" fillId="0" borderId="28" xfId="0" applyNumberFormat="1" applyFont="1" applyBorder="1" applyAlignment="1">
      <alignment wrapText="1"/>
    </xf>
    <xf numFmtId="3" fontId="2" fillId="0" borderId="29" xfId="0" applyNumberFormat="1" applyFont="1" applyBorder="1" applyAlignment="1">
      <alignment vertical="center"/>
    </xf>
    <xf numFmtId="3" fontId="2" fillId="2" borderId="38" xfId="0" applyNumberFormat="1" applyFont="1" applyFill="1" applyBorder="1" applyAlignment="1">
      <alignment vertical="center"/>
    </xf>
    <xf numFmtId="1" fontId="2" fillId="0" borderId="37" xfId="0" applyNumberFormat="1" applyFont="1" applyBorder="1" applyAlignment="1">
      <alignment wrapText="1"/>
    </xf>
    <xf numFmtId="3" fontId="2" fillId="0" borderId="38" xfId="0" applyNumberFormat="1" applyFont="1" applyBorder="1" applyAlignment="1">
      <alignment vertical="center"/>
    </xf>
    <xf numFmtId="3" fontId="2" fillId="2" borderId="45" xfId="0" applyNumberFormat="1" applyFont="1" applyFill="1" applyBorder="1" applyAlignment="1">
      <alignment vertical="center"/>
    </xf>
    <xf numFmtId="3" fontId="2" fillId="2" borderId="46" xfId="0" applyNumberFormat="1" applyFont="1" applyFill="1" applyBorder="1" applyAlignment="1">
      <alignment vertical="center"/>
    </xf>
    <xf numFmtId="1" fontId="2" fillId="0" borderId="43" xfId="0" applyNumberFormat="1" applyFont="1" applyBorder="1" applyAlignment="1">
      <alignment wrapText="1"/>
    </xf>
    <xf numFmtId="1" fontId="2" fillId="0" borderId="44" xfId="0" applyNumberFormat="1" applyFont="1" applyBorder="1" applyAlignment="1">
      <alignment wrapText="1"/>
    </xf>
    <xf numFmtId="3" fontId="2" fillId="0" borderId="45" xfId="0" applyNumberFormat="1" applyFont="1" applyBorder="1" applyAlignment="1">
      <alignment vertical="center"/>
    </xf>
    <xf numFmtId="3" fontId="2" fillId="0" borderId="46" xfId="0" applyNumberFormat="1" applyFont="1" applyBorder="1" applyAlignment="1">
      <alignment vertical="center"/>
    </xf>
    <xf numFmtId="164" fontId="2" fillId="2" borderId="50" xfId="0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4" fillId="0" borderId="0" xfId="1" applyAlignment="1">
      <alignment vertical="center"/>
    </xf>
    <xf numFmtId="0" fontId="0" fillId="0" borderId="0" xfId="0" applyFont="1"/>
    <xf numFmtId="0" fontId="4" fillId="0" borderId="0" xfId="1" applyFont="1"/>
    <xf numFmtId="0" fontId="2" fillId="0" borderId="1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2" fillId="0" borderId="51" xfId="0" applyFont="1" applyBorder="1" applyAlignment="1">
      <alignment horizontal="left" vertical="center" indent="1"/>
    </xf>
    <xf numFmtId="0" fontId="2" fillId="0" borderId="5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29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4" fontId="2" fillId="0" borderId="24" xfId="0" applyNumberFormat="1" applyFont="1" applyBorder="1" applyAlignment="1">
      <alignment horizontal="right" vertical="center"/>
    </xf>
    <xf numFmtId="164" fontId="2" fillId="0" borderId="38" xfId="0" applyNumberFormat="1" applyFont="1" applyBorder="1" applyAlignment="1">
      <alignment horizontal="right" vertical="center"/>
    </xf>
    <xf numFmtId="164" fontId="2" fillId="0" borderId="45" xfId="0" applyNumberFormat="1" applyFont="1" applyBorder="1" applyAlignment="1">
      <alignment horizontal="right" vertical="center"/>
    </xf>
    <xf numFmtId="164" fontId="2" fillId="0" borderId="46" xfId="0" applyNumberFormat="1" applyFont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0" borderId="17" xfId="0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tabSelected="1" zoomScaleNormal="100" workbookViewId="0">
      <selection activeCell="B1" sqref="B1"/>
    </sheetView>
  </sheetViews>
  <sheetFormatPr defaultRowHeight="14.4" x14ac:dyDescent="0.3"/>
  <cols>
    <col min="1" max="1" width="3.44140625" style="74" customWidth="1"/>
    <col min="2" max="2" width="30" customWidth="1"/>
  </cols>
  <sheetData>
    <row r="1" spans="1:2" ht="17.399999999999999" x14ac:dyDescent="0.3">
      <c r="B1" s="1" t="s">
        <v>74</v>
      </c>
    </row>
    <row r="2" spans="1:2" ht="17.399999999999999" x14ac:dyDescent="0.3">
      <c r="B2" s="1" t="s">
        <v>109</v>
      </c>
    </row>
    <row r="4" spans="1:2" ht="17.399999999999999" x14ac:dyDescent="0.3">
      <c r="B4" s="1" t="s">
        <v>75</v>
      </c>
    </row>
    <row r="6" spans="1:2" ht="19.5" customHeight="1" x14ac:dyDescent="0.3">
      <c r="A6" s="97" t="s">
        <v>76</v>
      </c>
      <c r="B6" s="80" t="str">
        <f>Amostra!B4</f>
        <v>Quadro 0. Resumo da Amostra e das Respostas</v>
      </c>
    </row>
    <row r="7" spans="1:2" ht="6.9" customHeight="1" x14ac:dyDescent="0.3">
      <c r="B7" s="75"/>
    </row>
    <row r="8" spans="1:2" ht="19.5" customHeight="1" x14ac:dyDescent="0.3">
      <c r="A8" s="97" t="s">
        <v>76</v>
      </c>
      <c r="B8" s="80" t="str">
        <f>'Q1'!B4</f>
        <v>Quadro 1. Qual a situação que melhor descreve a sua empresa nesta semana?</v>
      </c>
    </row>
    <row r="9" spans="1:2" ht="19.5" customHeight="1" x14ac:dyDescent="0.3">
      <c r="A9" s="97" t="s">
        <v>76</v>
      </c>
      <c r="B9" s="80" t="str">
        <f>'Q2'!B4</f>
        <v>Quadro 2. Nesta semana, a pandemia COVID-19 está a ter um impacto no volume de negócios da sua empresa?</v>
      </c>
    </row>
    <row r="10" spans="1:2" ht="19.5" customHeight="1" x14ac:dyDescent="0.3">
      <c r="A10" s="97" t="s">
        <v>76</v>
      </c>
      <c r="B10" s="80" t="s">
        <v>81</v>
      </c>
    </row>
    <row r="11" spans="1:2" ht="19.5" customHeight="1" x14ac:dyDescent="0.3">
      <c r="A11" s="97" t="s">
        <v>76</v>
      </c>
      <c r="B11" s="80" t="s">
        <v>82</v>
      </c>
    </row>
    <row r="12" spans="1:2" ht="19.5" customHeight="1" x14ac:dyDescent="0.3">
      <c r="A12" s="97" t="s">
        <v>76</v>
      </c>
      <c r="B12" s="80" t="s">
        <v>83</v>
      </c>
    </row>
    <row r="13" spans="1:2" ht="19.5" customHeight="1" x14ac:dyDescent="0.3">
      <c r="A13" s="97" t="s">
        <v>76</v>
      </c>
      <c r="B13" s="80" t="s">
        <v>84</v>
      </c>
    </row>
    <row r="14" spans="1:2" ht="19.5" customHeight="1" x14ac:dyDescent="0.3">
      <c r="A14" s="97" t="s">
        <v>76</v>
      </c>
      <c r="B14" s="80" t="s">
        <v>85</v>
      </c>
    </row>
    <row r="15" spans="1:2" ht="19.5" customHeight="1" x14ac:dyDescent="0.3">
      <c r="A15" s="97" t="s">
        <v>76</v>
      </c>
      <c r="B15" s="80" t="s">
        <v>86</v>
      </c>
    </row>
    <row r="16" spans="1:2" ht="19.5" customHeight="1" x14ac:dyDescent="0.3">
      <c r="A16" s="97" t="s">
        <v>76</v>
      </c>
      <c r="B16" s="80" t="str">
        <f>Q5A!B4</f>
        <v>Quadro 5A. Tendo em conta a resposta à pergunta anterior, como caracteriza a relevância das seguintes situações para a redução do número de pessoas ao serviço efetivamente a trabalhar?</v>
      </c>
    </row>
    <row r="17" spans="1:2" ht="19.5" customHeight="1" x14ac:dyDescent="0.3">
      <c r="A17" s="97" t="s">
        <v>76</v>
      </c>
      <c r="B17" s="80" t="str">
        <f>Q5B!B4</f>
        <v>Quadro 5B. Relativamente ao pessoal ao serviço efetivamente a trabalhar, indique a percentagem de pessoas em teletrabalho:</v>
      </c>
    </row>
    <row r="18" spans="1:2" ht="19.5" customHeight="1" x14ac:dyDescent="0.3">
      <c r="A18" s="97" t="s">
        <v>76</v>
      </c>
      <c r="B18" s="80" t="s">
        <v>87</v>
      </c>
    </row>
    <row r="19" spans="1:2" ht="19.5" customHeight="1" x14ac:dyDescent="0.3">
      <c r="A19" s="97" t="s">
        <v>76</v>
      </c>
      <c r="B19" s="80" t="s">
        <v>88</v>
      </c>
    </row>
    <row r="20" spans="1:2" ht="19.5" customHeight="1" x14ac:dyDescent="0.3">
      <c r="A20" s="97" t="s">
        <v>76</v>
      </c>
      <c r="B20" s="80" t="s">
        <v>89</v>
      </c>
    </row>
    <row r="21" spans="1:2" ht="19.5" customHeight="1" x14ac:dyDescent="0.3">
      <c r="A21" s="97" t="s">
        <v>76</v>
      </c>
      <c r="B21" s="80" t="s">
        <v>90</v>
      </c>
    </row>
    <row r="22" spans="1:2" ht="6.9" customHeight="1" x14ac:dyDescent="0.3">
      <c r="B22" s="75"/>
    </row>
    <row r="23" spans="1:2" ht="19.5" customHeight="1" x14ac:dyDescent="0.3">
      <c r="A23" s="97" t="s">
        <v>76</v>
      </c>
      <c r="B23" s="80" t="s">
        <v>91</v>
      </c>
    </row>
    <row r="24" spans="1:2" x14ac:dyDescent="0.3">
      <c r="B24" s="76"/>
    </row>
  </sheetData>
  <hyperlinks>
    <hyperlink ref="B6" location="Amostra!A1" display="Amostra!A1"/>
    <hyperlink ref="B8" location="'Q1'!A1" display="'Q1'!A1"/>
    <hyperlink ref="B9" location="'Q2'!A1" display="'Q2'!A1"/>
    <hyperlink ref="B10" location="'Q21'!A1" display="'Q21'!A1"/>
    <hyperlink ref="B11" location="'Q31'!A1" display="'Q31'!A1"/>
    <hyperlink ref="B12" location="'Q32'!A1" display="'Q32'!A1"/>
    <hyperlink ref="B13" location="'Q4'!A1" display="'Q4'!A1"/>
    <hyperlink ref="B14" location="'Q41'!A1" display="'Q41'!A1"/>
    <hyperlink ref="B15" location="'Q5'!A1" display="'Q5'!A1"/>
    <hyperlink ref="B18" location="'Q6'!A1" display="'Q6'!A1"/>
    <hyperlink ref="B19" location="'Q8'!A1" display="'Q8'!A1"/>
    <hyperlink ref="B20" location="'Q81'!A1" display="'Q81'!A1"/>
    <hyperlink ref="B21" location="'Q82'!A1" display="'Q82'!A1"/>
    <hyperlink ref="B23" location="Nota!A1" display="Nota!A1"/>
    <hyperlink ref="B16" location="Q5A!A1" display="Q5A!A1"/>
    <hyperlink ref="B17" location="Q5B!A1" display="Q5B!A1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27" width="11.6640625" customWidth="1"/>
    <col min="28" max="28" width="3.44140625" customWidth="1"/>
    <col min="29" max="29" width="27.6640625" customWidth="1"/>
    <col min="30" max="54" width="8.6640625" customWidth="1"/>
  </cols>
  <sheetData>
    <row r="1" spans="1:54" ht="17.399999999999999" x14ac:dyDescent="0.3">
      <c r="B1" s="1" t="s">
        <v>74</v>
      </c>
    </row>
    <row r="2" spans="1:54" ht="17.399999999999999" x14ac:dyDescent="0.3">
      <c r="A2" s="74"/>
      <c r="B2" s="1" t="s">
        <v>109</v>
      </c>
    </row>
    <row r="3" spans="1:54" x14ac:dyDescent="0.3">
      <c r="B3" s="77" t="s">
        <v>77</v>
      </c>
    </row>
    <row r="4" spans="1:54" ht="18" customHeight="1" x14ac:dyDescent="0.3">
      <c r="B4" s="1" t="s">
        <v>110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54" ht="4.5" customHeight="1" x14ac:dyDescent="0.3"/>
    <row r="6" spans="1:54" ht="15" customHeight="1" x14ac:dyDescent="0.3">
      <c r="B6" s="20" t="s">
        <v>71</v>
      </c>
      <c r="AC6" s="2" t="s">
        <v>72</v>
      </c>
    </row>
    <row r="7" spans="1:54" x14ac:dyDescent="0.3">
      <c r="B7" s="110" t="s">
        <v>0</v>
      </c>
      <c r="C7" s="110" t="s">
        <v>31</v>
      </c>
      <c r="D7" s="110"/>
      <c r="E7" s="110"/>
      <c r="F7" s="110"/>
      <c r="G7" s="115"/>
      <c r="H7" s="113" t="s">
        <v>32</v>
      </c>
      <c r="I7" s="110"/>
      <c r="J7" s="110"/>
      <c r="K7" s="110"/>
      <c r="L7" s="116"/>
      <c r="M7" s="117" t="s">
        <v>33</v>
      </c>
      <c r="N7" s="110"/>
      <c r="O7" s="110"/>
      <c r="P7" s="110"/>
      <c r="Q7" s="118"/>
      <c r="R7" s="117" t="s">
        <v>111</v>
      </c>
      <c r="S7" s="110"/>
      <c r="T7" s="110"/>
      <c r="U7" s="110"/>
      <c r="V7" s="118"/>
      <c r="W7" s="114" t="s">
        <v>112</v>
      </c>
      <c r="X7" s="110"/>
      <c r="Y7" s="110"/>
      <c r="Z7" s="110"/>
      <c r="AA7" s="110"/>
      <c r="AC7" s="119" t="s">
        <v>0</v>
      </c>
      <c r="AD7" s="112" t="s">
        <v>31</v>
      </c>
      <c r="AE7" s="121"/>
      <c r="AF7" s="121"/>
      <c r="AG7" s="121"/>
      <c r="AH7" s="122"/>
      <c r="AI7" s="123" t="s">
        <v>32</v>
      </c>
      <c r="AJ7" s="121"/>
      <c r="AK7" s="121"/>
      <c r="AL7" s="121"/>
      <c r="AM7" s="124"/>
      <c r="AN7" s="125" t="s">
        <v>33</v>
      </c>
      <c r="AO7" s="121"/>
      <c r="AP7" s="121"/>
      <c r="AQ7" s="121"/>
      <c r="AR7" s="126"/>
      <c r="AS7" s="125" t="s">
        <v>111</v>
      </c>
      <c r="AT7" s="121"/>
      <c r="AU7" s="121"/>
      <c r="AV7" s="121"/>
      <c r="AW7" s="126"/>
      <c r="AX7" s="121" t="s">
        <v>112</v>
      </c>
      <c r="AY7" s="121"/>
      <c r="AZ7" s="121"/>
      <c r="BA7" s="121"/>
      <c r="BB7" s="114"/>
    </row>
    <row r="8" spans="1:54" ht="30.6" x14ac:dyDescent="0.3">
      <c r="B8" s="111"/>
      <c r="C8" s="95" t="s">
        <v>113</v>
      </c>
      <c r="D8" s="95" t="s">
        <v>114</v>
      </c>
      <c r="E8" s="95" t="s">
        <v>115</v>
      </c>
      <c r="F8" s="95" t="s">
        <v>29</v>
      </c>
      <c r="G8" s="36" t="s">
        <v>30</v>
      </c>
      <c r="H8" s="29" t="s">
        <v>113</v>
      </c>
      <c r="I8" s="95" t="s">
        <v>114</v>
      </c>
      <c r="J8" s="95" t="s">
        <v>115</v>
      </c>
      <c r="K8" s="95" t="s">
        <v>29</v>
      </c>
      <c r="L8" s="41" t="s">
        <v>30</v>
      </c>
      <c r="M8" s="49" t="s">
        <v>113</v>
      </c>
      <c r="N8" s="95" t="s">
        <v>114</v>
      </c>
      <c r="O8" s="95" t="s">
        <v>115</v>
      </c>
      <c r="P8" s="95" t="s">
        <v>29</v>
      </c>
      <c r="Q8" s="50" t="s">
        <v>30</v>
      </c>
      <c r="R8" s="49" t="s">
        <v>113</v>
      </c>
      <c r="S8" s="95" t="s">
        <v>114</v>
      </c>
      <c r="T8" s="95" t="s">
        <v>115</v>
      </c>
      <c r="U8" s="95" t="s">
        <v>29</v>
      </c>
      <c r="V8" s="50" t="s">
        <v>30</v>
      </c>
      <c r="W8" s="94" t="s">
        <v>113</v>
      </c>
      <c r="X8" s="95" t="s">
        <v>114</v>
      </c>
      <c r="Y8" s="95" t="s">
        <v>115</v>
      </c>
      <c r="Z8" s="95" t="s">
        <v>29</v>
      </c>
      <c r="AA8" s="95" t="s">
        <v>30</v>
      </c>
      <c r="AC8" s="120"/>
      <c r="AD8" s="95" t="s">
        <v>113</v>
      </c>
      <c r="AE8" s="95" t="s">
        <v>114</v>
      </c>
      <c r="AF8" s="95" t="s">
        <v>115</v>
      </c>
      <c r="AG8" s="95" t="s">
        <v>29</v>
      </c>
      <c r="AH8" s="36" t="s">
        <v>30</v>
      </c>
      <c r="AI8" s="29" t="s">
        <v>113</v>
      </c>
      <c r="AJ8" s="95" t="s">
        <v>114</v>
      </c>
      <c r="AK8" s="95" t="s">
        <v>115</v>
      </c>
      <c r="AL8" s="95" t="s">
        <v>29</v>
      </c>
      <c r="AM8" s="41" t="s">
        <v>30</v>
      </c>
      <c r="AN8" s="49" t="s">
        <v>113</v>
      </c>
      <c r="AO8" s="95" t="s">
        <v>114</v>
      </c>
      <c r="AP8" s="95" t="s">
        <v>115</v>
      </c>
      <c r="AQ8" s="95" t="s">
        <v>29</v>
      </c>
      <c r="AR8" s="50" t="s">
        <v>30</v>
      </c>
      <c r="AS8" s="49" t="s">
        <v>113</v>
      </c>
      <c r="AT8" s="95" t="s">
        <v>114</v>
      </c>
      <c r="AU8" s="95" t="s">
        <v>115</v>
      </c>
      <c r="AV8" s="95" t="s">
        <v>29</v>
      </c>
      <c r="AW8" s="50" t="s">
        <v>30</v>
      </c>
      <c r="AX8" s="94" t="s">
        <v>113</v>
      </c>
      <c r="AY8" s="95" t="s">
        <v>114</v>
      </c>
      <c r="AZ8" s="95" t="s">
        <v>115</v>
      </c>
      <c r="BA8" s="95" t="s">
        <v>29</v>
      </c>
      <c r="BB8" s="95" t="s">
        <v>30</v>
      </c>
    </row>
    <row r="9" spans="1:54" x14ac:dyDescent="0.3">
      <c r="B9" s="4" t="s">
        <v>4</v>
      </c>
      <c r="C9" s="5"/>
      <c r="D9" s="5"/>
      <c r="E9" s="5"/>
      <c r="F9" s="5"/>
      <c r="G9" s="37"/>
      <c r="H9" s="30"/>
      <c r="I9" s="5"/>
      <c r="J9" s="5"/>
      <c r="K9" s="5"/>
      <c r="L9" s="42"/>
      <c r="M9" s="51"/>
      <c r="N9" s="5"/>
      <c r="O9" s="5"/>
      <c r="P9" s="5"/>
      <c r="Q9" s="52"/>
      <c r="R9" s="51"/>
      <c r="S9" s="5"/>
      <c r="T9" s="5"/>
      <c r="U9" s="5"/>
      <c r="V9" s="52"/>
      <c r="W9" s="5"/>
      <c r="X9" s="5"/>
      <c r="Y9" s="5"/>
      <c r="Z9" s="5"/>
      <c r="AA9" s="5"/>
      <c r="AC9" s="4" t="s">
        <v>4</v>
      </c>
      <c r="AD9" s="5"/>
      <c r="AE9" s="5"/>
      <c r="AF9" s="5"/>
      <c r="AG9" s="5"/>
      <c r="AH9" s="37"/>
      <c r="AI9" s="30"/>
      <c r="AJ9" s="5"/>
      <c r="AK9" s="5"/>
      <c r="AL9" s="5"/>
      <c r="AM9" s="42"/>
      <c r="AN9" s="51"/>
      <c r="AO9" s="5"/>
      <c r="AP9" s="5"/>
      <c r="AQ9" s="5"/>
      <c r="AR9" s="52"/>
      <c r="AS9" s="51"/>
      <c r="AT9" s="5"/>
      <c r="AU9" s="5"/>
      <c r="AV9" s="5"/>
      <c r="AW9" s="52"/>
      <c r="AX9" s="5"/>
      <c r="AY9" s="5"/>
      <c r="AZ9" s="5"/>
      <c r="BA9" s="5"/>
      <c r="BB9" s="5"/>
    </row>
    <row r="10" spans="1:54" x14ac:dyDescent="0.3">
      <c r="B10" s="6" t="s">
        <v>4</v>
      </c>
      <c r="C10" s="7">
        <v>1360</v>
      </c>
      <c r="D10" s="7">
        <v>295</v>
      </c>
      <c r="E10" s="7">
        <v>134</v>
      </c>
      <c r="F10" s="7">
        <v>135</v>
      </c>
      <c r="G10" s="61">
        <v>1021</v>
      </c>
      <c r="H10" s="31">
        <v>46</v>
      </c>
      <c r="I10" s="7">
        <v>102</v>
      </c>
      <c r="J10" s="7">
        <v>361</v>
      </c>
      <c r="K10" s="7">
        <v>222</v>
      </c>
      <c r="L10" s="64">
        <v>2214</v>
      </c>
      <c r="M10" s="67">
        <v>137</v>
      </c>
      <c r="N10" s="7">
        <v>245</v>
      </c>
      <c r="O10" s="7">
        <v>443</v>
      </c>
      <c r="P10" s="7">
        <v>255</v>
      </c>
      <c r="Q10" s="68">
        <v>1865</v>
      </c>
      <c r="R10" s="67">
        <v>413</v>
      </c>
      <c r="S10" s="7">
        <v>599</v>
      </c>
      <c r="T10" s="7">
        <v>714</v>
      </c>
      <c r="U10" s="7">
        <v>206</v>
      </c>
      <c r="V10" s="68">
        <v>1013</v>
      </c>
      <c r="W10" s="59">
        <v>169</v>
      </c>
      <c r="X10" s="7">
        <v>220</v>
      </c>
      <c r="Y10" s="7">
        <v>334</v>
      </c>
      <c r="Z10" s="7">
        <v>440</v>
      </c>
      <c r="AA10" s="7">
        <v>1782</v>
      </c>
      <c r="AC10" s="6" t="s">
        <v>4</v>
      </c>
      <c r="AD10" s="11">
        <f>C10/(C10+D10+E10+F10+G10)*100</f>
        <v>46.17996604414261</v>
      </c>
      <c r="AE10" s="11">
        <f>D10/(D10+E10+F10+G10+C10)*100</f>
        <v>10.0169779286927</v>
      </c>
      <c r="AF10" s="11">
        <f>E10/(E10+F10+G10+D10+C10)*100</f>
        <v>4.5500848896434638</v>
      </c>
      <c r="AG10" s="11">
        <f>F10/(F10+G10+E10+D10+C10)*100</f>
        <v>4.5840407470288627</v>
      </c>
      <c r="AH10" s="38">
        <f>G10/(G10+F10+E10+D10+C10)*100</f>
        <v>34.668930390492356</v>
      </c>
      <c r="AI10" s="43">
        <f>H10/(H10+I10+J10+K10+L10)*100</f>
        <v>1.561969439728353</v>
      </c>
      <c r="AJ10" s="11">
        <f>I10/(I10+J10+K10+L10+H10)*100</f>
        <v>3.4634974533106959</v>
      </c>
      <c r="AK10" s="11">
        <f>J10/(J10+K10+L10+I10+H10)*100</f>
        <v>12.258064516129032</v>
      </c>
      <c r="AL10" s="11">
        <f>K10/(K10+L10+J10+I10+H10)*100</f>
        <v>7.538200339558573</v>
      </c>
      <c r="AM10" s="44">
        <f>L10/(L10+K10+J10+I10+H10)*100</f>
        <v>75.178268251273337</v>
      </c>
      <c r="AN10" s="53">
        <f>M10/(M10+N10+O10+P10+Q10)*100</f>
        <v>4.6519524617996604</v>
      </c>
      <c r="AO10" s="11">
        <f>N10/(N10+O10+P10+Q10+M10)*100</f>
        <v>8.3191850594227503</v>
      </c>
      <c r="AP10" s="11">
        <f>O10/(O10+P10+Q10+N10+M10)*100</f>
        <v>15.042444821731749</v>
      </c>
      <c r="AQ10" s="11">
        <f>P10/(P10+Q10+O10+N10+M10)*100</f>
        <v>8.6587436332767407</v>
      </c>
      <c r="AR10" s="54">
        <f>Q10/(Q10+P10+O10+N10+M10)*100</f>
        <v>63.327674023769099</v>
      </c>
      <c r="AS10" s="53">
        <f>R10/(R10+S10+T10+U10+V10)*100</f>
        <v>14.02376910016978</v>
      </c>
      <c r="AT10" s="11">
        <f>S10/(S10+T10+U10+V10+R10)*100</f>
        <v>20.339558573853989</v>
      </c>
      <c r="AU10" s="11">
        <f>T10/(T10+U10+V10+S10+R10)*100</f>
        <v>24.244482173174873</v>
      </c>
      <c r="AV10" s="11">
        <f>U10/(U10+V10+T10+S10+R10)*100</f>
        <v>6.9949066213921895</v>
      </c>
      <c r="AW10" s="54">
        <f>V10/(V10+U10+T10+S10+R10)*100</f>
        <v>34.397283531409165</v>
      </c>
      <c r="AX10" s="34">
        <f>W10/(W10+X10+Y10+Z10+AA10)*100</f>
        <v>5.7385398981324274</v>
      </c>
      <c r="AY10" s="11">
        <f>X10/(X10+Y10+Z10+AA10+W10)*100</f>
        <v>7.4702886247877753</v>
      </c>
      <c r="AZ10" s="11">
        <f>Y10/(Y10+Z10+AA10+X10+W10)*100</f>
        <v>11.341256366723259</v>
      </c>
      <c r="BA10" s="11">
        <f>Z10/(Z10+AA10+Y10+X10+W10)*100</f>
        <v>14.940577249575551</v>
      </c>
      <c r="BB10" s="11">
        <f>AA10/(AA10+Z10+Y10+X10+W10)*100</f>
        <v>60.509337860780988</v>
      </c>
    </row>
    <row r="11" spans="1:54" x14ac:dyDescent="0.3">
      <c r="B11" s="4" t="s">
        <v>5</v>
      </c>
      <c r="C11" s="8"/>
      <c r="D11" s="8"/>
      <c r="E11" s="8"/>
      <c r="F11" s="8"/>
      <c r="G11" s="62"/>
      <c r="H11" s="32"/>
      <c r="I11" s="8"/>
      <c r="J11" s="8"/>
      <c r="K11" s="8"/>
      <c r="L11" s="65"/>
      <c r="M11" s="69"/>
      <c r="N11" s="8"/>
      <c r="O11" s="8"/>
      <c r="P11" s="8"/>
      <c r="Q11" s="70"/>
      <c r="R11" s="69"/>
      <c r="S11" s="8"/>
      <c r="T11" s="8"/>
      <c r="U11" s="8"/>
      <c r="V11" s="70"/>
      <c r="W11" s="8"/>
      <c r="X11" s="8"/>
      <c r="Y11" s="8"/>
      <c r="Z11" s="8"/>
      <c r="AA11" s="8"/>
      <c r="AC11" s="4" t="s">
        <v>5</v>
      </c>
      <c r="AD11" s="12"/>
      <c r="AE11" s="12"/>
      <c r="AF11" s="12"/>
      <c r="AG11" s="12"/>
      <c r="AH11" s="39"/>
      <c r="AI11" s="45"/>
      <c r="AJ11" s="12"/>
      <c r="AK11" s="12"/>
      <c r="AL11" s="12"/>
      <c r="AM11" s="46"/>
      <c r="AN11" s="55"/>
      <c r="AO11" s="12"/>
      <c r="AP11" s="12"/>
      <c r="AQ11" s="12"/>
      <c r="AR11" s="56"/>
      <c r="AS11" s="55"/>
      <c r="AT11" s="12"/>
      <c r="AU11" s="12"/>
      <c r="AV11" s="12"/>
      <c r="AW11" s="56"/>
      <c r="AX11" s="12"/>
      <c r="AY11" s="12"/>
      <c r="AZ11" s="12"/>
      <c r="BA11" s="12"/>
      <c r="BB11" s="12"/>
    </row>
    <row r="12" spans="1:54" x14ac:dyDescent="0.3">
      <c r="B12" s="9" t="s">
        <v>6</v>
      </c>
      <c r="C12" s="10">
        <v>262</v>
      </c>
      <c r="D12" s="10">
        <v>62</v>
      </c>
      <c r="E12" s="10">
        <v>22</v>
      </c>
      <c r="F12" s="10">
        <v>29</v>
      </c>
      <c r="G12" s="63">
        <v>109</v>
      </c>
      <c r="H12" s="33">
        <v>11</v>
      </c>
      <c r="I12" s="10">
        <v>17</v>
      </c>
      <c r="J12" s="10">
        <v>29</v>
      </c>
      <c r="K12" s="10">
        <v>40</v>
      </c>
      <c r="L12" s="66">
        <v>387</v>
      </c>
      <c r="M12" s="71">
        <v>17</v>
      </c>
      <c r="N12" s="10">
        <v>26</v>
      </c>
      <c r="O12" s="10">
        <v>21</v>
      </c>
      <c r="P12" s="10">
        <v>38</v>
      </c>
      <c r="Q12" s="72">
        <v>382</v>
      </c>
      <c r="R12" s="71">
        <v>54</v>
      </c>
      <c r="S12" s="10">
        <v>65</v>
      </c>
      <c r="T12" s="10">
        <v>39</v>
      </c>
      <c r="U12" s="10">
        <v>41</v>
      </c>
      <c r="V12" s="72">
        <v>285</v>
      </c>
      <c r="W12" s="60">
        <v>19</v>
      </c>
      <c r="X12" s="10">
        <v>28</v>
      </c>
      <c r="Y12" s="10">
        <v>25</v>
      </c>
      <c r="Z12" s="10">
        <v>58</v>
      </c>
      <c r="AA12" s="10">
        <v>354</v>
      </c>
      <c r="AC12" s="9" t="s">
        <v>6</v>
      </c>
      <c r="AD12" s="13">
        <f>C12/(C12+D12+E12+F12+G12)*100</f>
        <v>54.132231404958674</v>
      </c>
      <c r="AE12" s="13">
        <f>D12/(D12+E12+F12+G12+C12)*100</f>
        <v>12.809917355371899</v>
      </c>
      <c r="AF12" s="13">
        <f>E12/(E12+F12+G12+D12+C12)*100</f>
        <v>4.5454545454545459</v>
      </c>
      <c r="AG12" s="13">
        <f>F12/(F12+G12+E12+D12+C12)*100</f>
        <v>5.9917355371900829</v>
      </c>
      <c r="AH12" s="40">
        <f>G12/(G12+F12+E12+D12+C12)*100</f>
        <v>22.520661157024794</v>
      </c>
      <c r="AI12" s="47">
        <f>H12/(H12+I12+J12+K12+L12)*100</f>
        <v>2.2727272727272729</v>
      </c>
      <c r="AJ12" s="13">
        <f>I12/(I12+J12+K12+L12+H12)*100</f>
        <v>3.5123966942148761</v>
      </c>
      <c r="AK12" s="13">
        <f>J12/(J12+K12+L12+I12+H12)*100</f>
        <v>5.9917355371900829</v>
      </c>
      <c r="AL12" s="13">
        <f>K12/(K12+L12+J12+I12+H12)*100</f>
        <v>8.2644628099173563</v>
      </c>
      <c r="AM12" s="48">
        <f>L12/(L12+K12+J12+I12+H12)*100</f>
        <v>79.958677685950406</v>
      </c>
      <c r="AN12" s="57">
        <f>M12/(M12+N12+O12+P12+Q12)*100</f>
        <v>3.5123966942148761</v>
      </c>
      <c r="AO12" s="13">
        <f>N12/(N12+O12+P12+Q12+M12)*100</f>
        <v>5.3719008264462813</v>
      </c>
      <c r="AP12" s="13">
        <f>O12/(O12+P12+Q12+N12+M12)*100</f>
        <v>4.338842975206612</v>
      </c>
      <c r="AQ12" s="13">
        <f>P12/(P12+Q12+O12+N12+M12)*100</f>
        <v>7.8512396694214877</v>
      </c>
      <c r="AR12" s="58">
        <f>Q12/(Q12+P12+O12+N12+M12)*100</f>
        <v>78.925619834710744</v>
      </c>
      <c r="AS12" s="57">
        <f>R12/(R12+S12+T12+U12+V12)*100</f>
        <v>11.15702479338843</v>
      </c>
      <c r="AT12" s="13">
        <f>S12/(S12+T12+U12+V12+R12)*100</f>
        <v>13.429752066115702</v>
      </c>
      <c r="AU12" s="13">
        <f>T12/(T12+U12+V12+S12+R12)*100</f>
        <v>8.0578512396694215</v>
      </c>
      <c r="AV12" s="13">
        <f>U12/(U12+V12+T12+S12+R12)*100</f>
        <v>8.4710743801652892</v>
      </c>
      <c r="AW12" s="58">
        <f>V12/(V12+U12+T12+S12+R12)*100</f>
        <v>58.884297520661157</v>
      </c>
      <c r="AX12" s="35">
        <f>W12/(W12+X12+Y12+Z12+AA12)*100</f>
        <v>3.9256198347107438</v>
      </c>
      <c r="AY12" s="13">
        <f>X12/(X12+Y12+Z12+AA12+W12)*100</f>
        <v>5.785123966942149</v>
      </c>
      <c r="AZ12" s="13">
        <f>Y12/(Y12+Z12+AA12+X12+W12)*100</f>
        <v>5.1652892561983474</v>
      </c>
      <c r="BA12" s="13">
        <f>Z12/(Z12+AA12+Y12+X12+W12)*100</f>
        <v>11.983471074380166</v>
      </c>
      <c r="BB12" s="13">
        <f>AA12/(AA12+Z12+Y12+X12+W12)*100</f>
        <v>73.140495867768593</v>
      </c>
    </row>
    <row r="13" spans="1:54" x14ac:dyDescent="0.3">
      <c r="B13" s="9" t="s">
        <v>7</v>
      </c>
      <c r="C13" s="10">
        <v>462</v>
      </c>
      <c r="D13" s="10">
        <v>111</v>
      </c>
      <c r="E13" s="10">
        <v>47</v>
      </c>
      <c r="F13" s="10">
        <v>44</v>
      </c>
      <c r="G13" s="63">
        <v>349</v>
      </c>
      <c r="H13" s="33">
        <v>22</v>
      </c>
      <c r="I13" s="10">
        <v>38</v>
      </c>
      <c r="J13" s="10">
        <v>110</v>
      </c>
      <c r="K13" s="10">
        <v>59</v>
      </c>
      <c r="L13" s="66">
        <v>784</v>
      </c>
      <c r="M13" s="71">
        <v>47</v>
      </c>
      <c r="N13" s="10">
        <v>61</v>
      </c>
      <c r="O13" s="10">
        <v>121</v>
      </c>
      <c r="P13" s="10">
        <v>69</v>
      </c>
      <c r="Q13" s="72">
        <v>715</v>
      </c>
      <c r="R13" s="71">
        <v>136</v>
      </c>
      <c r="S13" s="10">
        <v>181</v>
      </c>
      <c r="T13" s="10">
        <v>222</v>
      </c>
      <c r="U13" s="10">
        <v>63</v>
      </c>
      <c r="V13" s="72">
        <v>411</v>
      </c>
      <c r="W13" s="60">
        <v>72</v>
      </c>
      <c r="X13" s="10">
        <v>72</v>
      </c>
      <c r="Y13" s="10">
        <v>104</v>
      </c>
      <c r="Z13" s="10">
        <v>116</v>
      </c>
      <c r="AA13" s="10">
        <v>649</v>
      </c>
      <c r="AC13" s="9" t="s">
        <v>7</v>
      </c>
      <c r="AD13" s="13">
        <f>C13/(C13+D13+E13+F13+G13)*100</f>
        <v>45.607107601184602</v>
      </c>
      <c r="AE13" s="13">
        <f>D13/(D13+E13+F13+G13+C13)*100</f>
        <v>10.957551826258637</v>
      </c>
      <c r="AF13" s="13">
        <f>E13/(E13+F13+G13+D13+C13)*100</f>
        <v>4.639684106614018</v>
      </c>
      <c r="AG13" s="13">
        <f>F13/(F13+G13+E13+D13+C13)*100</f>
        <v>4.3435340572556758</v>
      </c>
      <c r="AH13" s="40">
        <f>G13/(G13+F13+E13+D13+C13)*100</f>
        <v>34.452122408687067</v>
      </c>
      <c r="AI13" s="47">
        <f>H13/(H13+I13+J13+K13+L13)*100</f>
        <v>2.1717670286278379</v>
      </c>
      <c r="AJ13" s="13">
        <f>I13/(I13+J13+K13+L13+H13)*100</f>
        <v>3.7512339585389931</v>
      </c>
      <c r="AK13" s="13">
        <f>J13/(J13+K13+L13+I13+H13)*100</f>
        <v>10.85883514313919</v>
      </c>
      <c r="AL13" s="13">
        <f>K13/(K13+L13+J13+I13+H13)*100</f>
        <v>5.8242843040473842</v>
      </c>
      <c r="AM13" s="48">
        <f>L13/(L13+K13+J13+I13+H13)*100</f>
        <v>77.3938795656466</v>
      </c>
      <c r="AN13" s="57">
        <f>M13/(M13+N13+O13+P13+Q13)*100</f>
        <v>4.639684106614018</v>
      </c>
      <c r="AO13" s="13">
        <f>N13/(N13+O13+P13+Q13+M13)*100</f>
        <v>6.0217176702862787</v>
      </c>
      <c r="AP13" s="13">
        <f>O13/(O13+P13+Q13+N13+M13)*100</f>
        <v>11.944718657453111</v>
      </c>
      <c r="AQ13" s="13">
        <f>P13/(P13+Q13+O13+N13+M13)*100</f>
        <v>6.8114511352418559</v>
      </c>
      <c r="AR13" s="58">
        <f>Q13/(Q13+P13+O13+N13+M13)*100</f>
        <v>70.582428430404747</v>
      </c>
      <c r="AS13" s="57">
        <f>R13/(R13+S13+T13+U13+V13)*100</f>
        <v>13.425468904244816</v>
      </c>
      <c r="AT13" s="13">
        <f>S13/(S13+T13+U13+V13+R13)*100</f>
        <v>17.867719644619942</v>
      </c>
      <c r="AU13" s="13">
        <f>T13/(T13+U13+V13+S13+R13)*100</f>
        <v>21.915103652517274</v>
      </c>
      <c r="AV13" s="13">
        <f>U13/(U13+V13+T13+S13+R13)*100</f>
        <v>6.2191510365251732</v>
      </c>
      <c r="AW13" s="58">
        <f>V13/(V13+U13+T13+S13+R13)*100</f>
        <v>40.572556762092795</v>
      </c>
      <c r="AX13" s="35">
        <f>W13/(W13+X13+Y13+Z13+AA13)*100</f>
        <v>7.1076011846001972</v>
      </c>
      <c r="AY13" s="13">
        <f>X13/(X13+Y13+Z13+AA13+W13)*100</f>
        <v>7.1076011846001972</v>
      </c>
      <c r="AZ13" s="13">
        <f>Y13/(Y13+Z13+AA13+X13+W13)*100</f>
        <v>10.266535044422508</v>
      </c>
      <c r="BA13" s="13">
        <f>Z13/(Z13+AA13+Y13+X13+W13)*100</f>
        <v>11.451135241855875</v>
      </c>
      <c r="BB13" s="13">
        <f>AA13/(AA13+Z13+Y13+X13+W13)*100</f>
        <v>64.067127344521225</v>
      </c>
    </row>
    <row r="14" spans="1:54" x14ac:dyDescent="0.3">
      <c r="B14" s="9" t="s">
        <v>8</v>
      </c>
      <c r="C14" s="10">
        <v>416</v>
      </c>
      <c r="D14" s="10">
        <v>71</v>
      </c>
      <c r="E14" s="10">
        <v>38</v>
      </c>
      <c r="F14" s="10">
        <v>45</v>
      </c>
      <c r="G14" s="63">
        <v>373</v>
      </c>
      <c r="H14" s="33">
        <v>7</v>
      </c>
      <c r="I14" s="10">
        <v>32</v>
      </c>
      <c r="J14" s="10">
        <v>126</v>
      </c>
      <c r="K14" s="10">
        <v>76</v>
      </c>
      <c r="L14" s="66">
        <v>702</v>
      </c>
      <c r="M14" s="71">
        <v>52</v>
      </c>
      <c r="N14" s="10">
        <v>85</v>
      </c>
      <c r="O14" s="10">
        <v>181</v>
      </c>
      <c r="P14" s="10">
        <v>97</v>
      </c>
      <c r="Q14" s="72">
        <v>528</v>
      </c>
      <c r="R14" s="71">
        <v>132</v>
      </c>
      <c r="S14" s="10">
        <v>222</v>
      </c>
      <c r="T14" s="10">
        <v>290</v>
      </c>
      <c r="U14" s="10">
        <v>62</v>
      </c>
      <c r="V14" s="72">
        <v>237</v>
      </c>
      <c r="W14" s="60">
        <v>47</v>
      </c>
      <c r="X14" s="10">
        <v>82</v>
      </c>
      <c r="Y14" s="10">
        <v>125</v>
      </c>
      <c r="Z14" s="10">
        <v>160</v>
      </c>
      <c r="AA14" s="10">
        <v>529</v>
      </c>
      <c r="AC14" s="9" t="s">
        <v>8</v>
      </c>
      <c r="AD14" s="13">
        <f>C14/(C14+D14+E14+F14+G14)*100</f>
        <v>44.114528101802755</v>
      </c>
      <c r="AE14" s="13">
        <f>D14/(D14+E14+F14+G14+C14)*100</f>
        <v>7.5291622481442211</v>
      </c>
      <c r="AF14" s="13">
        <f>E14/(E14+F14+G14+D14+C14)*100</f>
        <v>4.0296924708377517</v>
      </c>
      <c r="AG14" s="13">
        <f>F14/(F14+G14+E14+D14+C14)*100</f>
        <v>4.7720042417815485</v>
      </c>
      <c r="AH14" s="40">
        <f>G14/(G14+F14+E14+D14+C14)*100</f>
        <v>39.554612937433717</v>
      </c>
      <c r="AI14" s="47">
        <f>H14/(H14+I14+J14+K14+L14)*100</f>
        <v>0.74231177094379641</v>
      </c>
      <c r="AJ14" s="13">
        <f>I14/(I14+J14+K14+L14+H14)*100</f>
        <v>3.3934252386002126</v>
      </c>
      <c r="AK14" s="13">
        <f>J14/(J14+K14+L14+I14+H14)*100</f>
        <v>13.361611876988336</v>
      </c>
      <c r="AL14" s="13">
        <f>K14/(K14+L14+J14+I14+H14)*100</f>
        <v>8.0593849416755035</v>
      </c>
      <c r="AM14" s="48">
        <f>L14/(L14+K14+J14+I14+H14)*100</f>
        <v>74.44326617179216</v>
      </c>
      <c r="AN14" s="57">
        <f>M14/(M14+N14+O14+P14+Q14)*100</f>
        <v>5.5143160127253443</v>
      </c>
      <c r="AO14" s="13">
        <f>N14/(N14+O14+P14+Q14+M14)*100</f>
        <v>9.0137857900318128</v>
      </c>
      <c r="AP14" s="13">
        <f>O14/(O14+P14+Q14+N14+M14)*100</f>
        <v>19.194061505832451</v>
      </c>
      <c r="AQ14" s="13">
        <f>P14/(P14+Q14+O14+N14+M14)*100</f>
        <v>10.286320254506894</v>
      </c>
      <c r="AR14" s="58">
        <f>Q14/(Q14+P14+O14+N14+M14)*100</f>
        <v>55.991516436903495</v>
      </c>
      <c r="AS14" s="57">
        <f>R14/(R14+S14+T14+U14+V14)*100</f>
        <v>13.997879109225874</v>
      </c>
      <c r="AT14" s="13">
        <f>S14/(S14+T14+U14+V14+R14)*100</f>
        <v>23.541887592788971</v>
      </c>
      <c r="AU14" s="13">
        <f>T14/(T14+U14+V14+S14+R14)*100</f>
        <v>30.75291622481442</v>
      </c>
      <c r="AV14" s="13">
        <f>U14/(U14+V14+T14+S14+R14)*100</f>
        <v>6.5747613997879109</v>
      </c>
      <c r="AW14" s="58">
        <f>V14/(V14+U14+T14+S14+R14)*100</f>
        <v>25.132555673382821</v>
      </c>
      <c r="AX14" s="35">
        <f>W14/(W14+X14+Y14+Z14+AA14)*100</f>
        <v>4.9840933191940611</v>
      </c>
      <c r="AY14" s="13">
        <f>X14/(X14+Y14+Z14+AA14+W14)*100</f>
        <v>8.695652173913043</v>
      </c>
      <c r="AZ14" s="13">
        <f>Y14/(Y14+Z14+AA14+X14+W14)*100</f>
        <v>13.255567338282079</v>
      </c>
      <c r="BA14" s="13">
        <f>Z14/(Z14+AA14+Y14+X14+W14)*100</f>
        <v>16.967126193001061</v>
      </c>
      <c r="BB14" s="13">
        <f>AA14/(AA14+Z14+Y14+X14+W14)*100</f>
        <v>56.09756097560976</v>
      </c>
    </row>
    <row r="15" spans="1:54" x14ac:dyDescent="0.3">
      <c r="B15" s="9" t="s">
        <v>9</v>
      </c>
      <c r="C15" s="10">
        <v>220</v>
      </c>
      <c r="D15" s="10">
        <v>51</v>
      </c>
      <c r="E15" s="10">
        <v>27</v>
      </c>
      <c r="F15" s="10">
        <v>17</v>
      </c>
      <c r="G15" s="63">
        <v>190</v>
      </c>
      <c r="H15" s="33">
        <v>6</v>
      </c>
      <c r="I15" s="10">
        <v>15</v>
      </c>
      <c r="J15" s="10">
        <v>96</v>
      </c>
      <c r="K15" s="10">
        <v>47</v>
      </c>
      <c r="L15" s="66">
        <v>341</v>
      </c>
      <c r="M15" s="71">
        <v>21</v>
      </c>
      <c r="N15" s="10">
        <v>73</v>
      </c>
      <c r="O15" s="10">
        <v>120</v>
      </c>
      <c r="P15" s="10">
        <v>51</v>
      </c>
      <c r="Q15" s="72">
        <v>240</v>
      </c>
      <c r="R15" s="71">
        <v>91</v>
      </c>
      <c r="S15" s="10">
        <v>131</v>
      </c>
      <c r="T15" s="10">
        <v>163</v>
      </c>
      <c r="U15" s="10">
        <v>40</v>
      </c>
      <c r="V15" s="72">
        <v>80</v>
      </c>
      <c r="W15" s="60">
        <v>31</v>
      </c>
      <c r="X15" s="10">
        <v>38</v>
      </c>
      <c r="Y15" s="10">
        <v>80</v>
      </c>
      <c r="Z15" s="10">
        <v>106</v>
      </c>
      <c r="AA15" s="10">
        <v>250</v>
      </c>
      <c r="AC15" s="9" t="s">
        <v>9</v>
      </c>
      <c r="AD15" s="13">
        <f>C15/(C15+D15+E15+F15+G15)*100</f>
        <v>43.564356435643568</v>
      </c>
      <c r="AE15" s="13">
        <f>D15/(D15+E15+F15+G15+C15)*100</f>
        <v>10.099009900990099</v>
      </c>
      <c r="AF15" s="13">
        <f>E15/(E15+F15+G15+D15+C15)*100</f>
        <v>5.3465346534653468</v>
      </c>
      <c r="AG15" s="13">
        <f>F15/(F15+G15+E15+D15+C15)*100</f>
        <v>3.3663366336633667</v>
      </c>
      <c r="AH15" s="40">
        <f>G15/(G15+F15+E15+D15+C15)*100</f>
        <v>37.623762376237622</v>
      </c>
      <c r="AI15" s="47">
        <f>H15/(H15+I15+J15+K15+L15)*100</f>
        <v>1.1881188118811881</v>
      </c>
      <c r="AJ15" s="13">
        <f>I15/(I15+J15+K15+L15+H15)*100</f>
        <v>2.9702970297029703</v>
      </c>
      <c r="AK15" s="13">
        <f>J15/(J15+K15+L15+I15+H15)*100</f>
        <v>19.009900990099009</v>
      </c>
      <c r="AL15" s="13">
        <f>K15/(K15+L15+J15+I15+H15)*100</f>
        <v>9.3069306930693063</v>
      </c>
      <c r="AM15" s="48">
        <f>L15/(L15+K15+J15+I15+H15)*100</f>
        <v>67.524752475247524</v>
      </c>
      <c r="AN15" s="57">
        <f>M15/(M15+N15+O15+P15+Q15)*100</f>
        <v>4.1584158415841586</v>
      </c>
      <c r="AO15" s="13">
        <f>N15/(N15+O15+P15+Q15+M15)*100</f>
        <v>14.455445544554454</v>
      </c>
      <c r="AP15" s="13">
        <f>O15/(O15+P15+Q15+N15+M15)*100</f>
        <v>23.762376237623762</v>
      </c>
      <c r="AQ15" s="13">
        <f>P15/(P15+Q15+O15+N15+M15)*100</f>
        <v>10.099009900990099</v>
      </c>
      <c r="AR15" s="58">
        <f>Q15/(Q15+P15+O15+N15+M15)*100</f>
        <v>47.524752475247524</v>
      </c>
      <c r="AS15" s="57">
        <f>R15/(R15+S15+T15+U15+V15)*100</f>
        <v>18.019801980198018</v>
      </c>
      <c r="AT15" s="13">
        <f>S15/(S15+T15+U15+V15+R15)*100</f>
        <v>25.940594059405942</v>
      </c>
      <c r="AU15" s="13">
        <f>T15/(T15+U15+V15+S15+R15)*100</f>
        <v>32.277227722772281</v>
      </c>
      <c r="AV15" s="13">
        <f>U15/(U15+V15+T15+S15+R15)*100</f>
        <v>7.9207920792079207</v>
      </c>
      <c r="AW15" s="58">
        <f>V15/(V15+U15+T15+S15+R15)*100</f>
        <v>15.841584158415841</v>
      </c>
      <c r="AX15" s="35">
        <f>W15/(W15+X15+Y15+Z15+AA15)*100</f>
        <v>6.1386138613861387</v>
      </c>
      <c r="AY15" s="13">
        <f>X15/(X15+Y15+Z15+AA15+W15)*100</f>
        <v>7.5247524752475243</v>
      </c>
      <c r="AZ15" s="13">
        <f>Y15/(Y15+Z15+AA15+X15+W15)*100</f>
        <v>15.841584158415841</v>
      </c>
      <c r="BA15" s="13">
        <f>Z15/(Z15+AA15+Y15+X15+W15)*100</f>
        <v>20.990099009900991</v>
      </c>
      <c r="BB15" s="13">
        <f>AA15/(AA15+Z15+Y15+X15+W15)*100</f>
        <v>49.504950495049506</v>
      </c>
    </row>
    <row r="16" spans="1:54" x14ac:dyDescent="0.3">
      <c r="B16" s="4" t="s">
        <v>61</v>
      </c>
      <c r="C16" s="8"/>
      <c r="D16" s="8"/>
      <c r="E16" s="8"/>
      <c r="F16" s="8"/>
      <c r="G16" s="62"/>
      <c r="H16" s="32"/>
      <c r="I16" s="8"/>
      <c r="J16" s="8"/>
      <c r="K16" s="8"/>
      <c r="L16" s="65"/>
      <c r="M16" s="69"/>
      <c r="N16" s="8"/>
      <c r="O16" s="8"/>
      <c r="P16" s="8"/>
      <c r="Q16" s="70"/>
      <c r="R16" s="69"/>
      <c r="S16" s="8"/>
      <c r="T16" s="8"/>
      <c r="U16" s="8"/>
      <c r="V16" s="70"/>
      <c r="W16" s="8"/>
      <c r="X16" s="8"/>
      <c r="Y16" s="8"/>
      <c r="Z16" s="8"/>
      <c r="AA16" s="8"/>
      <c r="AC16" s="4" t="s">
        <v>61</v>
      </c>
      <c r="AD16" s="12"/>
      <c r="AE16" s="12"/>
      <c r="AF16" s="12"/>
      <c r="AG16" s="12"/>
      <c r="AH16" s="39"/>
      <c r="AI16" s="45"/>
      <c r="AJ16" s="12"/>
      <c r="AK16" s="12"/>
      <c r="AL16" s="12"/>
      <c r="AM16" s="46"/>
      <c r="AN16" s="55"/>
      <c r="AO16" s="12"/>
      <c r="AP16" s="12"/>
      <c r="AQ16" s="12"/>
      <c r="AR16" s="56"/>
      <c r="AS16" s="55"/>
      <c r="AT16" s="12"/>
      <c r="AU16" s="12"/>
      <c r="AV16" s="12"/>
      <c r="AW16" s="56"/>
      <c r="AX16" s="12"/>
      <c r="AY16" s="12"/>
      <c r="AZ16" s="12"/>
      <c r="BA16" s="12"/>
      <c r="BB16" s="12"/>
    </row>
    <row r="17" spans="2:54" x14ac:dyDescent="0.3">
      <c r="B17" s="9" t="s">
        <v>54</v>
      </c>
      <c r="C17" s="10">
        <v>314</v>
      </c>
      <c r="D17" s="10">
        <v>60</v>
      </c>
      <c r="E17" s="10">
        <v>40</v>
      </c>
      <c r="F17" s="10">
        <v>38</v>
      </c>
      <c r="G17" s="63">
        <v>397</v>
      </c>
      <c r="H17" s="33">
        <v>9</v>
      </c>
      <c r="I17" s="10">
        <v>25</v>
      </c>
      <c r="J17" s="10">
        <v>98</v>
      </c>
      <c r="K17" s="10">
        <v>65</v>
      </c>
      <c r="L17" s="66">
        <v>652</v>
      </c>
      <c r="M17" s="71">
        <v>28</v>
      </c>
      <c r="N17" s="10">
        <v>61</v>
      </c>
      <c r="O17" s="10">
        <v>128</v>
      </c>
      <c r="P17" s="10">
        <v>71</v>
      </c>
      <c r="Q17" s="72">
        <v>561</v>
      </c>
      <c r="R17" s="71">
        <v>158</v>
      </c>
      <c r="S17" s="10">
        <v>224</v>
      </c>
      <c r="T17" s="10">
        <v>212</v>
      </c>
      <c r="U17" s="10">
        <v>47</v>
      </c>
      <c r="V17" s="72">
        <v>208</v>
      </c>
      <c r="W17" s="60">
        <v>52</v>
      </c>
      <c r="X17" s="10">
        <v>76</v>
      </c>
      <c r="Y17" s="10">
        <v>105</v>
      </c>
      <c r="Z17" s="10">
        <v>129</v>
      </c>
      <c r="AA17" s="10">
        <v>487</v>
      </c>
      <c r="AC17" s="9" t="s">
        <v>54</v>
      </c>
      <c r="AD17" s="13">
        <f t="shared" ref="AD17:AD23" si="0">C17/(C17+D17+E17+F17+G17)*100</f>
        <v>36.984687868080094</v>
      </c>
      <c r="AE17" s="13">
        <f t="shared" ref="AE17:AE23" si="1">D17/(D17+E17+F17+G17+C17)*100</f>
        <v>7.0671378091872796</v>
      </c>
      <c r="AF17" s="13">
        <f t="shared" ref="AF17:AF23" si="2">E17/(E17+F17+G17+D17+C17)*100</f>
        <v>4.7114252061248525</v>
      </c>
      <c r="AG17" s="13">
        <f t="shared" ref="AG17:AG23" si="3">F17/(F17+G17+E17+D17+C17)*100</f>
        <v>4.47585394581861</v>
      </c>
      <c r="AH17" s="40">
        <f t="shared" ref="AH17:AH23" si="4">G17/(G17+F17+E17+D17+C17)*100</f>
        <v>46.760895170789162</v>
      </c>
      <c r="AI17" s="47">
        <f t="shared" ref="AI17:AI23" si="5">H17/(H17+I17+J17+K17+L17)*100</f>
        <v>1.0600706713780919</v>
      </c>
      <c r="AJ17" s="13">
        <f t="shared" ref="AJ17:AJ23" si="6">I17/(I17+J17+K17+L17+H17)*100</f>
        <v>2.944640753828033</v>
      </c>
      <c r="AK17" s="13">
        <f t="shared" ref="AK17:AK23" si="7">J17/(J17+K17+L17+I17+H17)*100</f>
        <v>11.54299175500589</v>
      </c>
      <c r="AL17" s="13">
        <f t="shared" ref="AL17:AL23" si="8">K17/(K17+L17+J17+I17+H17)*100</f>
        <v>7.656065959952886</v>
      </c>
      <c r="AM17" s="48">
        <f t="shared" ref="AM17:AM23" si="9">L17/(L17+K17+J17+I17+H17)*100</f>
        <v>76.796230859835106</v>
      </c>
      <c r="AN17" s="57">
        <f t="shared" ref="AN17:AN23" si="10">M17/(M17+N17+O17+P17+Q17)*100</f>
        <v>3.2979976442873968</v>
      </c>
      <c r="AO17" s="13">
        <f t="shared" ref="AO17:AO23" si="11">N17/(N17+O17+P17+Q17+M17)*100</f>
        <v>7.1849234393404</v>
      </c>
      <c r="AP17" s="13">
        <f t="shared" ref="AP17:AP23" si="12">O17/(O17+P17+Q17+N17+M17)*100</f>
        <v>15.076560659599528</v>
      </c>
      <c r="AQ17" s="13">
        <f t="shared" ref="AQ17:AQ23" si="13">P17/(P17+Q17+O17+N17+M17)*100</f>
        <v>8.3627797408716127</v>
      </c>
      <c r="AR17" s="58">
        <f t="shared" ref="AR17:AR23" si="14">Q17/(Q17+P17+O17+N17+M17)*100</f>
        <v>66.077738515901061</v>
      </c>
      <c r="AS17" s="57">
        <f t="shared" ref="AS17:AS23" si="15">R17/(R17+S17+T17+U17+V17)*100</f>
        <v>18.610129564193166</v>
      </c>
      <c r="AT17" s="13">
        <f t="shared" ref="AT17:AT23" si="16">S17/(S17+T17+U17+V17+R17)*100</f>
        <v>26.383981154299175</v>
      </c>
      <c r="AU17" s="13">
        <f t="shared" ref="AU17:AU23" si="17">T17/(T17+U17+V17+S17+R17)*100</f>
        <v>24.970553592461719</v>
      </c>
      <c r="AV17" s="13">
        <f t="shared" ref="AV17:AV23" si="18">U17/(U17+V17+T17+S17+R17)*100</f>
        <v>5.5359246171967014</v>
      </c>
      <c r="AW17" s="58">
        <f t="shared" ref="AW17:AW23" si="19">V17/(V17+U17+T17+S17+R17)*100</f>
        <v>24.499411071849234</v>
      </c>
      <c r="AX17" s="35">
        <f t="shared" ref="AX17:AX23" si="20">W17/(W17+X17+Y17+Z17+AA17)*100</f>
        <v>6.1248527679623086</v>
      </c>
      <c r="AY17" s="13">
        <f t="shared" ref="AY17:AY23" si="21">X17/(X17+Y17+Z17+AA17+W17)*100</f>
        <v>8.9517078916372199</v>
      </c>
      <c r="AZ17" s="13">
        <f t="shared" ref="AZ17:AZ23" si="22">Y17/(Y17+Z17+AA17+X17+W17)*100</f>
        <v>12.367491166077739</v>
      </c>
      <c r="BA17" s="13">
        <f t="shared" ref="BA17:BA23" si="23">Z17/(Z17+AA17+Y17+X17+W17)*100</f>
        <v>15.19434628975265</v>
      </c>
      <c r="BB17" s="13">
        <f t="shared" ref="BB17:BB23" si="24">AA17/(AA17+Z17+Y17+X17+W17)*100</f>
        <v>57.361601884570078</v>
      </c>
    </row>
    <row r="18" spans="2:54" x14ac:dyDescent="0.3">
      <c r="B18" s="9" t="s">
        <v>55</v>
      </c>
      <c r="C18" s="10">
        <v>87</v>
      </c>
      <c r="D18" s="10">
        <v>24</v>
      </c>
      <c r="E18" s="10">
        <v>21</v>
      </c>
      <c r="F18" s="10">
        <v>16</v>
      </c>
      <c r="G18" s="63">
        <v>129</v>
      </c>
      <c r="H18" s="33">
        <v>6</v>
      </c>
      <c r="I18" s="10">
        <v>22</v>
      </c>
      <c r="J18" s="10">
        <v>36</v>
      </c>
      <c r="K18" s="10">
        <v>25</v>
      </c>
      <c r="L18" s="66">
        <v>188</v>
      </c>
      <c r="M18" s="71">
        <v>10</v>
      </c>
      <c r="N18" s="10">
        <v>30</v>
      </c>
      <c r="O18" s="10">
        <v>43</v>
      </c>
      <c r="P18" s="10">
        <v>28</v>
      </c>
      <c r="Q18" s="72">
        <v>166</v>
      </c>
      <c r="R18" s="71">
        <v>44</v>
      </c>
      <c r="S18" s="10">
        <v>71</v>
      </c>
      <c r="T18" s="10">
        <v>67</v>
      </c>
      <c r="U18" s="10">
        <v>25</v>
      </c>
      <c r="V18" s="72">
        <v>70</v>
      </c>
      <c r="W18" s="60">
        <v>21</v>
      </c>
      <c r="X18" s="10">
        <v>28</v>
      </c>
      <c r="Y18" s="10">
        <v>40</v>
      </c>
      <c r="Z18" s="10">
        <v>46</v>
      </c>
      <c r="AA18" s="10">
        <v>142</v>
      </c>
      <c r="AC18" s="9" t="s">
        <v>55</v>
      </c>
      <c r="AD18" s="13">
        <f t="shared" si="0"/>
        <v>31.40794223826715</v>
      </c>
      <c r="AE18" s="13">
        <f t="shared" si="1"/>
        <v>8.6642599277978327</v>
      </c>
      <c r="AF18" s="13">
        <f t="shared" si="2"/>
        <v>7.5812274368231041</v>
      </c>
      <c r="AG18" s="13">
        <f t="shared" si="3"/>
        <v>5.7761732851985563</v>
      </c>
      <c r="AH18" s="40">
        <f t="shared" si="4"/>
        <v>46.570397111913358</v>
      </c>
      <c r="AI18" s="47">
        <f t="shared" si="5"/>
        <v>2.1660649819494582</v>
      </c>
      <c r="AJ18" s="13">
        <f t="shared" si="6"/>
        <v>7.9422382671480145</v>
      </c>
      <c r="AK18" s="13">
        <f t="shared" si="7"/>
        <v>12.996389891696749</v>
      </c>
      <c r="AL18" s="13">
        <f t="shared" si="8"/>
        <v>9.025270758122744</v>
      </c>
      <c r="AM18" s="48">
        <f t="shared" si="9"/>
        <v>67.870036101083031</v>
      </c>
      <c r="AN18" s="57">
        <f t="shared" si="10"/>
        <v>3.6101083032490973</v>
      </c>
      <c r="AO18" s="13">
        <f t="shared" si="11"/>
        <v>10.830324909747292</v>
      </c>
      <c r="AP18" s="13">
        <f t="shared" si="12"/>
        <v>15.523465703971121</v>
      </c>
      <c r="AQ18" s="13">
        <f t="shared" si="13"/>
        <v>10.108303249097473</v>
      </c>
      <c r="AR18" s="58">
        <f t="shared" si="14"/>
        <v>59.927797833935017</v>
      </c>
      <c r="AS18" s="57">
        <f t="shared" si="15"/>
        <v>15.884476534296029</v>
      </c>
      <c r="AT18" s="13">
        <f t="shared" si="16"/>
        <v>25.63176895306859</v>
      </c>
      <c r="AU18" s="13">
        <f t="shared" si="17"/>
        <v>24.187725631768952</v>
      </c>
      <c r="AV18" s="13">
        <f t="shared" si="18"/>
        <v>9.025270758122744</v>
      </c>
      <c r="AW18" s="58">
        <f t="shared" si="19"/>
        <v>25.270758122743679</v>
      </c>
      <c r="AX18" s="35">
        <f t="shared" si="20"/>
        <v>7.5812274368231041</v>
      </c>
      <c r="AY18" s="13">
        <f t="shared" si="21"/>
        <v>10.108303249097473</v>
      </c>
      <c r="AZ18" s="13">
        <f t="shared" si="22"/>
        <v>14.440433212996389</v>
      </c>
      <c r="BA18" s="13">
        <f t="shared" si="23"/>
        <v>16.60649819494585</v>
      </c>
      <c r="BB18" s="13">
        <f t="shared" si="24"/>
        <v>51.263537906137181</v>
      </c>
    </row>
    <row r="19" spans="2:54" x14ac:dyDescent="0.3">
      <c r="B19" s="9" t="s">
        <v>56</v>
      </c>
      <c r="C19" s="10">
        <v>441</v>
      </c>
      <c r="D19" s="10">
        <v>109</v>
      </c>
      <c r="E19" s="10">
        <v>40</v>
      </c>
      <c r="F19" s="10">
        <v>45</v>
      </c>
      <c r="G19" s="63">
        <v>281</v>
      </c>
      <c r="H19" s="33">
        <v>9</v>
      </c>
      <c r="I19" s="10">
        <v>18</v>
      </c>
      <c r="J19" s="10">
        <v>106</v>
      </c>
      <c r="K19" s="10">
        <v>66</v>
      </c>
      <c r="L19" s="66">
        <v>717</v>
      </c>
      <c r="M19" s="71">
        <v>32</v>
      </c>
      <c r="N19" s="10">
        <v>66</v>
      </c>
      <c r="O19" s="10">
        <v>130</v>
      </c>
      <c r="P19" s="10">
        <v>81</v>
      </c>
      <c r="Q19" s="72">
        <v>607</v>
      </c>
      <c r="R19" s="71">
        <v>117</v>
      </c>
      <c r="S19" s="10">
        <v>155</v>
      </c>
      <c r="T19" s="10">
        <v>230</v>
      </c>
      <c r="U19" s="10">
        <v>75</v>
      </c>
      <c r="V19" s="72">
        <v>339</v>
      </c>
      <c r="W19" s="60">
        <v>48</v>
      </c>
      <c r="X19" s="10">
        <v>55</v>
      </c>
      <c r="Y19" s="10">
        <v>100</v>
      </c>
      <c r="Z19" s="10">
        <v>132</v>
      </c>
      <c r="AA19" s="10">
        <v>581</v>
      </c>
      <c r="AC19" s="9" t="s">
        <v>56</v>
      </c>
      <c r="AD19" s="13">
        <f t="shared" si="0"/>
        <v>48.144104803493448</v>
      </c>
      <c r="AE19" s="13">
        <f t="shared" si="1"/>
        <v>11.899563318777293</v>
      </c>
      <c r="AF19" s="13">
        <f t="shared" si="2"/>
        <v>4.3668122270742353</v>
      </c>
      <c r="AG19" s="13">
        <f t="shared" si="3"/>
        <v>4.9126637554585146</v>
      </c>
      <c r="AH19" s="40">
        <f t="shared" si="4"/>
        <v>30.67685589519651</v>
      </c>
      <c r="AI19" s="47">
        <f t="shared" si="5"/>
        <v>0.98253275109170313</v>
      </c>
      <c r="AJ19" s="13">
        <f t="shared" si="6"/>
        <v>1.9650655021834063</v>
      </c>
      <c r="AK19" s="13">
        <f t="shared" si="7"/>
        <v>11.572052401746726</v>
      </c>
      <c r="AL19" s="13">
        <f t="shared" si="8"/>
        <v>7.2052401746724897</v>
      </c>
      <c r="AM19" s="48">
        <f t="shared" si="9"/>
        <v>78.275109170305683</v>
      </c>
      <c r="AN19" s="57">
        <f t="shared" si="10"/>
        <v>3.4934497816593884</v>
      </c>
      <c r="AO19" s="13">
        <f t="shared" si="11"/>
        <v>7.2052401746724897</v>
      </c>
      <c r="AP19" s="13">
        <f t="shared" si="12"/>
        <v>14.192139737991265</v>
      </c>
      <c r="AQ19" s="13">
        <f t="shared" si="13"/>
        <v>8.8427947598253276</v>
      </c>
      <c r="AR19" s="58">
        <f t="shared" si="14"/>
        <v>66.266375545851531</v>
      </c>
      <c r="AS19" s="57">
        <f t="shared" si="15"/>
        <v>12.77292576419214</v>
      </c>
      <c r="AT19" s="13">
        <f t="shared" si="16"/>
        <v>16.921397379912666</v>
      </c>
      <c r="AU19" s="13">
        <f t="shared" si="17"/>
        <v>25.109170305676855</v>
      </c>
      <c r="AV19" s="13">
        <f t="shared" si="18"/>
        <v>8.1877729257641914</v>
      </c>
      <c r="AW19" s="58">
        <f t="shared" si="19"/>
        <v>37.008733624454152</v>
      </c>
      <c r="AX19" s="35">
        <f t="shared" si="20"/>
        <v>5.2401746724890828</v>
      </c>
      <c r="AY19" s="13">
        <f t="shared" si="21"/>
        <v>6.0043668122270741</v>
      </c>
      <c r="AZ19" s="13">
        <f t="shared" si="22"/>
        <v>10.91703056768559</v>
      </c>
      <c r="BA19" s="13">
        <f t="shared" si="23"/>
        <v>14.410480349344979</v>
      </c>
      <c r="BB19" s="13">
        <f t="shared" si="24"/>
        <v>63.427947598253276</v>
      </c>
    </row>
    <row r="20" spans="2:54" x14ac:dyDescent="0.3">
      <c r="B20" s="9" t="s">
        <v>57</v>
      </c>
      <c r="C20" s="10">
        <v>53</v>
      </c>
      <c r="D20" s="10">
        <v>16</v>
      </c>
      <c r="E20" s="10">
        <v>5</v>
      </c>
      <c r="F20" s="10">
        <v>2</v>
      </c>
      <c r="G20" s="63">
        <v>40</v>
      </c>
      <c r="H20" s="33">
        <v>2</v>
      </c>
      <c r="I20" s="10">
        <v>5</v>
      </c>
      <c r="J20" s="10">
        <v>23</v>
      </c>
      <c r="K20" s="10">
        <v>7</v>
      </c>
      <c r="L20" s="66">
        <v>79</v>
      </c>
      <c r="M20" s="71">
        <v>5</v>
      </c>
      <c r="N20" s="10">
        <v>16</v>
      </c>
      <c r="O20" s="10">
        <v>24</v>
      </c>
      <c r="P20" s="10">
        <v>5</v>
      </c>
      <c r="Q20" s="72">
        <v>66</v>
      </c>
      <c r="R20" s="71">
        <v>11</v>
      </c>
      <c r="S20" s="10">
        <v>22</v>
      </c>
      <c r="T20" s="10">
        <v>35</v>
      </c>
      <c r="U20" s="10">
        <v>4</v>
      </c>
      <c r="V20" s="72">
        <v>44</v>
      </c>
      <c r="W20" s="60">
        <v>6</v>
      </c>
      <c r="X20" s="10">
        <v>13</v>
      </c>
      <c r="Y20" s="10">
        <v>14</v>
      </c>
      <c r="Z20" s="10">
        <v>18</v>
      </c>
      <c r="AA20" s="10">
        <v>65</v>
      </c>
      <c r="AC20" s="9" t="s">
        <v>57</v>
      </c>
      <c r="AD20" s="13">
        <f t="shared" si="0"/>
        <v>45.689655172413794</v>
      </c>
      <c r="AE20" s="13">
        <f t="shared" si="1"/>
        <v>13.793103448275861</v>
      </c>
      <c r="AF20" s="13">
        <f t="shared" si="2"/>
        <v>4.3103448275862073</v>
      </c>
      <c r="AG20" s="13">
        <f t="shared" si="3"/>
        <v>1.7241379310344827</v>
      </c>
      <c r="AH20" s="40">
        <f t="shared" si="4"/>
        <v>34.482758620689658</v>
      </c>
      <c r="AI20" s="47">
        <f t="shared" si="5"/>
        <v>1.7241379310344827</v>
      </c>
      <c r="AJ20" s="13">
        <f t="shared" si="6"/>
        <v>4.3103448275862073</v>
      </c>
      <c r="AK20" s="13">
        <f t="shared" si="7"/>
        <v>19.827586206896552</v>
      </c>
      <c r="AL20" s="13">
        <f t="shared" si="8"/>
        <v>6.0344827586206895</v>
      </c>
      <c r="AM20" s="48">
        <f t="shared" si="9"/>
        <v>68.103448275862064</v>
      </c>
      <c r="AN20" s="57">
        <f t="shared" si="10"/>
        <v>4.3103448275862073</v>
      </c>
      <c r="AO20" s="13">
        <f t="shared" si="11"/>
        <v>13.793103448275861</v>
      </c>
      <c r="AP20" s="13">
        <f t="shared" si="12"/>
        <v>20.689655172413794</v>
      </c>
      <c r="AQ20" s="13">
        <f t="shared" si="13"/>
        <v>4.3103448275862073</v>
      </c>
      <c r="AR20" s="58">
        <f t="shared" si="14"/>
        <v>56.896551724137936</v>
      </c>
      <c r="AS20" s="57">
        <f t="shared" si="15"/>
        <v>9.4827586206896548</v>
      </c>
      <c r="AT20" s="13">
        <f t="shared" si="16"/>
        <v>18.96551724137931</v>
      </c>
      <c r="AU20" s="13">
        <f t="shared" si="17"/>
        <v>30.172413793103448</v>
      </c>
      <c r="AV20" s="13">
        <f t="shared" si="18"/>
        <v>3.4482758620689653</v>
      </c>
      <c r="AW20" s="58">
        <f t="shared" si="19"/>
        <v>37.931034482758619</v>
      </c>
      <c r="AX20" s="35">
        <f t="shared" si="20"/>
        <v>5.1724137931034484</v>
      </c>
      <c r="AY20" s="13">
        <f t="shared" si="21"/>
        <v>11.206896551724139</v>
      </c>
      <c r="AZ20" s="13">
        <f t="shared" si="22"/>
        <v>12.068965517241379</v>
      </c>
      <c r="BA20" s="13">
        <f t="shared" si="23"/>
        <v>15.517241379310345</v>
      </c>
      <c r="BB20" s="13">
        <f t="shared" si="24"/>
        <v>56.034482758620683</v>
      </c>
    </row>
    <row r="21" spans="2:54" x14ac:dyDescent="0.3">
      <c r="B21" s="9" t="s">
        <v>58</v>
      </c>
      <c r="C21" s="10">
        <v>202</v>
      </c>
      <c r="D21" s="10">
        <v>22</v>
      </c>
      <c r="E21" s="10">
        <v>4</v>
      </c>
      <c r="F21" s="10">
        <v>11</v>
      </c>
      <c r="G21" s="63">
        <v>10</v>
      </c>
      <c r="H21" s="33">
        <v>6</v>
      </c>
      <c r="I21" s="10">
        <v>9</v>
      </c>
      <c r="J21" s="10">
        <v>30</v>
      </c>
      <c r="K21" s="10">
        <v>18</v>
      </c>
      <c r="L21" s="66">
        <v>186</v>
      </c>
      <c r="M21" s="71">
        <v>26</v>
      </c>
      <c r="N21" s="10">
        <v>25</v>
      </c>
      <c r="O21" s="10">
        <v>41</v>
      </c>
      <c r="P21" s="10">
        <v>22</v>
      </c>
      <c r="Q21" s="72">
        <v>135</v>
      </c>
      <c r="R21" s="71">
        <v>21</v>
      </c>
      <c r="S21" s="10">
        <v>31</v>
      </c>
      <c r="T21" s="10">
        <v>46</v>
      </c>
      <c r="U21" s="10">
        <v>20</v>
      </c>
      <c r="V21" s="72">
        <v>131</v>
      </c>
      <c r="W21" s="60">
        <v>10</v>
      </c>
      <c r="X21" s="10">
        <v>9</v>
      </c>
      <c r="Y21" s="10">
        <v>21</v>
      </c>
      <c r="Z21" s="10">
        <v>38</v>
      </c>
      <c r="AA21" s="10">
        <v>171</v>
      </c>
      <c r="AC21" s="9" t="s">
        <v>58</v>
      </c>
      <c r="AD21" s="13">
        <f t="shared" si="0"/>
        <v>81.124497991967871</v>
      </c>
      <c r="AE21" s="13">
        <f t="shared" si="1"/>
        <v>8.8353413654618471</v>
      </c>
      <c r="AF21" s="13">
        <f t="shared" si="2"/>
        <v>1.6064257028112447</v>
      </c>
      <c r="AG21" s="13">
        <f t="shared" si="3"/>
        <v>4.4176706827309236</v>
      </c>
      <c r="AH21" s="40">
        <f t="shared" si="4"/>
        <v>4.0160642570281126</v>
      </c>
      <c r="AI21" s="47">
        <f t="shared" si="5"/>
        <v>2.4096385542168677</v>
      </c>
      <c r="AJ21" s="13">
        <f t="shared" si="6"/>
        <v>3.6144578313253009</v>
      </c>
      <c r="AK21" s="13">
        <f t="shared" si="7"/>
        <v>12.048192771084338</v>
      </c>
      <c r="AL21" s="13">
        <f t="shared" si="8"/>
        <v>7.2289156626506017</v>
      </c>
      <c r="AM21" s="48">
        <f t="shared" si="9"/>
        <v>74.698795180722882</v>
      </c>
      <c r="AN21" s="57">
        <f t="shared" si="10"/>
        <v>10.441767068273093</v>
      </c>
      <c r="AO21" s="13">
        <f t="shared" si="11"/>
        <v>10.040160642570282</v>
      </c>
      <c r="AP21" s="13">
        <f t="shared" si="12"/>
        <v>16.46586345381526</v>
      </c>
      <c r="AQ21" s="13">
        <f t="shared" si="13"/>
        <v>8.8353413654618471</v>
      </c>
      <c r="AR21" s="58">
        <f t="shared" si="14"/>
        <v>54.216867469879517</v>
      </c>
      <c r="AS21" s="57">
        <f t="shared" si="15"/>
        <v>8.4337349397590362</v>
      </c>
      <c r="AT21" s="13">
        <f t="shared" si="16"/>
        <v>12.449799196787147</v>
      </c>
      <c r="AU21" s="13">
        <f t="shared" si="17"/>
        <v>18.473895582329316</v>
      </c>
      <c r="AV21" s="13">
        <f t="shared" si="18"/>
        <v>8.0321285140562253</v>
      </c>
      <c r="AW21" s="58">
        <f t="shared" si="19"/>
        <v>52.610441767068274</v>
      </c>
      <c r="AX21" s="35">
        <f t="shared" si="20"/>
        <v>4.0160642570281126</v>
      </c>
      <c r="AY21" s="13">
        <f t="shared" si="21"/>
        <v>3.6144578313253009</v>
      </c>
      <c r="AZ21" s="13">
        <f t="shared" si="22"/>
        <v>8.4337349397590362</v>
      </c>
      <c r="BA21" s="13">
        <f t="shared" si="23"/>
        <v>15.261044176706829</v>
      </c>
      <c r="BB21" s="13">
        <f t="shared" si="24"/>
        <v>68.674698795180717</v>
      </c>
    </row>
    <row r="22" spans="2:54" x14ac:dyDescent="0.3">
      <c r="B22" s="9" t="s">
        <v>59</v>
      </c>
      <c r="C22" s="10">
        <v>42</v>
      </c>
      <c r="D22" s="10">
        <v>9</v>
      </c>
      <c r="E22" s="10">
        <v>4</v>
      </c>
      <c r="F22" s="10">
        <v>3</v>
      </c>
      <c r="G22" s="63">
        <v>23</v>
      </c>
      <c r="H22" s="33">
        <v>2</v>
      </c>
      <c r="I22" s="10">
        <v>1</v>
      </c>
      <c r="J22" s="10">
        <v>14</v>
      </c>
      <c r="K22" s="10">
        <v>2</v>
      </c>
      <c r="L22" s="66">
        <v>62</v>
      </c>
      <c r="M22" s="71">
        <v>3</v>
      </c>
      <c r="N22" s="10">
        <v>5</v>
      </c>
      <c r="O22" s="10">
        <v>14</v>
      </c>
      <c r="P22" s="10">
        <v>5</v>
      </c>
      <c r="Q22" s="72">
        <v>54</v>
      </c>
      <c r="R22" s="71">
        <v>5</v>
      </c>
      <c r="S22" s="10">
        <v>17</v>
      </c>
      <c r="T22" s="10">
        <v>17</v>
      </c>
      <c r="U22" s="10">
        <v>4</v>
      </c>
      <c r="V22" s="72">
        <v>38</v>
      </c>
      <c r="W22" s="60">
        <v>7</v>
      </c>
      <c r="X22" s="10">
        <v>4</v>
      </c>
      <c r="Y22" s="10">
        <v>13</v>
      </c>
      <c r="Z22" s="10">
        <v>7</v>
      </c>
      <c r="AA22" s="10">
        <v>50</v>
      </c>
      <c r="AC22" s="9" t="s">
        <v>59</v>
      </c>
      <c r="AD22" s="13">
        <f t="shared" si="0"/>
        <v>51.851851851851848</v>
      </c>
      <c r="AE22" s="13">
        <f t="shared" si="1"/>
        <v>11.111111111111111</v>
      </c>
      <c r="AF22" s="13">
        <f t="shared" si="2"/>
        <v>4.9382716049382713</v>
      </c>
      <c r="AG22" s="13">
        <f t="shared" si="3"/>
        <v>3.7037037037037033</v>
      </c>
      <c r="AH22" s="40">
        <f t="shared" si="4"/>
        <v>28.39506172839506</v>
      </c>
      <c r="AI22" s="47">
        <f t="shared" si="5"/>
        <v>2.4691358024691357</v>
      </c>
      <c r="AJ22" s="13">
        <f t="shared" si="6"/>
        <v>1.2345679012345678</v>
      </c>
      <c r="AK22" s="13">
        <f t="shared" si="7"/>
        <v>17.283950617283949</v>
      </c>
      <c r="AL22" s="13">
        <f t="shared" si="8"/>
        <v>2.4691358024691357</v>
      </c>
      <c r="AM22" s="48">
        <f t="shared" si="9"/>
        <v>76.543209876543202</v>
      </c>
      <c r="AN22" s="57">
        <f t="shared" si="10"/>
        <v>3.7037037037037033</v>
      </c>
      <c r="AO22" s="13">
        <f t="shared" si="11"/>
        <v>6.1728395061728394</v>
      </c>
      <c r="AP22" s="13">
        <f t="shared" si="12"/>
        <v>17.283950617283949</v>
      </c>
      <c r="AQ22" s="13">
        <f t="shared" si="13"/>
        <v>6.1728395061728394</v>
      </c>
      <c r="AR22" s="58">
        <f t="shared" si="14"/>
        <v>66.666666666666657</v>
      </c>
      <c r="AS22" s="57">
        <f t="shared" si="15"/>
        <v>6.1728395061728394</v>
      </c>
      <c r="AT22" s="13">
        <f t="shared" si="16"/>
        <v>20.987654320987652</v>
      </c>
      <c r="AU22" s="13">
        <f t="shared" si="17"/>
        <v>20.987654320987652</v>
      </c>
      <c r="AV22" s="13">
        <f t="shared" si="18"/>
        <v>4.9382716049382713</v>
      </c>
      <c r="AW22" s="58">
        <f t="shared" si="19"/>
        <v>46.913580246913575</v>
      </c>
      <c r="AX22" s="35">
        <f t="shared" si="20"/>
        <v>8.6419753086419746</v>
      </c>
      <c r="AY22" s="13">
        <f t="shared" si="21"/>
        <v>4.9382716049382713</v>
      </c>
      <c r="AZ22" s="13">
        <f t="shared" si="22"/>
        <v>16.049382716049383</v>
      </c>
      <c r="BA22" s="13">
        <f t="shared" si="23"/>
        <v>8.6419753086419746</v>
      </c>
      <c r="BB22" s="13">
        <f t="shared" si="24"/>
        <v>61.728395061728392</v>
      </c>
    </row>
    <row r="23" spans="2:54" x14ac:dyDescent="0.3">
      <c r="B23" s="9" t="s">
        <v>60</v>
      </c>
      <c r="C23" s="10">
        <v>221</v>
      </c>
      <c r="D23" s="10">
        <v>55</v>
      </c>
      <c r="E23" s="10">
        <v>20</v>
      </c>
      <c r="F23" s="10">
        <v>20</v>
      </c>
      <c r="G23" s="63">
        <v>141</v>
      </c>
      <c r="H23" s="33">
        <v>12</v>
      </c>
      <c r="I23" s="10">
        <v>22</v>
      </c>
      <c r="J23" s="10">
        <v>54</v>
      </c>
      <c r="K23" s="10">
        <v>39</v>
      </c>
      <c r="L23" s="66">
        <v>330</v>
      </c>
      <c r="M23" s="71">
        <v>33</v>
      </c>
      <c r="N23" s="10">
        <v>42</v>
      </c>
      <c r="O23" s="10">
        <v>63</v>
      </c>
      <c r="P23" s="10">
        <v>43</v>
      </c>
      <c r="Q23" s="72">
        <v>276</v>
      </c>
      <c r="R23" s="71">
        <v>57</v>
      </c>
      <c r="S23" s="10">
        <v>79</v>
      </c>
      <c r="T23" s="10">
        <v>107</v>
      </c>
      <c r="U23" s="10">
        <v>31</v>
      </c>
      <c r="V23" s="72">
        <v>183</v>
      </c>
      <c r="W23" s="60">
        <v>25</v>
      </c>
      <c r="X23" s="10">
        <v>35</v>
      </c>
      <c r="Y23" s="10">
        <v>41</v>
      </c>
      <c r="Z23" s="10">
        <v>70</v>
      </c>
      <c r="AA23" s="10">
        <v>286</v>
      </c>
      <c r="AC23" s="9" t="s">
        <v>60</v>
      </c>
      <c r="AD23" s="13">
        <f t="shared" si="0"/>
        <v>48.358862144420137</v>
      </c>
      <c r="AE23" s="13">
        <f t="shared" si="1"/>
        <v>12.035010940919037</v>
      </c>
      <c r="AF23" s="13">
        <f t="shared" si="2"/>
        <v>4.3763676148796495</v>
      </c>
      <c r="AG23" s="13">
        <f t="shared" si="3"/>
        <v>4.3763676148796495</v>
      </c>
      <c r="AH23" s="40">
        <f t="shared" si="4"/>
        <v>30.853391684901531</v>
      </c>
      <c r="AI23" s="47">
        <f t="shared" si="5"/>
        <v>2.6258205689277898</v>
      </c>
      <c r="AJ23" s="13">
        <f t="shared" si="6"/>
        <v>4.814004376367615</v>
      </c>
      <c r="AK23" s="13">
        <f t="shared" si="7"/>
        <v>11.816192560175056</v>
      </c>
      <c r="AL23" s="13">
        <f t="shared" si="8"/>
        <v>8.5339168490153181</v>
      </c>
      <c r="AM23" s="48">
        <f t="shared" si="9"/>
        <v>72.21006564551422</v>
      </c>
      <c r="AN23" s="57">
        <f t="shared" si="10"/>
        <v>7.2210065645514225</v>
      </c>
      <c r="AO23" s="13">
        <f t="shared" si="11"/>
        <v>9.1903719912472646</v>
      </c>
      <c r="AP23" s="13">
        <f t="shared" si="12"/>
        <v>13.785557986870897</v>
      </c>
      <c r="AQ23" s="13">
        <f t="shared" si="13"/>
        <v>9.4091903719912473</v>
      </c>
      <c r="AR23" s="58">
        <f t="shared" si="14"/>
        <v>60.393873085339166</v>
      </c>
      <c r="AS23" s="57">
        <f t="shared" si="15"/>
        <v>12.472647702407002</v>
      </c>
      <c r="AT23" s="13">
        <f t="shared" si="16"/>
        <v>17.286652078774615</v>
      </c>
      <c r="AU23" s="13">
        <f t="shared" si="17"/>
        <v>23.413566739606125</v>
      </c>
      <c r="AV23" s="13">
        <f t="shared" si="18"/>
        <v>6.7833698030634579</v>
      </c>
      <c r="AW23" s="58">
        <f t="shared" si="19"/>
        <v>40.043763676148799</v>
      </c>
      <c r="AX23" s="35">
        <f t="shared" si="20"/>
        <v>5.4704595185995624</v>
      </c>
      <c r="AY23" s="13">
        <f t="shared" si="21"/>
        <v>7.6586433260393871</v>
      </c>
      <c r="AZ23" s="13">
        <f t="shared" si="22"/>
        <v>8.9715536105032836</v>
      </c>
      <c r="BA23" s="13">
        <f t="shared" si="23"/>
        <v>15.317286652078774</v>
      </c>
      <c r="BB23" s="13">
        <f t="shared" si="24"/>
        <v>62.582056892778994</v>
      </c>
    </row>
    <row r="24" spans="2:54" x14ac:dyDescent="0.3">
      <c r="B24" s="4" t="s">
        <v>104</v>
      </c>
      <c r="C24" s="19"/>
      <c r="D24" s="19"/>
      <c r="E24" s="19"/>
      <c r="G24" s="4"/>
      <c r="H24" s="4"/>
      <c r="I24" s="79"/>
      <c r="J24" s="79"/>
      <c r="L24" s="4"/>
      <c r="N24" s="4"/>
      <c r="O24" s="19"/>
      <c r="P24" s="19"/>
      <c r="Q24" s="19"/>
      <c r="S24" s="4"/>
      <c r="T24" s="19"/>
      <c r="U24" s="19"/>
      <c r="V24" s="19"/>
      <c r="X24" s="4"/>
      <c r="Y24" s="4"/>
      <c r="Z24" s="79"/>
      <c r="AA24" s="79"/>
      <c r="AC24" s="4" t="s">
        <v>104</v>
      </c>
    </row>
    <row r="25" spans="2:54" x14ac:dyDescent="0.3">
      <c r="B25" s="9" t="s">
        <v>105</v>
      </c>
      <c r="C25" s="10">
        <v>1018</v>
      </c>
      <c r="D25" s="10">
        <v>216</v>
      </c>
      <c r="E25" s="10">
        <v>104</v>
      </c>
      <c r="F25" s="10">
        <v>99</v>
      </c>
      <c r="G25" s="63">
        <v>673</v>
      </c>
      <c r="H25" s="33">
        <v>33</v>
      </c>
      <c r="I25" s="10">
        <v>71</v>
      </c>
      <c r="J25" s="10">
        <v>258</v>
      </c>
      <c r="K25" s="10">
        <v>161</v>
      </c>
      <c r="L25" s="66">
        <v>1587</v>
      </c>
      <c r="M25" s="71">
        <v>98</v>
      </c>
      <c r="N25" s="10">
        <v>164</v>
      </c>
      <c r="O25" s="10">
        <v>299</v>
      </c>
      <c r="P25" s="10">
        <v>181</v>
      </c>
      <c r="Q25" s="72">
        <v>1368</v>
      </c>
      <c r="R25" s="71">
        <v>291</v>
      </c>
      <c r="S25" s="10">
        <v>392</v>
      </c>
      <c r="T25" s="10">
        <v>492</v>
      </c>
      <c r="U25" s="10">
        <v>147</v>
      </c>
      <c r="V25" s="72">
        <v>788</v>
      </c>
      <c r="W25" s="60">
        <v>114</v>
      </c>
      <c r="X25" s="10">
        <v>143</v>
      </c>
      <c r="Y25" s="10">
        <v>237</v>
      </c>
      <c r="Z25" s="10">
        <v>311</v>
      </c>
      <c r="AA25" s="10">
        <v>1305</v>
      </c>
      <c r="AC25" s="9" t="s">
        <v>105</v>
      </c>
      <c r="AD25" s="13">
        <f>C25/(C25+D25+E25+F25+G25)*100</f>
        <v>48.246445497630333</v>
      </c>
      <c r="AE25" s="13">
        <f>D25/(D25+E25+F25+G25+C25)*100</f>
        <v>10.236966824644551</v>
      </c>
      <c r="AF25" s="13">
        <f>E25/(E25+F25+G25+D25+C25)*100</f>
        <v>4.9289099526066353</v>
      </c>
      <c r="AG25" s="13">
        <f>F25/(F25+G25+E25+D25+C25)*100</f>
        <v>4.6919431279620856</v>
      </c>
      <c r="AH25" s="40">
        <f>G25/(G25+F25+E25+D25+C25)*100</f>
        <v>31.895734597156398</v>
      </c>
      <c r="AI25" s="47">
        <f>H25/(H25+I25+J25+K25+L25)*100</f>
        <v>1.5639810426540284</v>
      </c>
      <c r="AJ25" s="13">
        <f>I25/(I25+J25+K25+L25+H25)*100</f>
        <v>3.3649289099526065</v>
      </c>
      <c r="AK25" s="13">
        <f>J25/(J25+K25+L25+I25+H25)*100</f>
        <v>12.227488151658768</v>
      </c>
      <c r="AL25" s="13">
        <f>K25/(K25+L25+J25+I25+H25)*100</f>
        <v>7.6303317535545023</v>
      </c>
      <c r="AM25" s="48">
        <f>L25/(L25+K25+J25+I25+H25)*100</f>
        <v>75.213270142180093</v>
      </c>
      <c r="AN25" s="57">
        <f>M25/(M25+N25+O25+P25+Q25)*100</f>
        <v>4.6445497630331758</v>
      </c>
      <c r="AO25" s="13">
        <f>N25/(N25+O25+P25+Q25+M25)*100</f>
        <v>7.7725118483412317</v>
      </c>
      <c r="AP25" s="13">
        <f>O25/(O25+P25+Q25+N25+M25)*100</f>
        <v>14.170616113744074</v>
      </c>
      <c r="AQ25" s="13">
        <f>P25/(P25+Q25+O25+N25+M25)*100</f>
        <v>8.5781990521327014</v>
      </c>
      <c r="AR25" s="58">
        <f>Q25/(Q25+P25+O25+N25+M25)*100</f>
        <v>64.834123222748815</v>
      </c>
      <c r="AS25" s="57">
        <f>R25/(R25+S25+T25+U25+V25)*100</f>
        <v>13.791469194312796</v>
      </c>
      <c r="AT25" s="13">
        <f>S25/(S25+T25+U25+V25+R25)*100</f>
        <v>18.578199052132703</v>
      </c>
      <c r="AU25" s="13">
        <f>T25/(T25+U25+V25+S25+R25)*100</f>
        <v>23.317535545023695</v>
      </c>
      <c r="AV25" s="13">
        <f>U25/(U25+V25+T25+S25+R25)*100</f>
        <v>6.9668246445497628</v>
      </c>
      <c r="AW25" s="58">
        <f>V25/(V25+U25+T25+S25+R25)*100</f>
        <v>37.345971563981045</v>
      </c>
      <c r="AX25" s="35">
        <f>W25/(W25+X25+Y25+Z25+AA25)*100</f>
        <v>5.4028436018957349</v>
      </c>
      <c r="AY25" s="13">
        <f>X25/(X25+Y25+Z25+AA25+W25)*100</f>
        <v>6.7772511848341237</v>
      </c>
      <c r="AZ25" s="13">
        <f>Y25/(Y25+Z25+AA25+X25+W25)*100</f>
        <v>11.232227488151658</v>
      </c>
      <c r="BA25" s="13">
        <f>Z25/(Z25+AA25+Y25+X25+W25)*100</f>
        <v>14.739336492890995</v>
      </c>
      <c r="BB25" s="13">
        <f>AA25/(AA25+Z25+Y25+X25+W25)*100</f>
        <v>61.84834123222749</v>
      </c>
    </row>
    <row r="26" spans="2:54" x14ac:dyDescent="0.3">
      <c r="B26" s="9" t="s">
        <v>106</v>
      </c>
      <c r="C26" s="10">
        <v>342</v>
      </c>
      <c r="D26" s="10">
        <v>79</v>
      </c>
      <c r="E26" s="10">
        <v>30</v>
      </c>
      <c r="F26" s="10">
        <v>36</v>
      </c>
      <c r="G26" s="63">
        <v>348</v>
      </c>
      <c r="H26" s="33">
        <v>13</v>
      </c>
      <c r="I26" s="10">
        <v>31</v>
      </c>
      <c r="J26" s="10">
        <v>103</v>
      </c>
      <c r="K26" s="10">
        <v>61</v>
      </c>
      <c r="L26" s="66">
        <v>627</v>
      </c>
      <c r="M26" s="71">
        <v>39</v>
      </c>
      <c r="N26" s="10">
        <v>81</v>
      </c>
      <c r="O26" s="10">
        <v>144</v>
      </c>
      <c r="P26" s="10">
        <v>74</v>
      </c>
      <c r="Q26" s="72">
        <v>497</v>
      </c>
      <c r="R26" s="71">
        <v>122</v>
      </c>
      <c r="S26" s="10">
        <v>207</v>
      </c>
      <c r="T26" s="10">
        <v>222</v>
      </c>
      <c r="U26" s="10">
        <v>59</v>
      </c>
      <c r="V26" s="72">
        <v>225</v>
      </c>
      <c r="W26" s="60">
        <v>55</v>
      </c>
      <c r="X26" s="10">
        <v>77</v>
      </c>
      <c r="Y26" s="10">
        <v>97</v>
      </c>
      <c r="Z26" s="10">
        <v>129</v>
      </c>
      <c r="AA26" s="10">
        <v>477</v>
      </c>
      <c r="AC26" s="9" t="s">
        <v>106</v>
      </c>
      <c r="AD26" s="13">
        <f>C26/(C26+D26+E26+F26+G26)*100</f>
        <v>40.958083832335326</v>
      </c>
      <c r="AE26" s="13">
        <f>D26/(D26+E26+F26+G26+C26)*100</f>
        <v>9.4610778443113777</v>
      </c>
      <c r="AF26" s="13">
        <f>E26/(E26+F26+G26+D26+C26)*100</f>
        <v>3.5928143712574849</v>
      </c>
      <c r="AG26" s="13">
        <f>F26/(F26+G26+E26+D26+C26)*100</f>
        <v>4.3113772455089823</v>
      </c>
      <c r="AH26" s="40">
        <f>G26/(G26+F26+E26+D26+C26)*100</f>
        <v>41.67664670658683</v>
      </c>
      <c r="AI26" s="47">
        <f>H26/(H26+I26+J26+K26+L26)*100</f>
        <v>1.5568862275449102</v>
      </c>
      <c r="AJ26" s="13">
        <f>I26/(I26+J26+K26+L26+H26)*100</f>
        <v>3.7125748502994016</v>
      </c>
      <c r="AK26" s="13">
        <f>J26/(J26+K26+L26+I26+H26)*100</f>
        <v>12.335329341317365</v>
      </c>
      <c r="AL26" s="13">
        <f>K26/(K26+L26+J26+I26+H26)*100</f>
        <v>7.3053892215568865</v>
      </c>
      <c r="AM26" s="48">
        <f>L26/(L26+K26+J26+I26+H26)*100</f>
        <v>75.089820359281433</v>
      </c>
      <c r="AN26" s="57">
        <f>M26/(M26+N26+O26+P26+Q26)*100</f>
        <v>4.6706586826347305</v>
      </c>
      <c r="AO26" s="13">
        <f>N26/(N26+O26+P26+Q26+M26)*100</f>
        <v>9.7005988023952092</v>
      </c>
      <c r="AP26" s="13">
        <f>O26/(O26+P26+Q26+N26+M26)*100</f>
        <v>17.245508982035929</v>
      </c>
      <c r="AQ26" s="13">
        <f>P26/(P26+Q26+O26+N26+M26)*100</f>
        <v>8.8622754491017961</v>
      </c>
      <c r="AR26" s="58">
        <f>Q26/(Q26+P26+O26+N26+M26)*100</f>
        <v>59.520958083832333</v>
      </c>
      <c r="AS26" s="57">
        <f>R26/(R26+S26+T26+U26+V26)*100</f>
        <v>14.610778443113773</v>
      </c>
      <c r="AT26" s="13">
        <f>S26/(S26+T26+U26+V26+R26)*100</f>
        <v>24.790419161676645</v>
      </c>
      <c r="AU26" s="13">
        <f>T26/(T26+U26+V26+S26+R26)*100</f>
        <v>26.586826347305387</v>
      </c>
      <c r="AV26" s="13">
        <f>U26/(U26+V26+T26+S26+R26)*100</f>
        <v>7.0658682634730532</v>
      </c>
      <c r="AW26" s="58">
        <f>V26/(V26+U26+T26+S26+R26)*100</f>
        <v>26.946107784431138</v>
      </c>
      <c r="AX26" s="35">
        <f>W26/(W26+X26+Y26+Z26+AA26)*100</f>
        <v>6.5868263473053901</v>
      </c>
      <c r="AY26" s="13">
        <f>X26/(X26+Y26+Z26+AA26+W26)*100</f>
        <v>9.2215568862275443</v>
      </c>
      <c r="AZ26" s="13">
        <f>Y26/(Y26+Z26+AA26+X26+W26)*100</f>
        <v>11.616766467065869</v>
      </c>
      <c r="BA26" s="13">
        <f>Z26/(Z26+AA26+Y26+X26+W26)*100</f>
        <v>15.449101796407186</v>
      </c>
      <c r="BB26" s="13">
        <f>AA26/(AA26+Z26+Y26+X26+W26)*100</f>
        <v>57.125748502994014</v>
      </c>
    </row>
  </sheetData>
  <mergeCells count="12">
    <mergeCell ref="AX7:BB7"/>
    <mergeCell ref="B7:B8"/>
    <mergeCell ref="C7:G7"/>
    <mergeCell ref="H7:L7"/>
    <mergeCell ref="M7:Q7"/>
    <mergeCell ref="R7:V7"/>
    <mergeCell ref="W7:AA7"/>
    <mergeCell ref="AC7:AC8"/>
    <mergeCell ref="AD7:AH7"/>
    <mergeCell ref="AI7:AM7"/>
    <mergeCell ref="AN7:AR7"/>
    <mergeCell ref="AS7:AW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r:id="rId1"/>
  <headerFooter scaleWithDoc="0">
    <oddHeader>&amp;R&amp;G</oddHeader>
  </headerFooter>
  <colBreaks count="3" manualBreakCount="3">
    <brk id="12" max="1048575" man="1"/>
    <brk id="28" max="1048575" man="1"/>
    <brk id="39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8" width="11.6640625" customWidth="1"/>
    <col min="9" max="9" width="3.44140625" customWidth="1"/>
    <col min="10" max="10" width="27.6640625" customWidth="1"/>
  </cols>
  <sheetData>
    <row r="1" spans="1:16" ht="17.399999999999999" x14ac:dyDescent="0.3">
      <c r="B1" s="1" t="s">
        <v>74</v>
      </c>
    </row>
    <row r="2" spans="1:16" ht="17.399999999999999" x14ac:dyDescent="0.3">
      <c r="A2" s="74"/>
      <c r="B2" s="1" t="s">
        <v>109</v>
      </c>
    </row>
    <row r="3" spans="1:16" x14ac:dyDescent="0.3">
      <c r="B3" s="77" t="s">
        <v>77</v>
      </c>
    </row>
    <row r="4" spans="1:16" ht="18" customHeight="1" x14ac:dyDescent="0.3">
      <c r="B4" s="1" t="s">
        <v>116</v>
      </c>
      <c r="C4" s="1"/>
      <c r="D4" s="1"/>
      <c r="E4" s="1"/>
      <c r="F4" s="1"/>
      <c r="G4" s="1"/>
      <c r="H4" s="1"/>
    </row>
    <row r="5" spans="1:16" ht="4.5" customHeight="1" x14ac:dyDescent="0.3"/>
    <row r="6" spans="1:16" x14ac:dyDescent="0.3">
      <c r="B6" s="20" t="s">
        <v>71</v>
      </c>
      <c r="J6" s="20" t="s">
        <v>72</v>
      </c>
    </row>
    <row r="7" spans="1:16" ht="30.6" x14ac:dyDescent="0.3">
      <c r="B7" s="95" t="s">
        <v>0</v>
      </c>
      <c r="C7" s="95" t="s">
        <v>17</v>
      </c>
      <c r="D7" s="95" t="s">
        <v>18</v>
      </c>
      <c r="E7" s="95" t="s">
        <v>19</v>
      </c>
      <c r="F7" s="95" t="s">
        <v>20</v>
      </c>
      <c r="G7" s="95" t="s">
        <v>21</v>
      </c>
      <c r="H7" s="95" t="s">
        <v>117</v>
      </c>
      <c r="J7" s="95" t="s">
        <v>0</v>
      </c>
      <c r="K7" s="95" t="s">
        <v>17</v>
      </c>
      <c r="L7" s="95" t="s">
        <v>18</v>
      </c>
      <c r="M7" s="95" t="s">
        <v>19</v>
      </c>
      <c r="N7" s="95" t="s">
        <v>20</v>
      </c>
      <c r="O7" s="95" t="s">
        <v>21</v>
      </c>
      <c r="P7" s="95" t="s">
        <v>117</v>
      </c>
    </row>
    <row r="8" spans="1:16" x14ac:dyDescent="0.3">
      <c r="B8" s="4" t="s">
        <v>4</v>
      </c>
      <c r="C8" s="5"/>
      <c r="D8" s="5"/>
      <c r="E8" s="5"/>
      <c r="F8" s="5"/>
      <c r="G8" s="5"/>
      <c r="H8" s="5"/>
      <c r="J8" s="4" t="s">
        <v>4</v>
      </c>
      <c r="K8" s="5"/>
      <c r="L8" s="5"/>
      <c r="M8" s="5"/>
      <c r="N8" s="5"/>
      <c r="O8" s="5"/>
      <c r="P8" s="5"/>
    </row>
    <row r="9" spans="1:16" x14ac:dyDescent="0.3">
      <c r="B9" s="6" t="s">
        <v>4</v>
      </c>
      <c r="C9" s="7">
        <v>1196</v>
      </c>
      <c r="D9" s="7">
        <v>556</v>
      </c>
      <c r="E9" s="7">
        <v>321</v>
      </c>
      <c r="F9" s="7">
        <v>218</v>
      </c>
      <c r="G9" s="7">
        <v>880</v>
      </c>
      <c r="H9" s="7">
        <v>2276</v>
      </c>
      <c r="J9" s="6" t="s">
        <v>4</v>
      </c>
      <c r="K9" s="11">
        <f t="shared" ref="K9:P9" si="0">C9/SUM($C9:$H9)*100</f>
        <v>21.957040572792362</v>
      </c>
      <c r="L9" s="11">
        <f t="shared" si="0"/>
        <v>10.207453644207822</v>
      </c>
      <c r="M9" s="11">
        <f t="shared" si="0"/>
        <v>5.8931521938681843</v>
      </c>
      <c r="N9" s="11">
        <f t="shared" si="0"/>
        <v>4.0022030475491102</v>
      </c>
      <c r="O9" s="11">
        <f t="shared" si="0"/>
        <v>16.155682026803746</v>
      </c>
      <c r="P9" s="11">
        <f t="shared" si="0"/>
        <v>41.78446851477878</v>
      </c>
    </row>
    <row r="10" spans="1:16" x14ac:dyDescent="0.3">
      <c r="B10" s="4" t="s">
        <v>5</v>
      </c>
      <c r="C10" s="8"/>
      <c r="D10" s="8"/>
      <c r="E10" s="8"/>
      <c r="F10" s="8"/>
      <c r="G10" s="8"/>
      <c r="H10" s="8"/>
      <c r="J10" s="4" t="s">
        <v>5</v>
      </c>
      <c r="K10" s="12"/>
      <c r="L10" s="12"/>
      <c r="M10" s="12"/>
      <c r="N10" s="12"/>
      <c r="O10" s="12"/>
      <c r="P10" s="12"/>
    </row>
    <row r="11" spans="1:16" x14ac:dyDescent="0.3">
      <c r="B11" s="9" t="s">
        <v>6</v>
      </c>
      <c r="C11" s="10">
        <v>92</v>
      </c>
      <c r="D11" s="10">
        <v>39</v>
      </c>
      <c r="E11" s="10">
        <v>37</v>
      </c>
      <c r="F11" s="10">
        <v>25</v>
      </c>
      <c r="G11" s="28">
        <v>148</v>
      </c>
      <c r="H11" s="96">
        <v>781</v>
      </c>
      <c r="J11" s="9" t="s">
        <v>6</v>
      </c>
      <c r="K11" s="13">
        <f t="shared" ref="K11:K14" si="1">C11/SUM($C11:$H11)*100</f>
        <v>8.1996434937611404</v>
      </c>
      <c r="L11" s="13">
        <f t="shared" ref="L11:M14" si="2">D11/SUM($C11:$H11)*100</f>
        <v>3.4759358288770055</v>
      </c>
      <c r="M11" s="13">
        <f t="shared" si="2"/>
        <v>3.297682709447415</v>
      </c>
      <c r="N11" s="13">
        <f t="shared" ref="N11:P14" si="3">F11/SUM($C11:$H11)*100</f>
        <v>2.2281639928698751</v>
      </c>
      <c r="O11" s="13">
        <f t="shared" si="3"/>
        <v>13.19073083778966</v>
      </c>
      <c r="P11" s="35">
        <f t="shared" si="3"/>
        <v>69.607843137254903</v>
      </c>
    </row>
    <row r="12" spans="1:16" x14ac:dyDescent="0.3">
      <c r="B12" s="9" t="s">
        <v>7</v>
      </c>
      <c r="C12" s="10">
        <v>356</v>
      </c>
      <c r="D12" s="10">
        <v>146</v>
      </c>
      <c r="E12" s="10">
        <v>83</v>
      </c>
      <c r="F12" s="10">
        <v>61</v>
      </c>
      <c r="G12" s="28">
        <v>286</v>
      </c>
      <c r="H12" s="96">
        <v>1001</v>
      </c>
      <c r="J12" s="9" t="s">
        <v>7</v>
      </c>
      <c r="K12" s="13">
        <f>C12/SUM($C12:$H12)*100</f>
        <v>18.416968442834971</v>
      </c>
      <c r="L12" s="13">
        <f t="shared" si="2"/>
        <v>7.5530263838592866</v>
      </c>
      <c r="M12" s="13">
        <f t="shared" si="2"/>
        <v>4.2938437661665798</v>
      </c>
      <c r="N12" s="13">
        <f t="shared" si="3"/>
        <v>3.1557165028453182</v>
      </c>
      <c r="O12" s="13">
        <f t="shared" si="3"/>
        <v>14.79565442317641</v>
      </c>
      <c r="P12" s="35">
        <f t="shared" si="3"/>
        <v>51.78479048111744</v>
      </c>
    </row>
    <row r="13" spans="1:16" x14ac:dyDescent="0.3">
      <c r="B13" s="9" t="s">
        <v>8</v>
      </c>
      <c r="C13" s="10">
        <v>495</v>
      </c>
      <c r="D13" s="10">
        <v>223</v>
      </c>
      <c r="E13" s="10">
        <v>103</v>
      </c>
      <c r="F13" s="10">
        <v>82</v>
      </c>
      <c r="G13" s="28">
        <v>256</v>
      </c>
      <c r="H13" s="96">
        <v>438</v>
      </c>
      <c r="J13" s="9" t="s">
        <v>8</v>
      </c>
      <c r="K13" s="13">
        <f t="shared" si="1"/>
        <v>30.995616781465245</v>
      </c>
      <c r="L13" s="13">
        <f t="shared" si="2"/>
        <v>13.963681903569192</v>
      </c>
      <c r="M13" s="13">
        <f t="shared" si="2"/>
        <v>6.4495929868503445</v>
      </c>
      <c r="N13" s="13">
        <f t="shared" si="3"/>
        <v>5.1346274264245464</v>
      </c>
      <c r="O13" s="13">
        <f t="shared" si="3"/>
        <v>16.030056355666876</v>
      </c>
      <c r="P13" s="35">
        <f t="shared" si="3"/>
        <v>27.426424546023792</v>
      </c>
    </row>
    <row r="14" spans="1:16" x14ac:dyDescent="0.3">
      <c r="B14" s="9" t="s">
        <v>9</v>
      </c>
      <c r="C14" s="10">
        <v>253</v>
      </c>
      <c r="D14" s="10">
        <v>148</v>
      </c>
      <c r="E14" s="10">
        <v>98</v>
      </c>
      <c r="F14" s="10">
        <v>50</v>
      </c>
      <c r="G14" s="28">
        <v>190</v>
      </c>
      <c r="H14" s="96">
        <v>56</v>
      </c>
      <c r="J14" s="9" t="s">
        <v>9</v>
      </c>
      <c r="K14" s="13">
        <f t="shared" si="1"/>
        <v>31.823899371069182</v>
      </c>
      <c r="L14" s="13">
        <f t="shared" si="2"/>
        <v>18.616352201257861</v>
      </c>
      <c r="M14" s="13">
        <f t="shared" si="2"/>
        <v>12.327044025157234</v>
      </c>
      <c r="N14" s="13">
        <f t="shared" si="3"/>
        <v>6.2893081761006293</v>
      </c>
      <c r="O14" s="13">
        <f t="shared" si="3"/>
        <v>23.89937106918239</v>
      </c>
      <c r="P14" s="35">
        <f t="shared" si="3"/>
        <v>7.0440251572327046</v>
      </c>
    </row>
    <row r="15" spans="1:16" x14ac:dyDescent="0.3">
      <c r="B15" s="4" t="s">
        <v>61</v>
      </c>
      <c r="C15" s="8"/>
      <c r="D15" s="8"/>
      <c r="E15" s="8"/>
      <c r="F15" s="8"/>
      <c r="G15" s="8"/>
      <c r="H15" s="8"/>
      <c r="J15" s="4" t="s">
        <v>61</v>
      </c>
      <c r="K15" s="12"/>
      <c r="L15" s="12"/>
      <c r="M15" s="12"/>
      <c r="N15" s="12"/>
      <c r="O15" s="12"/>
      <c r="P15" s="12"/>
    </row>
    <row r="16" spans="1:16" x14ac:dyDescent="0.3">
      <c r="B16" s="9" t="s">
        <v>54</v>
      </c>
      <c r="C16" s="10">
        <v>508</v>
      </c>
      <c r="D16" s="10">
        <v>242</v>
      </c>
      <c r="E16" s="10">
        <v>93</v>
      </c>
      <c r="F16" s="10">
        <v>45</v>
      </c>
      <c r="G16" s="28">
        <v>53</v>
      </c>
      <c r="H16" s="96">
        <v>614</v>
      </c>
      <c r="J16" s="9" t="s">
        <v>54</v>
      </c>
      <c r="K16" s="13">
        <f t="shared" ref="K16:K22" si="4">C16/SUM($C16:$H16)*100</f>
        <v>32.668810289389064</v>
      </c>
      <c r="L16" s="13">
        <f t="shared" ref="L16:M22" si="5">D16/SUM($C16:$H16)*100</f>
        <v>15.562700964630224</v>
      </c>
      <c r="M16" s="13">
        <f t="shared" si="5"/>
        <v>5.980707395498392</v>
      </c>
      <c r="N16" s="13">
        <f t="shared" ref="N16:P22" si="6">F16/SUM($C16:$H16)*100</f>
        <v>2.8938906752411575</v>
      </c>
      <c r="O16" s="13">
        <f t="shared" si="6"/>
        <v>3.408360128617363</v>
      </c>
      <c r="P16" s="35">
        <f t="shared" si="6"/>
        <v>39.485530546623792</v>
      </c>
    </row>
    <row r="17" spans="2:16" x14ac:dyDescent="0.3">
      <c r="B17" s="9" t="s">
        <v>55</v>
      </c>
      <c r="C17" s="10">
        <v>131</v>
      </c>
      <c r="D17" s="10">
        <v>64</v>
      </c>
      <c r="E17" s="10">
        <v>31</v>
      </c>
      <c r="F17" s="10">
        <v>29</v>
      </c>
      <c r="G17" s="28">
        <v>66</v>
      </c>
      <c r="H17" s="96">
        <v>285</v>
      </c>
      <c r="J17" s="9" t="s">
        <v>55</v>
      </c>
      <c r="K17" s="13">
        <f t="shared" si="4"/>
        <v>21.617161716171619</v>
      </c>
      <c r="L17" s="13">
        <f t="shared" si="5"/>
        <v>10.561056105610561</v>
      </c>
      <c r="M17" s="13">
        <f t="shared" si="5"/>
        <v>5.1155115511551159</v>
      </c>
      <c r="N17" s="13">
        <f t="shared" si="6"/>
        <v>4.7854785478547859</v>
      </c>
      <c r="O17" s="13">
        <f t="shared" si="6"/>
        <v>10.891089108910892</v>
      </c>
      <c r="P17" s="35">
        <f t="shared" si="6"/>
        <v>47.029702970297024</v>
      </c>
    </row>
    <row r="18" spans="2:16" x14ac:dyDescent="0.3">
      <c r="B18" s="9" t="s">
        <v>56</v>
      </c>
      <c r="C18" s="10">
        <v>288</v>
      </c>
      <c r="D18" s="10">
        <v>121</v>
      </c>
      <c r="E18" s="10">
        <v>90</v>
      </c>
      <c r="F18" s="10">
        <v>65</v>
      </c>
      <c r="G18" s="28">
        <v>228</v>
      </c>
      <c r="H18" s="96">
        <v>881</v>
      </c>
      <c r="J18" s="9" t="s">
        <v>56</v>
      </c>
      <c r="K18" s="13">
        <f t="shared" si="4"/>
        <v>17.214584578601315</v>
      </c>
      <c r="L18" s="13">
        <f t="shared" si="5"/>
        <v>7.2325164375373578</v>
      </c>
      <c r="M18" s="13">
        <f t="shared" si="5"/>
        <v>5.3795576808129111</v>
      </c>
      <c r="N18" s="13">
        <f t="shared" si="6"/>
        <v>3.8852361028093245</v>
      </c>
      <c r="O18" s="13">
        <f t="shared" si="6"/>
        <v>13.628212791392707</v>
      </c>
      <c r="P18" s="35">
        <f t="shared" si="6"/>
        <v>52.659892408846389</v>
      </c>
    </row>
    <row r="19" spans="2:16" x14ac:dyDescent="0.3">
      <c r="B19" s="9" t="s">
        <v>57</v>
      </c>
      <c r="C19" s="10">
        <v>51</v>
      </c>
      <c r="D19" s="10">
        <v>36</v>
      </c>
      <c r="E19" s="10">
        <v>16</v>
      </c>
      <c r="F19" s="10">
        <v>15</v>
      </c>
      <c r="G19" s="28">
        <v>17</v>
      </c>
      <c r="H19" s="96">
        <v>43</v>
      </c>
      <c r="J19" s="9" t="s">
        <v>57</v>
      </c>
      <c r="K19" s="13">
        <f t="shared" si="4"/>
        <v>28.651685393258425</v>
      </c>
      <c r="L19" s="13">
        <f t="shared" si="5"/>
        <v>20.224719101123593</v>
      </c>
      <c r="M19" s="13">
        <f t="shared" si="5"/>
        <v>8.9887640449438209</v>
      </c>
      <c r="N19" s="13">
        <f t="shared" si="6"/>
        <v>8.4269662921348321</v>
      </c>
      <c r="O19" s="13">
        <f t="shared" si="6"/>
        <v>9.5505617977528079</v>
      </c>
      <c r="P19" s="35">
        <f t="shared" si="6"/>
        <v>24.157303370786519</v>
      </c>
    </row>
    <row r="20" spans="2:16" x14ac:dyDescent="0.3">
      <c r="B20" s="9" t="s">
        <v>58</v>
      </c>
      <c r="C20" s="10">
        <v>68</v>
      </c>
      <c r="D20" s="10">
        <v>12</v>
      </c>
      <c r="E20" s="10">
        <v>7</v>
      </c>
      <c r="F20" s="10">
        <v>3</v>
      </c>
      <c r="G20" s="28">
        <v>23</v>
      </c>
      <c r="H20" s="96">
        <v>213</v>
      </c>
      <c r="J20" s="9" t="s">
        <v>58</v>
      </c>
      <c r="K20" s="13">
        <f t="shared" si="4"/>
        <v>20.858895705521473</v>
      </c>
      <c r="L20" s="13">
        <f t="shared" si="5"/>
        <v>3.6809815950920246</v>
      </c>
      <c r="M20" s="13">
        <f t="shared" si="5"/>
        <v>2.147239263803681</v>
      </c>
      <c r="N20" s="13">
        <f t="shared" si="6"/>
        <v>0.92024539877300615</v>
      </c>
      <c r="O20" s="13">
        <f t="shared" si="6"/>
        <v>7.0552147239263796</v>
      </c>
      <c r="P20" s="35">
        <f t="shared" si="6"/>
        <v>65.337423312883431</v>
      </c>
    </row>
    <row r="21" spans="2:16" x14ac:dyDescent="0.3">
      <c r="B21" s="9" t="s">
        <v>59</v>
      </c>
      <c r="C21" s="10">
        <v>6</v>
      </c>
      <c r="D21" s="10">
        <v>8</v>
      </c>
      <c r="E21" s="10">
        <v>12</v>
      </c>
      <c r="F21" s="10">
        <v>12</v>
      </c>
      <c r="G21" s="28">
        <v>145</v>
      </c>
      <c r="H21" s="96">
        <v>35</v>
      </c>
      <c r="J21" s="9" t="s">
        <v>59</v>
      </c>
      <c r="K21" s="13">
        <f t="shared" si="4"/>
        <v>2.7522935779816518</v>
      </c>
      <c r="L21" s="13">
        <f t="shared" si="5"/>
        <v>3.669724770642202</v>
      </c>
      <c r="M21" s="13">
        <f t="shared" si="5"/>
        <v>5.5045871559633035</v>
      </c>
      <c r="N21" s="13">
        <f t="shared" si="6"/>
        <v>5.5045871559633035</v>
      </c>
      <c r="O21" s="13">
        <f t="shared" si="6"/>
        <v>66.513761467889907</v>
      </c>
      <c r="P21" s="35">
        <f t="shared" si="6"/>
        <v>16.055045871559635</v>
      </c>
    </row>
    <row r="22" spans="2:16" x14ac:dyDescent="0.3">
      <c r="B22" s="9" t="s">
        <v>60</v>
      </c>
      <c r="C22" s="10">
        <v>144</v>
      </c>
      <c r="D22" s="10">
        <v>73</v>
      </c>
      <c r="E22" s="10">
        <v>72</v>
      </c>
      <c r="F22" s="10">
        <v>49</v>
      </c>
      <c r="G22" s="28">
        <v>348</v>
      </c>
      <c r="H22" s="96">
        <v>205</v>
      </c>
      <c r="J22" s="9" t="s">
        <v>60</v>
      </c>
      <c r="K22" s="13">
        <f t="shared" si="4"/>
        <v>16.161616161616163</v>
      </c>
      <c r="L22" s="13">
        <f t="shared" si="5"/>
        <v>8.1930415263748593</v>
      </c>
      <c r="M22" s="13">
        <f t="shared" si="5"/>
        <v>8.0808080808080813</v>
      </c>
      <c r="N22" s="13">
        <f t="shared" si="6"/>
        <v>5.4994388327721664</v>
      </c>
      <c r="O22" s="13">
        <f t="shared" si="6"/>
        <v>39.057239057239059</v>
      </c>
      <c r="P22" s="35">
        <f t="shared" si="6"/>
        <v>23.007856341189676</v>
      </c>
    </row>
    <row r="23" spans="2:16" x14ac:dyDescent="0.3">
      <c r="B23" s="4" t="s">
        <v>104</v>
      </c>
      <c r="C23" s="19"/>
      <c r="D23" s="19"/>
      <c r="E23" s="19"/>
      <c r="J23" s="4" t="s">
        <v>104</v>
      </c>
      <c r="K23" s="19"/>
      <c r="L23" s="19"/>
      <c r="M23" s="19"/>
      <c r="P23" s="4"/>
    </row>
    <row r="24" spans="2:16" x14ac:dyDescent="0.3">
      <c r="B24" s="9" t="s">
        <v>105</v>
      </c>
      <c r="C24" s="10">
        <v>784</v>
      </c>
      <c r="D24" s="10">
        <v>318</v>
      </c>
      <c r="E24" s="10">
        <v>221</v>
      </c>
      <c r="F24" s="10">
        <v>155</v>
      </c>
      <c r="G24" s="28">
        <v>646</v>
      </c>
      <c r="H24" s="96">
        <v>1874</v>
      </c>
      <c r="J24" s="9" t="s">
        <v>105</v>
      </c>
      <c r="K24" s="85">
        <f t="shared" ref="K24:K25" si="7">C24/SUM($C24:$H24)*100</f>
        <v>19.609804902451224</v>
      </c>
      <c r="L24" s="85">
        <f t="shared" ref="L24:M25" si="8">D24/SUM($C24:$H24)*100</f>
        <v>7.9539769884942473</v>
      </c>
      <c r="M24" s="85">
        <f t="shared" si="8"/>
        <v>5.5277638819409702</v>
      </c>
      <c r="N24" s="85">
        <f t="shared" ref="N24:P25" si="9">F24/SUM($C24:$H24)*100</f>
        <v>3.8769384692346169</v>
      </c>
      <c r="O24" s="85">
        <f t="shared" si="9"/>
        <v>16.158079039519759</v>
      </c>
      <c r="P24" s="88">
        <f t="shared" si="9"/>
        <v>46.87343671835918</v>
      </c>
    </row>
    <row r="25" spans="2:16" x14ac:dyDescent="0.3">
      <c r="B25" s="9" t="s">
        <v>106</v>
      </c>
      <c r="C25" s="10">
        <v>412</v>
      </c>
      <c r="D25" s="10">
        <v>238</v>
      </c>
      <c r="E25" s="10">
        <v>100</v>
      </c>
      <c r="F25" s="10">
        <v>63</v>
      </c>
      <c r="G25" s="28">
        <v>234</v>
      </c>
      <c r="H25" s="96">
        <v>402</v>
      </c>
      <c r="J25" s="9" t="s">
        <v>106</v>
      </c>
      <c r="K25" s="85">
        <f t="shared" si="7"/>
        <v>28.433402346445824</v>
      </c>
      <c r="L25" s="85">
        <f t="shared" si="8"/>
        <v>16.425120772946862</v>
      </c>
      <c r="M25" s="85">
        <f t="shared" si="8"/>
        <v>6.9013112491373363</v>
      </c>
      <c r="N25" s="85">
        <f t="shared" si="9"/>
        <v>4.3478260869565215</v>
      </c>
      <c r="O25" s="85">
        <f t="shared" si="9"/>
        <v>16.149068322981368</v>
      </c>
      <c r="P25" s="88">
        <f t="shared" si="9"/>
        <v>27.74327122153209</v>
      </c>
    </row>
  </sheetData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r:id="rId1"/>
  <headerFooter scaleWithDoc="0">
    <oddHeader>&amp;R&amp;G</oddHeader>
  </headerFooter>
  <colBreaks count="1" manualBreakCount="1">
    <brk id="8" max="1048575" man="1"/>
  </col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22" width="12.109375" customWidth="1"/>
    <col min="23" max="23" width="3.44140625" customWidth="1"/>
    <col min="24" max="24" width="27.6640625" customWidth="1"/>
  </cols>
  <sheetData>
    <row r="1" spans="1:44" ht="17.399999999999999" x14ac:dyDescent="0.3">
      <c r="B1" s="1" t="s">
        <v>74</v>
      </c>
    </row>
    <row r="2" spans="1:44" ht="17.399999999999999" x14ac:dyDescent="0.3">
      <c r="A2" s="74"/>
      <c r="B2" s="1" t="s">
        <v>109</v>
      </c>
    </row>
    <row r="3" spans="1:44" x14ac:dyDescent="0.3">
      <c r="B3" s="77" t="s">
        <v>77</v>
      </c>
    </row>
    <row r="4" spans="1:44" ht="18" customHeight="1" x14ac:dyDescent="0.3">
      <c r="B4" s="1" t="s">
        <v>87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3"/>
    <row r="6" spans="1:44" x14ac:dyDescent="0.3">
      <c r="B6" s="20" t="s">
        <v>71</v>
      </c>
      <c r="X6" s="20" t="s">
        <v>72</v>
      </c>
    </row>
    <row r="7" spans="1:44" ht="24.75" customHeight="1" x14ac:dyDescent="0.3">
      <c r="B7" s="110" t="s">
        <v>0</v>
      </c>
      <c r="C7" s="110" t="s">
        <v>34</v>
      </c>
      <c r="D7" s="110"/>
      <c r="E7" s="110"/>
      <c r="F7" s="112"/>
      <c r="G7" s="115"/>
      <c r="H7" s="113" t="s">
        <v>35</v>
      </c>
      <c r="I7" s="110"/>
      <c r="J7" s="110"/>
      <c r="K7" s="112"/>
      <c r="L7" s="116"/>
      <c r="M7" s="117" t="s">
        <v>36</v>
      </c>
      <c r="N7" s="110"/>
      <c r="O7" s="110"/>
      <c r="P7" s="112"/>
      <c r="Q7" s="118"/>
      <c r="R7" s="114" t="s">
        <v>37</v>
      </c>
      <c r="S7" s="110"/>
      <c r="T7" s="110"/>
      <c r="U7" s="110"/>
      <c r="V7" s="110"/>
      <c r="X7" s="110" t="s">
        <v>0</v>
      </c>
      <c r="Y7" s="110" t="s">
        <v>34</v>
      </c>
      <c r="Z7" s="110"/>
      <c r="AA7" s="110"/>
      <c r="AB7" s="112"/>
      <c r="AC7" s="115"/>
      <c r="AD7" s="113" t="s">
        <v>35</v>
      </c>
      <c r="AE7" s="110"/>
      <c r="AF7" s="110"/>
      <c r="AG7" s="112"/>
      <c r="AH7" s="116"/>
      <c r="AI7" s="117" t="s">
        <v>36</v>
      </c>
      <c r="AJ7" s="110"/>
      <c r="AK7" s="110"/>
      <c r="AL7" s="112"/>
      <c r="AM7" s="118"/>
      <c r="AN7" s="114" t="s">
        <v>37</v>
      </c>
      <c r="AO7" s="110"/>
      <c r="AP7" s="110"/>
      <c r="AQ7" s="110"/>
      <c r="AR7" s="110"/>
    </row>
    <row r="8" spans="1:44" ht="40.799999999999997" x14ac:dyDescent="0.3">
      <c r="B8" s="111"/>
      <c r="C8" s="25" t="s">
        <v>38</v>
      </c>
      <c r="D8" s="25" t="s">
        <v>39</v>
      </c>
      <c r="E8" s="25" t="s">
        <v>40</v>
      </c>
      <c r="F8" s="26" t="s">
        <v>102</v>
      </c>
      <c r="G8" s="36" t="s">
        <v>29</v>
      </c>
      <c r="H8" s="29" t="s">
        <v>38</v>
      </c>
      <c r="I8" s="25" t="s">
        <v>39</v>
      </c>
      <c r="J8" s="25" t="s">
        <v>40</v>
      </c>
      <c r="K8" s="26" t="s">
        <v>102</v>
      </c>
      <c r="L8" s="41" t="s">
        <v>29</v>
      </c>
      <c r="M8" s="49" t="s">
        <v>38</v>
      </c>
      <c r="N8" s="25" t="s">
        <v>39</v>
      </c>
      <c r="O8" s="25" t="s">
        <v>40</v>
      </c>
      <c r="P8" s="26" t="s">
        <v>102</v>
      </c>
      <c r="Q8" s="50" t="s">
        <v>29</v>
      </c>
      <c r="R8" s="24" t="s">
        <v>38</v>
      </c>
      <c r="S8" s="14" t="s">
        <v>39</v>
      </c>
      <c r="T8" s="14" t="s">
        <v>40</v>
      </c>
      <c r="U8" s="26" t="s">
        <v>102</v>
      </c>
      <c r="V8" s="14" t="s">
        <v>29</v>
      </c>
      <c r="X8" s="111"/>
      <c r="Y8" s="25" t="s">
        <v>38</v>
      </c>
      <c r="Z8" s="25" t="s">
        <v>39</v>
      </c>
      <c r="AA8" s="25" t="s">
        <v>40</v>
      </c>
      <c r="AB8" s="26" t="s">
        <v>102</v>
      </c>
      <c r="AC8" s="36" t="s">
        <v>29</v>
      </c>
      <c r="AD8" s="29" t="s">
        <v>38</v>
      </c>
      <c r="AE8" s="25" t="s">
        <v>39</v>
      </c>
      <c r="AF8" s="25" t="s">
        <v>40</v>
      </c>
      <c r="AG8" s="26" t="s">
        <v>102</v>
      </c>
      <c r="AH8" s="41" t="s">
        <v>29</v>
      </c>
      <c r="AI8" s="49" t="s">
        <v>38</v>
      </c>
      <c r="AJ8" s="25" t="s">
        <v>39</v>
      </c>
      <c r="AK8" s="25" t="s">
        <v>40</v>
      </c>
      <c r="AL8" s="26" t="s">
        <v>102</v>
      </c>
      <c r="AM8" s="50" t="s">
        <v>29</v>
      </c>
      <c r="AN8" s="24" t="s">
        <v>38</v>
      </c>
      <c r="AO8" s="14" t="s">
        <v>39</v>
      </c>
      <c r="AP8" s="14" t="s">
        <v>40</v>
      </c>
      <c r="AQ8" s="26" t="s">
        <v>102</v>
      </c>
      <c r="AR8" s="14" t="s">
        <v>29</v>
      </c>
    </row>
    <row r="9" spans="1:44" x14ac:dyDescent="0.3">
      <c r="B9" s="4" t="s">
        <v>4</v>
      </c>
      <c r="C9" s="5"/>
      <c r="D9" s="5"/>
      <c r="E9" s="5"/>
      <c r="F9" s="5"/>
      <c r="G9" s="37"/>
      <c r="H9" s="30"/>
      <c r="I9" s="5"/>
      <c r="J9" s="5"/>
      <c r="K9" s="5"/>
      <c r="L9" s="42"/>
      <c r="M9" s="51"/>
      <c r="N9" s="5"/>
      <c r="O9" s="5"/>
      <c r="P9" s="5"/>
      <c r="Q9" s="5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37"/>
      <c r="AD9" s="30"/>
      <c r="AE9" s="5"/>
      <c r="AF9" s="5"/>
      <c r="AG9" s="5"/>
      <c r="AH9" s="42"/>
      <c r="AI9" s="51"/>
      <c r="AJ9" s="5"/>
      <c r="AK9" s="5"/>
      <c r="AL9" s="5"/>
      <c r="AM9" s="52"/>
      <c r="AN9" s="5"/>
      <c r="AO9" s="5"/>
      <c r="AP9" s="5"/>
      <c r="AQ9" s="5"/>
      <c r="AR9" s="5"/>
    </row>
    <row r="10" spans="1:44" x14ac:dyDescent="0.3">
      <c r="B10" s="6" t="s">
        <v>4</v>
      </c>
      <c r="C10" s="7">
        <v>570</v>
      </c>
      <c r="D10" s="7">
        <v>950</v>
      </c>
      <c r="E10" s="7">
        <v>2523</v>
      </c>
      <c r="F10" s="27">
        <v>227</v>
      </c>
      <c r="G10" s="61">
        <v>1177</v>
      </c>
      <c r="H10" s="31">
        <v>149</v>
      </c>
      <c r="I10" s="7">
        <v>1548</v>
      </c>
      <c r="J10" s="7">
        <v>2280</v>
      </c>
      <c r="K10" s="27">
        <v>178</v>
      </c>
      <c r="L10" s="64">
        <v>1292</v>
      </c>
      <c r="M10" s="67">
        <v>695</v>
      </c>
      <c r="N10" s="7">
        <v>1333</v>
      </c>
      <c r="O10" s="7">
        <v>2115</v>
      </c>
      <c r="P10" s="27">
        <v>218</v>
      </c>
      <c r="Q10" s="68">
        <v>1086</v>
      </c>
      <c r="R10" s="59">
        <v>215</v>
      </c>
      <c r="S10" s="7">
        <v>1071</v>
      </c>
      <c r="T10" s="7">
        <v>1613</v>
      </c>
      <c r="U10" s="7">
        <v>207</v>
      </c>
      <c r="V10" s="7">
        <v>2341</v>
      </c>
      <c r="X10" s="6" t="s">
        <v>4</v>
      </c>
      <c r="Y10" s="11">
        <f>C10/SUM($C10:$G10)*100</f>
        <v>10.464475858270609</v>
      </c>
      <c r="Z10" s="11">
        <f>D10/SUM($C10:$G10)*100</f>
        <v>17.44079309711768</v>
      </c>
      <c r="AA10" s="11">
        <f t="shared" ref="AA10:AC10" si="0">E10/SUM($C10:$G10)*100</f>
        <v>46.319074720029377</v>
      </c>
      <c r="AB10" s="11">
        <f t="shared" si="0"/>
        <v>4.1674316137323295</v>
      </c>
      <c r="AC10" s="73">
        <f t="shared" si="0"/>
        <v>21.60822471085001</v>
      </c>
      <c r="AD10" s="34">
        <f>H10/SUM($H10:$L10)*100</f>
        <v>2.7354507068110885</v>
      </c>
      <c r="AE10" s="11">
        <f t="shared" ref="AE10:AH10" si="1">I10/SUM($H10:$L10)*100</f>
        <v>28.41931338351386</v>
      </c>
      <c r="AF10" s="11">
        <f t="shared" si="1"/>
        <v>41.857903433082434</v>
      </c>
      <c r="AG10" s="11">
        <f t="shared" si="1"/>
        <v>3.2678538645125759</v>
      </c>
      <c r="AH10" s="73">
        <f t="shared" si="1"/>
        <v>23.719478612080046</v>
      </c>
      <c r="AI10" s="34">
        <f>M10/SUM($M10:$Q10)*100</f>
        <v>12.759317055259775</v>
      </c>
      <c r="AJ10" s="11">
        <f t="shared" ref="AJ10:AM10" si="2">N10/SUM($M10:$Q10)*100</f>
        <v>24.472186524692489</v>
      </c>
      <c r="AK10" s="11">
        <f>O10/SUM($M10:$Q10)*100</f>
        <v>38.828713053056731</v>
      </c>
      <c r="AL10" s="11">
        <f t="shared" si="2"/>
        <v>4.0022030475491102</v>
      </c>
      <c r="AM10" s="73">
        <f t="shared" si="2"/>
        <v>19.937580319441896</v>
      </c>
      <c r="AN10" s="34">
        <f>R10/SUM($R10:$V10)*100</f>
        <v>3.9471268588213695</v>
      </c>
      <c r="AO10" s="11">
        <f t="shared" ref="AO10:AR10" si="3">S10/SUM($R10:$V10)*100</f>
        <v>19.662199375803194</v>
      </c>
      <c r="AP10" s="11">
        <f t="shared" si="3"/>
        <v>29.612630805948225</v>
      </c>
      <c r="AQ10" s="11">
        <f t="shared" si="3"/>
        <v>3.8002570222140624</v>
      </c>
      <c r="AR10" s="11">
        <f t="shared" si="3"/>
        <v>42.977785937213142</v>
      </c>
    </row>
    <row r="11" spans="1:44" x14ac:dyDescent="0.3">
      <c r="B11" s="4" t="s">
        <v>5</v>
      </c>
      <c r="C11" s="8"/>
      <c r="D11" s="8"/>
      <c r="E11" s="8"/>
      <c r="F11" s="8"/>
      <c r="G11" s="62"/>
      <c r="H11" s="32"/>
      <c r="I11" s="8"/>
      <c r="J11" s="8"/>
      <c r="K11" s="8"/>
      <c r="L11" s="65"/>
      <c r="M11" s="69"/>
      <c r="N11" s="8"/>
      <c r="O11" s="8"/>
      <c r="P11" s="8"/>
      <c r="Q11" s="70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39"/>
      <c r="AD11" s="45"/>
      <c r="AE11" s="12"/>
      <c r="AF11" s="12"/>
      <c r="AG11" s="12"/>
      <c r="AH11" s="46"/>
      <c r="AI11" s="55"/>
      <c r="AJ11" s="12"/>
      <c r="AK11" s="12"/>
      <c r="AL11" s="12"/>
      <c r="AM11" s="56"/>
      <c r="AN11" s="12"/>
      <c r="AO11" s="12"/>
      <c r="AP11" s="12"/>
      <c r="AQ11" s="12"/>
      <c r="AR11" s="12"/>
    </row>
    <row r="12" spans="1:44" x14ac:dyDescent="0.3">
      <c r="B12" s="9" t="s">
        <v>6</v>
      </c>
      <c r="C12" s="10">
        <v>58</v>
      </c>
      <c r="D12" s="10">
        <v>183</v>
      </c>
      <c r="E12" s="10">
        <v>537</v>
      </c>
      <c r="F12" s="28">
        <v>62</v>
      </c>
      <c r="G12" s="63">
        <v>282</v>
      </c>
      <c r="H12" s="33">
        <v>11</v>
      </c>
      <c r="I12" s="10">
        <v>264</v>
      </c>
      <c r="J12" s="10">
        <v>502</v>
      </c>
      <c r="K12" s="28">
        <v>47</v>
      </c>
      <c r="L12" s="66">
        <v>298</v>
      </c>
      <c r="M12" s="71">
        <v>102</v>
      </c>
      <c r="N12" s="10">
        <v>286</v>
      </c>
      <c r="O12" s="10">
        <v>425</v>
      </c>
      <c r="P12" s="28">
        <v>42</v>
      </c>
      <c r="Q12" s="72">
        <v>267</v>
      </c>
      <c r="R12" s="60">
        <v>39</v>
      </c>
      <c r="S12" s="10">
        <v>233</v>
      </c>
      <c r="T12" s="10">
        <v>336</v>
      </c>
      <c r="U12" s="10">
        <v>47</v>
      </c>
      <c r="V12" s="10">
        <v>467</v>
      </c>
      <c r="X12" s="9" t="s">
        <v>6</v>
      </c>
      <c r="Y12" s="13">
        <f t="shared" ref="Y12:Y15" si="4">C12/SUM($C12:$G12)*100</f>
        <v>5.169340463458111</v>
      </c>
      <c r="Z12" s="13">
        <f t="shared" ref="Z12:Z15" si="5">D12/SUM($C12:$G12)*100</f>
        <v>16.310160427807489</v>
      </c>
      <c r="AA12" s="13">
        <f t="shared" ref="AA12:AA15" si="6">E12/SUM($C12:$G12)*100</f>
        <v>47.860962566844925</v>
      </c>
      <c r="AB12" s="81">
        <f t="shared" ref="AB12:AB15" si="7">F12/SUM($C12:$G12)*100</f>
        <v>5.525846702317291</v>
      </c>
      <c r="AC12" s="40">
        <f t="shared" ref="AC12:AC15" si="8">G12/SUM($C12:$G12)*100</f>
        <v>25.133689839572192</v>
      </c>
      <c r="AD12" s="47">
        <f t="shared" ref="AD12:AD15" si="9">H12/SUM($H12:$L12)*100</f>
        <v>0.98039215686274506</v>
      </c>
      <c r="AE12" s="13">
        <f t="shared" ref="AE12:AE15" si="10">I12/SUM($H12:$L12)*100</f>
        <v>23.52941176470588</v>
      </c>
      <c r="AF12" s="13">
        <f t="shared" ref="AF12:AF15" si="11">J12/SUM($H12:$L12)*100</f>
        <v>44.741532976827095</v>
      </c>
      <c r="AG12" s="81">
        <f t="shared" ref="AG12:AG15" si="12">K12/SUM($H12:$L12)*100</f>
        <v>4.1889483065953659</v>
      </c>
      <c r="AH12" s="48">
        <f t="shared" ref="AH12:AH15" si="13">L12/SUM($H12:$L12)*100</f>
        <v>26.559714795008915</v>
      </c>
      <c r="AI12" s="57">
        <f t="shared" ref="AI12:AI15" si="14">M12/SUM($M12:$Q12)*100</f>
        <v>9.0909090909090917</v>
      </c>
      <c r="AJ12" s="13">
        <f t="shared" ref="AJ12:AJ15" si="15">N12/SUM($M12:$Q12)*100</f>
        <v>25.490196078431371</v>
      </c>
      <c r="AK12" s="13">
        <f t="shared" ref="AK12:AK15" si="16">O12/SUM($M12:$Q12)*100</f>
        <v>37.878787878787875</v>
      </c>
      <c r="AL12" s="81">
        <f t="shared" ref="AL12:AL15" si="17">P12/SUM($M12:$Q12)*100</f>
        <v>3.7433155080213902</v>
      </c>
      <c r="AM12" s="58">
        <f t="shared" ref="AM12:AM15" si="18">Q12/SUM($M12:$Q12)*100</f>
        <v>23.796791443850267</v>
      </c>
      <c r="AN12" s="35">
        <f t="shared" ref="AN12:AN15" si="19">R12/SUM($R12:$V12)*100</f>
        <v>3.4759358288770055</v>
      </c>
      <c r="AO12" s="13">
        <f t="shared" ref="AO12:AO15" si="20">S12/SUM($R12:$V12)*100</f>
        <v>20.766488413547236</v>
      </c>
      <c r="AP12" s="13">
        <f t="shared" ref="AP12:AP15" si="21">T12/SUM($R12:$V12)*100</f>
        <v>29.946524064171122</v>
      </c>
      <c r="AQ12" s="13">
        <f t="shared" ref="AQ12:AQ15" si="22">U12/SUM($R12:$V12)*100</f>
        <v>4.1889483065953659</v>
      </c>
      <c r="AR12" s="13">
        <f t="shared" ref="AR12:AR15" si="23">V12/SUM($R12:$V12)*100</f>
        <v>41.622103386809265</v>
      </c>
    </row>
    <row r="13" spans="1:44" x14ac:dyDescent="0.3">
      <c r="B13" s="9" t="s">
        <v>7</v>
      </c>
      <c r="C13" s="10">
        <v>202</v>
      </c>
      <c r="D13" s="10">
        <v>354</v>
      </c>
      <c r="E13" s="10">
        <v>877</v>
      </c>
      <c r="F13" s="28">
        <v>78</v>
      </c>
      <c r="G13" s="63">
        <v>422</v>
      </c>
      <c r="H13" s="33">
        <v>58</v>
      </c>
      <c r="I13" s="10">
        <v>581</v>
      </c>
      <c r="J13" s="10">
        <v>767</v>
      </c>
      <c r="K13" s="28">
        <v>62</v>
      </c>
      <c r="L13" s="66">
        <v>465</v>
      </c>
      <c r="M13" s="71">
        <v>301</v>
      </c>
      <c r="N13" s="10">
        <v>457</v>
      </c>
      <c r="O13" s="10">
        <v>736</v>
      </c>
      <c r="P13" s="28">
        <v>59</v>
      </c>
      <c r="Q13" s="72">
        <v>380</v>
      </c>
      <c r="R13" s="60">
        <v>78</v>
      </c>
      <c r="S13" s="10">
        <v>361</v>
      </c>
      <c r="T13" s="10">
        <v>573</v>
      </c>
      <c r="U13" s="10">
        <v>83</v>
      </c>
      <c r="V13" s="10">
        <v>838</v>
      </c>
      <c r="X13" s="9" t="s">
        <v>7</v>
      </c>
      <c r="Y13" s="13">
        <f t="shared" si="4"/>
        <v>10.450077599586136</v>
      </c>
      <c r="Z13" s="13">
        <f t="shared" si="5"/>
        <v>18.313502327987585</v>
      </c>
      <c r="AA13" s="13">
        <f t="shared" si="6"/>
        <v>45.369891360579409</v>
      </c>
      <c r="AB13" s="81">
        <f t="shared" si="7"/>
        <v>4.0351784790481116</v>
      </c>
      <c r="AC13" s="40">
        <f t="shared" si="8"/>
        <v>21.831350232798759</v>
      </c>
      <c r="AD13" s="47">
        <f t="shared" si="9"/>
        <v>3.0005173305742368</v>
      </c>
      <c r="AE13" s="13">
        <f t="shared" si="10"/>
        <v>30.056906363166064</v>
      </c>
      <c r="AF13" s="13">
        <f t="shared" si="11"/>
        <v>39.6792550439731</v>
      </c>
      <c r="AG13" s="81">
        <f t="shared" si="12"/>
        <v>3.2074495602690121</v>
      </c>
      <c r="AH13" s="48">
        <f t="shared" si="13"/>
        <v>24.055871702017591</v>
      </c>
      <c r="AI13" s="57">
        <f t="shared" si="14"/>
        <v>15.571650284531815</v>
      </c>
      <c r="AJ13" s="13">
        <f t="shared" si="15"/>
        <v>23.64200724262804</v>
      </c>
      <c r="AK13" s="13">
        <f t="shared" si="16"/>
        <v>38.075530263838594</v>
      </c>
      <c r="AL13" s="81">
        <f t="shared" si="17"/>
        <v>3.0522503879979306</v>
      </c>
      <c r="AM13" s="58">
        <f t="shared" si="18"/>
        <v>19.658561821003619</v>
      </c>
      <c r="AN13" s="35">
        <f t="shared" si="19"/>
        <v>4.0351784790481116</v>
      </c>
      <c r="AO13" s="13">
        <f t="shared" si="20"/>
        <v>18.675633729953439</v>
      </c>
      <c r="AP13" s="13">
        <f t="shared" si="21"/>
        <v>29.643041903776513</v>
      </c>
      <c r="AQ13" s="13">
        <f t="shared" si="22"/>
        <v>4.2938437661665798</v>
      </c>
      <c r="AR13" s="13">
        <f t="shared" si="23"/>
        <v>43.352302121055352</v>
      </c>
    </row>
    <row r="14" spans="1:44" x14ac:dyDescent="0.3">
      <c r="B14" s="9" t="s">
        <v>8</v>
      </c>
      <c r="C14" s="10">
        <v>232</v>
      </c>
      <c r="D14" s="10">
        <v>300</v>
      </c>
      <c r="E14" s="10">
        <v>687</v>
      </c>
      <c r="F14" s="28">
        <v>52</v>
      </c>
      <c r="G14" s="63">
        <v>326</v>
      </c>
      <c r="H14" s="33">
        <v>60</v>
      </c>
      <c r="I14" s="10">
        <v>517</v>
      </c>
      <c r="J14" s="10">
        <v>608</v>
      </c>
      <c r="K14" s="28">
        <v>44</v>
      </c>
      <c r="L14" s="66">
        <v>368</v>
      </c>
      <c r="M14" s="71">
        <v>228</v>
      </c>
      <c r="N14" s="10">
        <v>365</v>
      </c>
      <c r="O14" s="10">
        <v>629</v>
      </c>
      <c r="P14" s="28">
        <v>67</v>
      </c>
      <c r="Q14" s="72">
        <v>308</v>
      </c>
      <c r="R14" s="60">
        <v>55</v>
      </c>
      <c r="S14" s="10">
        <v>315</v>
      </c>
      <c r="T14" s="10">
        <v>463</v>
      </c>
      <c r="U14" s="10">
        <v>55</v>
      </c>
      <c r="V14" s="10">
        <v>709</v>
      </c>
      <c r="X14" s="9" t="s">
        <v>8</v>
      </c>
      <c r="Y14" s="13">
        <f t="shared" si="4"/>
        <v>14.527238572323107</v>
      </c>
      <c r="Z14" s="13">
        <f t="shared" si="5"/>
        <v>18.785222291797119</v>
      </c>
      <c r="AA14" s="13">
        <f t="shared" si="6"/>
        <v>43.018159048215402</v>
      </c>
      <c r="AB14" s="81">
        <f t="shared" si="7"/>
        <v>3.2561051972448336</v>
      </c>
      <c r="AC14" s="40">
        <f t="shared" si="8"/>
        <v>20.413274890419537</v>
      </c>
      <c r="AD14" s="47">
        <f t="shared" si="9"/>
        <v>3.7570444583594238</v>
      </c>
      <c r="AE14" s="13">
        <f t="shared" si="10"/>
        <v>32.373199749530372</v>
      </c>
      <c r="AF14" s="13">
        <f t="shared" si="11"/>
        <v>38.071383844708826</v>
      </c>
      <c r="AG14" s="81">
        <f t="shared" si="12"/>
        <v>2.7551659361302443</v>
      </c>
      <c r="AH14" s="48">
        <f t="shared" si="13"/>
        <v>23.043206011271135</v>
      </c>
      <c r="AI14" s="57">
        <f t="shared" si="14"/>
        <v>14.276768941765811</v>
      </c>
      <c r="AJ14" s="13">
        <f t="shared" si="15"/>
        <v>22.85535378835316</v>
      </c>
      <c r="AK14" s="13">
        <f t="shared" si="16"/>
        <v>39.386349405134631</v>
      </c>
      <c r="AL14" s="81">
        <f t="shared" si="17"/>
        <v>4.1953663118346904</v>
      </c>
      <c r="AM14" s="58">
        <f t="shared" si="18"/>
        <v>19.286161552911711</v>
      </c>
      <c r="AN14" s="35">
        <f t="shared" si="19"/>
        <v>3.4439574201628056</v>
      </c>
      <c r="AO14" s="13">
        <f t="shared" si="20"/>
        <v>19.724483406386977</v>
      </c>
      <c r="AP14" s="13">
        <f t="shared" si="21"/>
        <v>28.991859737006887</v>
      </c>
      <c r="AQ14" s="13">
        <f t="shared" si="22"/>
        <v>3.4439574201628056</v>
      </c>
      <c r="AR14" s="13">
        <f t="shared" si="23"/>
        <v>44.395742016280529</v>
      </c>
    </row>
    <row r="15" spans="1:44" x14ac:dyDescent="0.3">
      <c r="B15" s="9" t="s">
        <v>9</v>
      </c>
      <c r="C15" s="10">
        <v>78</v>
      </c>
      <c r="D15" s="10">
        <v>113</v>
      </c>
      <c r="E15" s="10">
        <v>422</v>
      </c>
      <c r="F15" s="28">
        <v>35</v>
      </c>
      <c r="G15" s="63">
        <v>147</v>
      </c>
      <c r="H15" s="33">
        <v>20</v>
      </c>
      <c r="I15" s="10">
        <v>186</v>
      </c>
      <c r="J15" s="10">
        <v>403</v>
      </c>
      <c r="K15" s="28">
        <v>25</v>
      </c>
      <c r="L15" s="66">
        <v>161</v>
      </c>
      <c r="M15" s="71">
        <v>64</v>
      </c>
      <c r="N15" s="10">
        <v>225</v>
      </c>
      <c r="O15" s="10">
        <v>325</v>
      </c>
      <c r="P15" s="28">
        <v>50</v>
      </c>
      <c r="Q15" s="72">
        <v>131</v>
      </c>
      <c r="R15" s="60">
        <v>43</v>
      </c>
      <c r="S15" s="10">
        <v>162</v>
      </c>
      <c r="T15" s="10">
        <v>241</v>
      </c>
      <c r="U15" s="10">
        <v>22</v>
      </c>
      <c r="V15" s="10">
        <v>327</v>
      </c>
      <c r="X15" s="9" t="s">
        <v>9</v>
      </c>
      <c r="Y15" s="13">
        <f t="shared" si="4"/>
        <v>9.8113207547169825</v>
      </c>
      <c r="Z15" s="13">
        <f t="shared" si="5"/>
        <v>14.213836477987421</v>
      </c>
      <c r="AA15" s="13">
        <f t="shared" si="6"/>
        <v>53.081761006289305</v>
      </c>
      <c r="AB15" s="81">
        <f t="shared" si="7"/>
        <v>4.4025157232704402</v>
      </c>
      <c r="AC15" s="40">
        <f t="shared" si="8"/>
        <v>18.490566037735849</v>
      </c>
      <c r="AD15" s="47">
        <f t="shared" si="9"/>
        <v>2.5157232704402519</v>
      </c>
      <c r="AE15" s="13">
        <f t="shared" si="10"/>
        <v>23.39622641509434</v>
      </c>
      <c r="AF15" s="13">
        <f t="shared" si="11"/>
        <v>50.691823899371066</v>
      </c>
      <c r="AG15" s="81">
        <f t="shared" si="12"/>
        <v>3.1446540880503147</v>
      </c>
      <c r="AH15" s="48">
        <f t="shared" si="13"/>
        <v>20.251572327044027</v>
      </c>
      <c r="AI15" s="57">
        <f t="shared" si="14"/>
        <v>8.050314465408805</v>
      </c>
      <c r="AJ15" s="13">
        <f t="shared" si="15"/>
        <v>28.30188679245283</v>
      </c>
      <c r="AK15" s="13">
        <f t="shared" si="16"/>
        <v>40.880503144654092</v>
      </c>
      <c r="AL15" s="81">
        <f t="shared" si="17"/>
        <v>6.2893081761006293</v>
      </c>
      <c r="AM15" s="58">
        <f t="shared" si="18"/>
        <v>16.477987421383649</v>
      </c>
      <c r="AN15" s="35">
        <f t="shared" si="19"/>
        <v>5.4088050314465415</v>
      </c>
      <c r="AO15" s="13">
        <f t="shared" si="20"/>
        <v>20.377358490566039</v>
      </c>
      <c r="AP15" s="13">
        <f t="shared" si="21"/>
        <v>30.314465408805031</v>
      </c>
      <c r="AQ15" s="13">
        <f t="shared" si="22"/>
        <v>2.767295597484277</v>
      </c>
      <c r="AR15" s="13">
        <f t="shared" si="23"/>
        <v>41.132075471698116</v>
      </c>
    </row>
    <row r="16" spans="1:44" x14ac:dyDescent="0.3">
      <c r="B16" s="4" t="s">
        <v>61</v>
      </c>
      <c r="C16" s="8"/>
      <c r="D16" s="8"/>
      <c r="E16" s="8"/>
      <c r="F16" s="8"/>
      <c r="G16" s="62"/>
      <c r="H16" s="32"/>
      <c r="I16" s="8"/>
      <c r="J16" s="8"/>
      <c r="K16" s="8"/>
      <c r="L16" s="65"/>
      <c r="M16" s="69"/>
      <c r="N16" s="8"/>
      <c r="O16" s="8"/>
      <c r="P16" s="8"/>
      <c r="Q16" s="70"/>
      <c r="R16" s="8"/>
      <c r="S16" s="8"/>
      <c r="T16" s="8"/>
      <c r="U16" s="8"/>
      <c r="V16" s="8"/>
      <c r="X16" s="4" t="s">
        <v>61</v>
      </c>
      <c r="Y16" s="8"/>
      <c r="Z16" s="8"/>
      <c r="AA16" s="8"/>
      <c r="AB16" s="8"/>
      <c r="AC16" s="62"/>
      <c r="AD16" s="32"/>
      <c r="AE16" s="8"/>
      <c r="AF16" s="8"/>
      <c r="AG16" s="8"/>
      <c r="AH16" s="65"/>
      <c r="AI16" s="69"/>
      <c r="AJ16" s="8"/>
      <c r="AK16" s="8"/>
      <c r="AL16" s="8"/>
      <c r="AM16" s="70"/>
      <c r="AN16" s="8"/>
      <c r="AO16" s="8"/>
      <c r="AP16" s="8"/>
      <c r="AQ16" s="8"/>
      <c r="AR16" s="8"/>
    </row>
    <row r="17" spans="2:44" x14ac:dyDescent="0.3">
      <c r="B17" s="9" t="s">
        <v>54</v>
      </c>
      <c r="C17" s="10">
        <v>218</v>
      </c>
      <c r="D17" s="10">
        <v>293</v>
      </c>
      <c r="E17" s="10">
        <v>688</v>
      </c>
      <c r="F17" s="28">
        <v>58</v>
      </c>
      <c r="G17" s="63">
        <v>298</v>
      </c>
      <c r="H17" s="33">
        <v>62</v>
      </c>
      <c r="I17" s="10">
        <v>515</v>
      </c>
      <c r="J17" s="10">
        <v>626</v>
      </c>
      <c r="K17" s="28">
        <v>44</v>
      </c>
      <c r="L17" s="66">
        <v>308</v>
      </c>
      <c r="M17" s="71">
        <v>182</v>
      </c>
      <c r="N17" s="10">
        <v>346</v>
      </c>
      <c r="O17" s="10">
        <v>669</v>
      </c>
      <c r="P17" s="28">
        <v>73</v>
      </c>
      <c r="Q17" s="72">
        <v>285</v>
      </c>
      <c r="R17" s="60">
        <v>65</v>
      </c>
      <c r="S17" s="10">
        <v>305</v>
      </c>
      <c r="T17" s="10">
        <v>465</v>
      </c>
      <c r="U17" s="10">
        <v>56</v>
      </c>
      <c r="V17" s="10">
        <v>664</v>
      </c>
      <c r="X17" s="9" t="s">
        <v>54</v>
      </c>
      <c r="Y17" s="13">
        <f t="shared" ref="Y17:Y23" si="24">C17/SUM($C17:$G17)*100</f>
        <v>14.019292604501606</v>
      </c>
      <c r="Z17" s="13">
        <f t="shared" ref="Z17:Z23" si="25">D17/SUM($C17:$G17)*100</f>
        <v>18.84244372990354</v>
      </c>
      <c r="AA17" s="13">
        <f t="shared" ref="AA17:AA23" si="26">E17/SUM($C17:$G17)*100</f>
        <v>44.244372990353696</v>
      </c>
      <c r="AB17" s="81">
        <f t="shared" ref="AB17:AB23" si="27">F17/SUM($C17:$G17)*100</f>
        <v>3.729903536977492</v>
      </c>
      <c r="AC17" s="40">
        <f t="shared" ref="AC17:AC23" si="28">G17/SUM($C17:$G17)*100</f>
        <v>19.163987138263668</v>
      </c>
      <c r="AD17" s="47">
        <f t="shared" ref="AD17:AD23" si="29">H17/SUM($H17:$L17)*100</f>
        <v>3.9871382636655945</v>
      </c>
      <c r="AE17" s="13">
        <f t="shared" ref="AE17:AE23" si="30">I17/SUM($H17:$L17)*100</f>
        <v>33.118971061093248</v>
      </c>
      <c r="AF17" s="13">
        <f t="shared" ref="AF17:AF23" si="31">J17/SUM($H17:$L17)*100</f>
        <v>40.257234726688104</v>
      </c>
      <c r="AG17" s="81">
        <f t="shared" ref="AG17:AG23" si="32">K17/SUM($H17:$L17)*100</f>
        <v>2.829581993569132</v>
      </c>
      <c r="AH17" s="48">
        <f t="shared" ref="AH17:AH23" si="33">L17/SUM($H17:$L17)*100</f>
        <v>19.807073954983924</v>
      </c>
      <c r="AI17" s="57">
        <f t="shared" ref="AI17:AI23" si="34">M17/SUM($M17:$Q17)*100</f>
        <v>11.704180064308682</v>
      </c>
      <c r="AJ17" s="13">
        <f t="shared" ref="AJ17:AJ23" si="35">N17/SUM($M17:$Q17)*100</f>
        <v>22.2508038585209</v>
      </c>
      <c r="AK17" s="13">
        <f t="shared" ref="AK17:AK23" si="36">O17/SUM($M17:$Q17)*100</f>
        <v>43.022508038585208</v>
      </c>
      <c r="AL17" s="81">
        <f t="shared" ref="AL17:AL23" si="37">P17/SUM($M17:$Q17)*100</f>
        <v>4.694533762057878</v>
      </c>
      <c r="AM17" s="58">
        <f t="shared" ref="AM17:AM23" si="38">Q17/SUM($M17:$Q17)*100</f>
        <v>18.327974276527332</v>
      </c>
      <c r="AN17" s="35">
        <f t="shared" ref="AN17:AN23" si="39">R17/SUM($R17:$V17)*100</f>
        <v>4.180064308681672</v>
      </c>
      <c r="AO17" s="13">
        <f t="shared" ref="AO17:AO23" si="40">S17/SUM($R17:$V17)*100</f>
        <v>19.614147909967848</v>
      </c>
      <c r="AP17" s="13">
        <f t="shared" ref="AP17:AP23" si="41">T17/SUM($R17:$V17)*100</f>
        <v>29.903536977491964</v>
      </c>
      <c r="AQ17" s="13">
        <f t="shared" ref="AQ17:AQ23" si="42">U17/SUM($R17:$V17)*100</f>
        <v>3.6012861736334405</v>
      </c>
      <c r="AR17" s="13">
        <f t="shared" ref="AR17:AR23" si="43">V17/SUM($R17:$V17)*100</f>
        <v>42.70096463022508</v>
      </c>
    </row>
    <row r="18" spans="2:44" x14ac:dyDescent="0.3">
      <c r="B18" s="9" t="s">
        <v>55</v>
      </c>
      <c r="C18" s="10">
        <v>44</v>
      </c>
      <c r="D18" s="10">
        <v>81</v>
      </c>
      <c r="E18" s="10">
        <v>312</v>
      </c>
      <c r="F18" s="28">
        <v>30</v>
      </c>
      <c r="G18" s="63">
        <v>139</v>
      </c>
      <c r="H18" s="33">
        <v>8</v>
      </c>
      <c r="I18" s="10">
        <v>135</v>
      </c>
      <c r="J18" s="10">
        <v>275</v>
      </c>
      <c r="K18" s="28">
        <v>25</v>
      </c>
      <c r="L18" s="66">
        <v>163</v>
      </c>
      <c r="M18" s="71">
        <v>65</v>
      </c>
      <c r="N18" s="10">
        <v>130</v>
      </c>
      <c r="O18" s="10">
        <v>238</v>
      </c>
      <c r="P18" s="28">
        <v>30</v>
      </c>
      <c r="Q18" s="72">
        <v>143</v>
      </c>
      <c r="R18" s="60">
        <v>12</v>
      </c>
      <c r="S18" s="10">
        <v>87</v>
      </c>
      <c r="T18" s="10">
        <v>211</v>
      </c>
      <c r="U18" s="10">
        <v>32</v>
      </c>
      <c r="V18" s="10">
        <v>264</v>
      </c>
      <c r="X18" s="9" t="s">
        <v>55</v>
      </c>
      <c r="Y18" s="13">
        <f t="shared" si="24"/>
        <v>7.2607260726072615</v>
      </c>
      <c r="Z18" s="13">
        <f t="shared" si="25"/>
        <v>13.366336633663368</v>
      </c>
      <c r="AA18" s="13">
        <f t="shared" si="26"/>
        <v>51.485148514851488</v>
      </c>
      <c r="AB18" s="81">
        <f t="shared" si="27"/>
        <v>4.9504950495049505</v>
      </c>
      <c r="AC18" s="40">
        <f t="shared" si="28"/>
        <v>22.937293729372936</v>
      </c>
      <c r="AD18" s="47">
        <f t="shared" si="29"/>
        <v>1.3201320132013201</v>
      </c>
      <c r="AE18" s="13">
        <f t="shared" si="30"/>
        <v>22.277227722772277</v>
      </c>
      <c r="AF18" s="13">
        <f t="shared" si="31"/>
        <v>45.379537953795378</v>
      </c>
      <c r="AG18" s="81">
        <f t="shared" si="32"/>
        <v>4.1254125412541249</v>
      </c>
      <c r="AH18" s="48">
        <f t="shared" si="33"/>
        <v>26.897689768976896</v>
      </c>
      <c r="AI18" s="57">
        <f t="shared" si="34"/>
        <v>10.726072607260726</v>
      </c>
      <c r="AJ18" s="13">
        <f t="shared" si="35"/>
        <v>21.452145214521451</v>
      </c>
      <c r="AK18" s="13">
        <f t="shared" si="36"/>
        <v>39.273927392739274</v>
      </c>
      <c r="AL18" s="81">
        <f t="shared" si="37"/>
        <v>4.9504950495049505</v>
      </c>
      <c r="AM18" s="58">
        <f t="shared" si="38"/>
        <v>23.597359735973598</v>
      </c>
      <c r="AN18" s="35">
        <f t="shared" si="39"/>
        <v>1.9801980198019802</v>
      </c>
      <c r="AO18" s="13">
        <f t="shared" si="40"/>
        <v>14.356435643564355</v>
      </c>
      <c r="AP18" s="13">
        <f t="shared" si="41"/>
        <v>34.818481848184817</v>
      </c>
      <c r="AQ18" s="13">
        <f t="shared" si="42"/>
        <v>5.2805280528052805</v>
      </c>
      <c r="AR18" s="13">
        <f t="shared" si="43"/>
        <v>43.564356435643568</v>
      </c>
    </row>
    <row r="19" spans="2:44" x14ac:dyDescent="0.3">
      <c r="B19" s="9" t="s">
        <v>56</v>
      </c>
      <c r="C19" s="10">
        <v>148</v>
      </c>
      <c r="D19" s="10">
        <v>281</v>
      </c>
      <c r="E19" s="10">
        <v>821</v>
      </c>
      <c r="F19" s="28">
        <v>73</v>
      </c>
      <c r="G19" s="63">
        <v>350</v>
      </c>
      <c r="H19" s="33">
        <v>42</v>
      </c>
      <c r="I19" s="10">
        <v>444</v>
      </c>
      <c r="J19" s="10">
        <v>740</v>
      </c>
      <c r="K19" s="28">
        <v>57</v>
      </c>
      <c r="L19" s="66">
        <v>390</v>
      </c>
      <c r="M19" s="71">
        <v>215</v>
      </c>
      <c r="N19" s="10">
        <v>405</v>
      </c>
      <c r="O19" s="10">
        <v>680</v>
      </c>
      <c r="P19" s="28">
        <v>54</v>
      </c>
      <c r="Q19" s="72">
        <v>319</v>
      </c>
      <c r="R19" s="60">
        <v>67</v>
      </c>
      <c r="S19" s="10">
        <v>323</v>
      </c>
      <c r="T19" s="10">
        <v>528</v>
      </c>
      <c r="U19" s="10">
        <v>59</v>
      </c>
      <c r="V19" s="10">
        <v>696</v>
      </c>
      <c r="X19" s="9" t="s">
        <v>56</v>
      </c>
      <c r="Y19" s="13">
        <f t="shared" si="24"/>
        <v>8.8463837417812314</v>
      </c>
      <c r="Z19" s="13">
        <f t="shared" si="25"/>
        <v>16.796174536760311</v>
      </c>
      <c r="AA19" s="13">
        <f t="shared" si="26"/>
        <v>49.073520621637776</v>
      </c>
      <c r="AB19" s="81">
        <f t="shared" si="27"/>
        <v>4.3634190077704718</v>
      </c>
      <c r="AC19" s="40">
        <f t="shared" si="28"/>
        <v>20.920502092050206</v>
      </c>
      <c r="AD19" s="47">
        <f t="shared" si="29"/>
        <v>2.510460251046025</v>
      </c>
      <c r="AE19" s="13">
        <f t="shared" si="30"/>
        <v>26.539151225343694</v>
      </c>
      <c r="AF19" s="13">
        <f t="shared" si="31"/>
        <v>44.231918708906157</v>
      </c>
      <c r="AG19" s="81">
        <f t="shared" si="32"/>
        <v>3.4070531978481768</v>
      </c>
      <c r="AH19" s="48">
        <f t="shared" si="33"/>
        <v>23.311416616855947</v>
      </c>
      <c r="AI19" s="57">
        <f t="shared" si="34"/>
        <v>12.851165570830842</v>
      </c>
      <c r="AJ19" s="13">
        <f t="shared" si="35"/>
        <v>24.208009563658102</v>
      </c>
      <c r="AK19" s="13">
        <f t="shared" si="36"/>
        <v>40.645546921697552</v>
      </c>
      <c r="AL19" s="81">
        <f t="shared" si="37"/>
        <v>3.2277346084877463</v>
      </c>
      <c r="AM19" s="58">
        <f t="shared" si="38"/>
        <v>19.067543335325762</v>
      </c>
      <c r="AN19" s="35">
        <f t="shared" si="39"/>
        <v>4.0047818290496116</v>
      </c>
      <c r="AO19" s="13">
        <f t="shared" si="40"/>
        <v>19.306634787806338</v>
      </c>
      <c r="AP19" s="13">
        <f t="shared" si="41"/>
        <v>31.560071727435744</v>
      </c>
      <c r="AQ19" s="13">
        <f t="shared" si="42"/>
        <v>3.5265989240884634</v>
      </c>
      <c r="AR19" s="13">
        <f t="shared" si="43"/>
        <v>41.601912731619848</v>
      </c>
    </row>
    <row r="20" spans="2:44" x14ac:dyDescent="0.3">
      <c r="B20" s="9" t="s">
        <v>57</v>
      </c>
      <c r="C20" s="10">
        <v>21</v>
      </c>
      <c r="D20" s="10">
        <v>34</v>
      </c>
      <c r="E20" s="10">
        <v>75</v>
      </c>
      <c r="F20" s="28">
        <v>10</v>
      </c>
      <c r="G20" s="63">
        <v>38</v>
      </c>
      <c r="H20" s="33">
        <v>3</v>
      </c>
      <c r="I20" s="10">
        <v>49</v>
      </c>
      <c r="J20" s="10">
        <v>70</v>
      </c>
      <c r="K20" s="28">
        <v>9</v>
      </c>
      <c r="L20" s="66">
        <v>47</v>
      </c>
      <c r="M20" s="71">
        <v>18</v>
      </c>
      <c r="N20" s="10">
        <v>47</v>
      </c>
      <c r="O20" s="10">
        <v>71</v>
      </c>
      <c r="P20" s="28">
        <v>9</v>
      </c>
      <c r="Q20" s="72">
        <v>33</v>
      </c>
      <c r="R20" s="60">
        <v>9</v>
      </c>
      <c r="S20" s="10">
        <v>36</v>
      </c>
      <c r="T20" s="10">
        <v>41</v>
      </c>
      <c r="U20" s="10">
        <v>6</v>
      </c>
      <c r="V20" s="10">
        <v>86</v>
      </c>
      <c r="X20" s="9" t="s">
        <v>57</v>
      </c>
      <c r="Y20" s="13">
        <f t="shared" si="24"/>
        <v>11.797752808988763</v>
      </c>
      <c r="Z20" s="13">
        <f t="shared" si="25"/>
        <v>19.101123595505616</v>
      </c>
      <c r="AA20" s="13">
        <f t="shared" si="26"/>
        <v>42.134831460674157</v>
      </c>
      <c r="AB20" s="81">
        <f t="shared" si="27"/>
        <v>5.6179775280898872</v>
      </c>
      <c r="AC20" s="40">
        <f t="shared" si="28"/>
        <v>21.348314606741571</v>
      </c>
      <c r="AD20" s="47">
        <f t="shared" si="29"/>
        <v>1.6853932584269662</v>
      </c>
      <c r="AE20" s="13">
        <f t="shared" si="30"/>
        <v>27.528089887640451</v>
      </c>
      <c r="AF20" s="13">
        <f t="shared" si="31"/>
        <v>39.325842696629216</v>
      </c>
      <c r="AG20" s="81">
        <f t="shared" si="32"/>
        <v>5.0561797752808983</v>
      </c>
      <c r="AH20" s="48">
        <f t="shared" si="33"/>
        <v>26.40449438202247</v>
      </c>
      <c r="AI20" s="57">
        <f t="shared" si="34"/>
        <v>10.112359550561797</v>
      </c>
      <c r="AJ20" s="13">
        <f t="shared" si="35"/>
        <v>26.40449438202247</v>
      </c>
      <c r="AK20" s="13">
        <f t="shared" si="36"/>
        <v>39.887640449438202</v>
      </c>
      <c r="AL20" s="81">
        <f t="shared" si="37"/>
        <v>5.0561797752808983</v>
      </c>
      <c r="AM20" s="58">
        <f t="shared" si="38"/>
        <v>18.539325842696631</v>
      </c>
      <c r="AN20" s="35">
        <f t="shared" si="39"/>
        <v>5.0561797752808983</v>
      </c>
      <c r="AO20" s="13">
        <f t="shared" si="40"/>
        <v>20.224719101123593</v>
      </c>
      <c r="AP20" s="13">
        <f t="shared" si="41"/>
        <v>23.033707865168541</v>
      </c>
      <c r="AQ20" s="13">
        <f t="shared" si="42"/>
        <v>3.3707865168539324</v>
      </c>
      <c r="AR20" s="13">
        <f t="shared" si="43"/>
        <v>48.314606741573037</v>
      </c>
    </row>
    <row r="21" spans="2:44" x14ac:dyDescent="0.3">
      <c r="B21" s="9" t="s">
        <v>58</v>
      </c>
      <c r="C21" s="10">
        <v>37</v>
      </c>
      <c r="D21" s="10">
        <v>69</v>
      </c>
      <c r="E21" s="10">
        <v>97</v>
      </c>
      <c r="F21" s="28">
        <v>6</v>
      </c>
      <c r="G21" s="63">
        <v>117</v>
      </c>
      <c r="H21" s="33">
        <v>18</v>
      </c>
      <c r="I21" s="10">
        <v>101</v>
      </c>
      <c r="J21" s="10">
        <v>78</v>
      </c>
      <c r="K21" s="28">
        <v>5</v>
      </c>
      <c r="L21" s="66">
        <v>124</v>
      </c>
      <c r="M21" s="71">
        <v>61</v>
      </c>
      <c r="N21" s="10">
        <v>96</v>
      </c>
      <c r="O21" s="10">
        <v>64</v>
      </c>
      <c r="P21" s="28">
        <v>7</v>
      </c>
      <c r="Q21" s="72">
        <v>98</v>
      </c>
      <c r="R21" s="60">
        <v>19</v>
      </c>
      <c r="S21" s="10">
        <v>82</v>
      </c>
      <c r="T21" s="10">
        <v>56</v>
      </c>
      <c r="U21" s="10">
        <v>10</v>
      </c>
      <c r="V21" s="10">
        <v>159</v>
      </c>
      <c r="X21" s="9" t="s">
        <v>58</v>
      </c>
      <c r="Y21" s="13">
        <f t="shared" si="24"/>
        <v>11.349693251533742</v>
      </c>
      <c r="Z21" s="13">
        <f t="shared" si="25"/>
        <v>21.165644171779142</v>
      </c>
      <c r="AA21" s="13">
        <f t="shared" si="26"/>
        <v>29.754601226993866</v>
      </c>
      <c r="AB21" s="81">
        <f t="shared" si="27"/>
        <v>1.8404907975460123</v>
      </c>
      <c r="AC21" s="40">
        <f t="shared" si="28"/>
        <v>35.889570552147241</v>
      </c>
      <c r="AD21" s="47">
        <f t="shared" si="29"/>
        <v>5.5214723926380369</v>
      </c>
      <c r="AE21" s="13">
        <f t="shared" si="30"/>
        <v>30.981595092024538</v>
      </c>
      <c r="AF21" s="13">
        <f t="shared" si="31"/>
        <v>23.926380368098162</v>
      </c>
      <c r="AG21" s="81">
        <f t="shared" si="32"/>
        <v>1.5337423312883436</v>
      </c>
      <c r="AH21" s="48">
        <f t="shared" si="33"/>
        <v>38.036809815950924</v>
      </c>
      <c r="AI21" s="57">
        <f t="shared" si="34"/>
        <v>18.711656441717793</v>
      </c>
      <c r="AJ21" s="13">
        <f t="shared" si="35"/>
        <v>29.447852760736197</v>
      </c>
      <c r="AK21" s="13">
        <f t="shared" si="36"/>
        <v>19.631901840490798</v>
      </c>
      <c r="AL21" s="81">
        <f t="shared" si="37"/>
        <v>2.147239263803681</v>
      </c>
      <c r="AM21" s="58">
        <f>Q21/SUM($M21:$Q21)*100</f>
        <v>30.061349693251532</v>
      </c>
      <c r="AN21" s="35">
        <f t="shared" si="39"/>
        <v>5.8282208588957047</v>
      </c>
      <c r="AO21" s="13">
        <f t="shared" si="40"/>
        <v>25.153374233128833</v>
      </c>
      <c r="AP21" s="13">
        <f t="shared" si="41"/>
        <v>17.177914110429448</v>
      </c>
      <c r="AQ21" s="13">
        <f t="shared" si="42"/>
        <v>3.0674846625766872</v>
      </c>
      <c r="AR21" s="13">
        <f t="shared" si="43"/>
        <v>48.773006134969329</v>
      </c>
    </row>
    <row r="22" spans="2:44" x14ac:dyDescent="0.3">
      <c r="B22" s="9" t="s">
        <v>59</v>
      </c>
      <c r="C22" s="10">
        <v>11</v>
      </c>
      <c r="D22" s="10">
        <v>28</v>
      </c>
      <c r="E22" s="10">
        <v>127</v>
      </c>
      <c r="F22" s="28">
        <v>6</v>
      </c>
      <c r="G22" s="63">
        <v>46</v>
      </c>
      <c r="H22" s="33">
        <v>0</v>
      </c>
      <c r="I22" s="10">
        <v>54</v>
      </c>
      <c r="J22" s="10">
        <v>111</v>
      </c>
      <c r="K22" s="28">
        <v>6</v>
      </c>
      <c r="L22" s="66">
        <v>47</v>
      </c>
      <c r="M22" s="71">
        <v>27</v>
      </c>
      <c r="N22" s="10">
        <v>60</v>
      </c>
      <c r="O22" s="10">
        <v>91</v>
      </c>
      <c r="P22" s="28">
        <v>5</v>
      </c>
      <c r="Q22" s="72">
        <v>35</v>
      </c>
      <c r="R22" s="60">
        <v>5</v>
      </c>
      <c r="S22" s="10">
        <v>44</v>
      </c>
      <c r="T22" s="10">
        <v>70</v>
      </c>
      <c r="U22" s="10">
        <v>8</v>
      </c>
      <c r="V22" s="10">
        <v>91</v>
      </c>
      <c r="X22" s="9" t="s">
        <v>59</v>
      </c>
      <c r="Y22" s="13">
        <f t="shared" si="24"/>
        <v>5.0458715596330279</v>
      </c>
      <c r="Z22" s="13">
        <f t="shared" si="25"/>
        <v>12.844036697247708</v>
      </c>
      <c r="AA22" s="13">
        <f t="shared" si="26"/>
        <v>58.256880733944946</v>
      </c>
      <c r="AB22" s="81">
        <f t="shared" si="27"/>
        <v>2.7522935779816518</v>
      </c>
      <c r="AC22" s="40">
        <f t="shared" si="28"/>
        <v>21.100917431192663</v>
      </c>
      <c r="AD22" s="47">
        <f t="shared" si="29"/>
        <v>0</v>
      </c>
      <c r="AE22" s="13">
        <f t="shared" si="30"/>
        <v>24.770642201834864</v>
      </c>
      <c r="AF22" s="13">
        <f t="shared" si="31"/>
        <v>50.917431192660544</v>
      </c>
      <c r="AG22" s="81">
        <f t="shared" si="32"/>
        <v>2.7522935779816518</v>
      </c>
      <c r="AH22" s="48">
        <f t="shared" si="33"/>
        <v>21.559633027522938</v>
      </c>
      <c r="AI22" s="57">
        <f t="shared" si="34"/>
        <v>12.385321100917432</v>
      </c>
      <c r="AJ22" s="13">
        <f t="shared" si="35"/>
        <v>27.522935779816514</v>
      </c>
      <c r="AK22" s="13">
        <f t="shared" si="36"/>
        <v>41.743119266055047</v>
      </c>
      <c r="AL22" s="81">
        <f t="shared" si="37"/>
        <v>2.2935779816513762</v>
      </c>
      <c r="AM22" s="58">
        <f t="shared" si="38"/>
        <v>16.055045871559635</v>
      </c>
      <c r="AN22" s="35">
        <f t="shared" si="39"/>
        <v>2.2935779816513762</v>
      </c>
      <c r="AO22" s="13">
        <f t="shared" si="40"/>
        <v>20.183486238532112</v>
      </c>
      <c r="AP22" s="13">
        <f t="shared" si="41"/>
        <v>32.11009174311927</v>
      </c>
      <c r="AQ22" s="13">
        <f t="shared" si="42"/>
        <v>3.669724770642202</v>
      </c>
      <c r="AR22" s="13">
        <f t="shared" si="43"/>
        <v>41.743119266055047</v>
      </c>
    </row>
    <row r="23" spans="2:44" x14ac:dyDescent="0.3">
      <c r="B23" s="9" t="s">
        <v>60</v>
      </c>
      <c r="C23" s="10">
        <v>91</v>
      </c>
      <c r="D23" s="10">
        <v>164</v>
      </c>
      <c r="E23" s="10">
        <v>403</v>
      </c>
      <c r="F23" s="28">
        <v>44</v>
      </c>
      <c r="G23" s="63">
        <v>189</v>
      </c>
      <c r="H23" s="33">
        <v>16</v>
      </c>
      <c r="I23" s="10">
        <v>250</v>
      </c>
      <c r="J23" s="10">
        <v>380</v>
      </c>
      <c r="K23" s="28">
        <v>32</v>
      </c>
      <c r="L23" s="66">
        <v>213</v>
      </c>
      <c r="M23" s="71">
        <v>127</v>
      </c>
      <c r="N23" s="10">
        <v>249</v>
      </c>
      <c r="O23" s="10">
        <v>302</v>
      </c>
      <c r="P23" s="28">
        <v>40</v>
      </c>
      <c r="Q23" s="72">
        <v>173</v>
      </c>
      <c r="R23" s="60">
        <v>38</v>
      </c>
      <c r="S23" s="10">
        <v>194</v>
      </c>
      <c r="T23" s="10">
        <v>242</v>
      </c>
      <c r="U23" s="10">
        <v>36</v>
      </c>
      <c r="V23" s="10">
        <v>381</v>
      </c>
      <c r="X23" s="9" t="s">
        <v>60</v>
      </c>
      <c r="Y23" s="13">
        <f t="shared" si="24"/>
        <v>10.21324354657688</v>
      </c>
      <c r="Z23" s="13">
        <f t="shared" si="25"/>
        <v>18.406285072951739</v>
      </c>
      <c r="AA23" s="13">
        <f t="shared" si="26"/>
        <v>45.230078563411894</v>
      </c>
      <c r="AB23" s="81">
        <f t="shared" si="27"/>
        <v>4.9382716049382713</v>
      </c>
      <c r="AC23" s="40">
        <f t="shared" si="28"/>
        <v>21.212121212121211</v>
      </c>
      <c r="AD23" s="47">
        <f t="shared" si="29"/>
        <v>1.7957351290684627</v>
      </c>
      <c r="AE23" s="13">
        <f t="shared" si="30"/>
        <v>28.058361391694724</v>
      </c>
      <c r="AF23" s="13">
        <f t="shared" si="31"/>
        <v>42.648709315375982</v>
      </c>
      <c r="AG23" s="81">
        <f t="shared" si="32"/>
        <v>3.5914702581369253</v>
      </c>
      <c r="AH23" s="48">
        <f t="shared" si="33"/>
        <v>23.905723905723907</v>
      </c>
      <c r="AI23" s="57">
        <f t="shared" si="34"/>
        <v>14.25364758698092</v>
      </c>
      <c r="AJ23" s="13">
        <f t="shared" si="35"/>
        <v>27.946127946127948</v>
      </c>
      <c r="AK23" s="13">
        <f t="shared" si="36"/>
        <v>33.894500561167227</v>
      </c>
      <c r="AL23" s="81">
        <f t="shared" si="37"/>
        <v>4.489337822671156</v>
      </c>
      <c r="AM23" s="58">
        <f t="shared" si="38"/>
        <v>19.41638608305275</v>
      </c>
      <c r="AN23" s="35">
        <f t="shared" si="39"/>
        <v>4.2648709315375983</v>
      </c>
      <c r="AO23" s="13">
        <f t="shared" si="40"/>
        <v>21.773288439955106</v>
      </c>
      <c r="AP23" s="13">
        <f t="shared" si="41"/>
        <v>27.160493827160494</v>
      </c>
      <c r="AQ23" s="13">
        <f t="shared" si="42"/>
        <v>4.0404040404040407</v>
      </c>
      <c r="AR23" s="13">
        <f t="shared" si="43"/>
        <v>42.760942760942761</v>
      </c>
    </row>
    <row r="24" spans="2:44" x14ac:dyDescent="0.3">
      <c r="B24" s="4" t="s">
        <v>104</v>
      </c>
      <c r="C24" s="19"/>
      <c r="D24" s="19"/>
      <c r="E24" s="19"/>
      <c r="G24" s="4"/>
      <c r="H24" s="4"/>
      <c r="J24" s="4"/>
      <c r="K24" s="19"/>
      <c r="L24" s="19"/>
      <c r="M24" s="19"/>
      <c r="O24" s="4"/>
      <c r="P24" s="4"/>
      <c r="X24" s="4" t="s">
        <v>104</v>
      </c>
      <c r="Y24" s="19"/>
      <c r="Z24" s="19"/>
      <c r="AA24" s="19"/>
      <c r="AC24" s="4"/>
      <c r="AD24" s="4"/>
      <c r="AF24" s="4"/>
      <c r="AG24" s="19"/>
      <c r="AH24" s="19"/>
      <c r="AI24" s="19"/>
      <c r="AK24" s="4"/>
      <c r="AL24" s="4"/>
    </row>
    <row r="25" spans="2:44" x14ac:dyDescent="0.3">
      <c r="B25" s="9" t="s">
        <v>105</v>
      </c>
      <c r="C25" s="10">
        <v>353</v>
      </c>
      <c r="D25" s="10">
        <v>703</v>
      </c>
      <c r="E25" s="10">
        <v>1873</v>
      </c>
      <c r="F25" s="28">
        <v>170</v>
      </c>
      <c r="G25" s="63">
        <v>899</v>
      </c>
      <c r="H25" s="33">
        <v>85</v>
      </c>
      <c r="I25" s="10">
        <v>1064</v>
      </c>
      <c r="J25" s="10">
        <v>1713</v>
      </c>
      <c r="K25" s="28">
        <v>133</v>
      </c>
      <c r="L25" s="66">
        <v>1003</v>
      </c>
      <c r="M25" s="71">
        <v>520</v>
      </c>
      <c r="N25" s="10">
        <v>985</v>
      </c>
      <c r="O25" s="10">
        <v>1518</v>
      </c>
      <c r="P25" s="28">
        <v>140</v>
      </c>
      <c r="Q25" s="72">
        <v>835</v>
      </c>
      <c r="R25" s="60">
        <v>162</v>
      </c>
      <c r="S25" s="10">
        <v>781</v>
      </c>
      <c r="T25" s="10">
        <v>1210</v>
      </c>
      <c r="U25" s="10">
        <v>150</v>
      </c>
      <c r="V25" s="10">
        <v>1695</v>
      </c>
      <c r="X25" s="9" t="s">
        <v>105</v>
      </c>
      <c r="Y25" s="85">
        <f t="shared" ref="Y25:Y26" si="44">C25/SUM($C25:$G25)*100</f>
        <v>8.829414707353676</v>
      </c>
      <c r="Z25" s="85">
        <f t="shared" ref="Z25:Z26" si="45">D25/SUM($C25:$G25)*100</f>
        <v>17.583791895947972</v>
      </c>
      <c r="AA25" s="85">
        <f t="shared" ref="AA25:AA26" si="46">E25/SUM($C25:$G25)*100</f>
        <v>46.848424212106053</v>
      </c>
      <c r="AB25" s="89">
        <f t="shared" ref="AB25:AB26" si="47">F25/SUM($C25:$G25)*100</f>
        <v>4.2521260630315156</v>
      </c>
      <c r="AC25" s="87">
        <f t="shared" ref="AC25:AC26" si="48">G25/SUM($C25:$G25)*100</f>
        <v>22.486243121560783</v>
      </c>
      <c r="AD25" s="90">
        <f t="shared" ref="AD25:AD26" si="49">H25/SUM($H25:$L25)*100</f>
        <v>2.1260630315157578</v>
      </c>
      <c r="AE25" s="85">
        <f t="shared" ref="AE25:AE26" si="50">I25/SUM($H25:$L25)*100</f>
        <v>26.613306653326664</v>
      </c>
      <c r="AF25" s="85">
        <f t="shared" ref="AF25:AF26" si="51">J25/SUM($H25:$L25)*100</f>
        <v>42.846423211605803</v>
      </c>
      <c r="AG25" s="89">
        <f t="shared" ref="AG25:AG26" si="52">K25/SUM($H25:$L25)*100</f>
        <v>3.3266633316658329</v>
      </c>
      <c r="AH25" s="91">
        <f t="shared" ref="AH25:AH26" si="53">L25/SUM($H25:$L25)*100</f>
        <v>25.087543771885944</v>
      </c>
      <c r="AI25" s="92">
        <f t="shared" ref="AI25:AI26" si="54">M25/SUM($M25:$Q25)*100</f>
        <v>13.006503251625812</v>
      </c>
      <c r="AJ25" s="85">
        <f t="shared" ref="AJ25:AJ26" si="55">N25/SUM($M25:$Q25)*100</f>
        <v>24.637318659329665</v>
      </c>
      <c r="AK25" s="85">
        <f t="shared" ref="AK25:AK26" si="56">O25/SUM($M25:$Q25)*100</f>
        <v>37.968984492246122</v>
      </c>
      <c r="AL25" s="89">
        <f t="shared" ref="AL25:AL26" si="57">P25/SUM($M25:$Q25)*100</f>
        <v>3.5017508754377187</v>
      </c>
      <c r="AM25" s="93">
        <f t="shared" ref="AM25:AM26" si="58">Q25/SUM($M25:$Q25)*100</f>
        <v>20.885442721360683</v>
      </c>
      <c r="AN25" s="88">
        <f t="shared" ref="AN25:AN26" si="59">R25/SUM($R25:$V25)*100</f>
        <v>4.0520260130065031</v>
      </c>
      <c r="AO25" s="85">
        <f t="shared" ref="AO25:AO26" si="60">S25/SUM($R25:$V25)*100</f>
        <v>19.534767383691847</v>
      </c>
      <c r="AP25" s="85">
        <f t="shared" ref="AP25:AP26" si="61">T25/SUM($R25:$V25)*100</f>
        <v>30.265132566283143</v>
      </c>
      <c r="AQ25" s="85">
        <f t="shared" ref="AQ25:AQ26" si="62">U25/SUM($R25:$V25)*100</f>
        <v>3.7518759379689848</v>
      </c>
      <c r="AR25" s="85">
        <f t="shared" ref="AR25:AR26" si="63">V25/SUM($R25:$V25)*100</f>
        <v>42.396198099049528</v>
      </c>
    </row>
    <row r="26" spans="2:44" x14ac:dyDescent="0.3">
      <c r="B26" s="9" t="s">
        <v>106</v>
      </c>
      <c r="C26" s="10">
        <v>217</v>
      </c>
      <c r="D26" s="10">
        <v>247</v>
      </c>
      <c r="E26" s="10">
        <v>650</v>
      </c>
      <c r="F26" s="28">
        <v>57</v>
      </c>
      <c r="G26" s="63">
        <v>278</v>
      </c>
      <c r="H26" s="33">
        <v>64</v>
      </c>
      <c r="I26" s="10">
        <v>484</v>
      </c>
      <c r="J26" s="10">
        <v>567</v>
      </c>
      <c r="K26" s="28">
        <v>45</v>
      </c>
      <c r="L26" s="66">
        <v>289</v>
      </c>
      <c r="M26" s="71">
        <v>175</v>
      </c>
      <c r="N26" s="10">
        <v>348</v>
      </c>
      <c r="O26" s="10">
        <v>597</v>
      </c>
      <c r="P26" s="28">
        <v>78</v>
      </c>
      <c r="Q26" s="72">
        <v>251</v>
      </c>
      <c r="R26" s="60">
        <v>53</v>
      </c>
      <c r="S26" s="10">
        <v>290</v>
      </c>
      <c r="T26" s="10">
        <v>403</v>
      </c>
      <c r="U26" s="10">
        <v>57</v>
      </c>
      <c r="V26" s="10">
        <v>646</v>
      </c>
      <c r="X26" s="9" t="s">
        <v>106</v>
      </c>
      <c r="Y26" s="85">
        <f t="shared" si="44"/>
        <v>14.975845410628018</v>
      </c>
      <c r="Z26" s="85">
        <f t="shared" si="45"/>
        <v>17.046238785369219</v>
      </c>
      <c r="AA26" s="85">
        <f t="shared" si="46"/>
        <v>44.858523119392686</v>
      </c>
      <c r="AB26" s="89">
        <f t="shared" si="47"/>
        <v>3.9337474120082816</v>
      </c>
      <c r="AC26" s="87">
        <f t="shared" si="48"/>
        <v>19.185645272601796</v>
      </c>
      <c r="AD26" s="90">
        <f t="shared" si="49"/>
        <v>4.416839199447895</v>
      </c>
      <c r="AE26" s="85">
        <f t="shared" si="50"/>
        <v>33.402346445824705</v>
      </c>
      <c r="AF26" s="85">
        <f t="shared" si="51"/>
        <v>39.130434782608695</v>
      </c>
      <c r="AG26" s="89">
        <f t="shared" si="52"/>
        <v>3.1055900621118013</v>
      </c>
      <c r="AH26" s="91">
        <f t="shared" si="53"/>
        <v>19.944789510006903</v>
      </c>
      <c r="AI26" s="92">
        <f t="shared" si="54"/>
        <v>12.077294685990339</v>
      </c>
      <c r="AJ26" s="85">
        <f t="shared" si="55"/>
        <v>24.016563146997928</v>
      </c>
      <c r="AK26" s="85">
        <f t="shared" si="56"/>
        <v>41.200828157349896</v>
      </c>
      <c r="AL26" s="89">
        <f t="shared" si="57"/>
        <v>5.383022774327122</v>
      </c>
      <c r="AM26" s="93">
        <f t="shared" si="58"/>
        <v>17.322291235334713</v>
      </c>
      <c r="AN26" s="88">
        <f t="shared" si="59"/>
        <v>3.6576949620427879</v>
      </c>
      <c r="AO26" s="85">
        <f t="shared" si="60"/>
        <v>20.013802622498275</v>
      </c>
      <c r="AP26" s="85">
        <f t="shared" si="61"/>
        <v>27.812284334023463</v>
      </c>
      <c r="AQ26" s="85">
        <f t="shared" si="62"/>
        <v>3.9337474120082816</v>
      </c>
      <c r="AR26" s="85">
        <f t="shared" si="63"/>
        <v>44.582470669427195</v>
      </c>
    </row>
  </sheetData>
  <mergeCells count="10">
    <mergeCell ref="X7:X8"/>
    <mergeCell ref="Y7:AC7"/>
    <mergeCell ref="AD7:AH7"/>
    <mergeCell ref="AI7:AM7"/>
    <mergeCell ref="AN7:AR7"/>
    <mergeCell ref="B7:B8"/>
    <mergeCell ref="C7:G7"/>
    <mergeCell ref="H7:L7"/>
    <mergeCell ref="M7:Q7"/>
    <mergeCell ref="R7:V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 scaleWithDoc="0">
    <oddHeader>&amp;R&amp;G</oddHeader>
  </headerFooter>
  <colBreaks count="2" manualBreakCount="2">
    <brk id="23" max="1048575" man="1"/>
    <brk id="34" max="1048575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5" width="14.5546875" customWidth="1"/>
    <col min="6" max="6" width="3.44140625" customWidth="1"/>
    <col min="7" max="7" width="27.6640625" customWidth="1"/>
    <col min="8" max="10" width="13.6640625" customWidth="1"/>
  </cols>
  <sheetData>
    <row r="1" spans="1:10" ht="17.399999999999999" x14ac:dyDescent="0.3">
      <c r="B1" s="1" t="s">
        <v>74</v>
      </c>
    </row>
    <row r="2" spans="1:10" ht="17.399999999999999" x14ac:dyDescent="0.3">
      <c r="A2" s="74"/>
      <c r="B2" s="1" t="s">
        <v>109</v>
      </c>
    </row>
    <row r="3" spans="1:10" x14ac:dyDescent="0.3">
      <c r="B3" s="77" t="s">
        <v>77</v>
      </c>
    </row>
    <row r="4" spans="1:10" ht="18" customHeight="1" x14ac:dyDescent="0.3">
      <c r="B4" s="1" t="s">
        <v>88</v>
      </c>
      <c r="C4" s="1"/>
      <c r="D4" s="1"/>
      <c r="E4" s="1"/>
    </row>
    <row r="5" spans="1:10" ht="4.5" customHeight="1" x14ac:dyDescent="0.3"/>
    <row r="6" spans="1:10" x14ac:dyDescent="0.3">
      <c r="B6" s="20" t="s">
        <v>71</v>
      </c>
      <c r="G6" s="2" t="s">
        <v>72</v>
      </c>
    </row>
    <row r="7" spans="1:10" x14ac:dyDescent="0.3">
      <c r="B7" s="3" t="s">
        <v>0</v>
      </c>
      <c r="C7" s="3" t="s">
        <v>41</v>
      </c>
      <c r="D7" s="3" t="s">
        <v>42</v>
      </c>
      <c r="E7" s="3" t="s">
        <v>29</v>
      </c>
      <c r="G7" s="3" t="s">
        <v>0</v>
      </c>
      <c r="H7" s="3" t="s">
        <v>41</v>
      </c>
      <c r="I7" s="3" t="s">
        <v>42</v>
      </c>
      <c r="J7" s="3" t="s">
        <v>29</v>
      </c>
    </row>
    <row r="8" spans="1:10" x14ac:dyDescent="0.3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1:10" x14ac:dyDescent="0.3">
      <c r="B9" s="6" t="s">
        <v>4</v>
      </c>
      <c r="C9" s="7">
        <v>591</v>
      </c>
      <c r="D9" s="7">
        <v>4145</v>
      </c>
      <c r="E9" s="7">
        <v>711</v>
      </c>
      <c r="G9" s="6" t="s">
        <v>4</v>
      </c>
      <c r="H9" s="11">
        <f>C9/(C9+D9+E9)*100</f>
        <v>10.850009179364788</v>
      </c>
      <c r="I9" s="11">
        <f>D9/(D9+E9+C9)*100</f>
        <v>76.096934092160822</v>
      </c>
      <c r="J9" s="11">
        <f>E9/(E9+D9+C9)*100</f>
        <v>13.053056728474392</v>
      </c>
    </row>
    <row r="10" spans="1:10" x14ac:dyDescent="0.3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1:10" x14ac:dyDescent="0.3">
      <c r="B11" s="9" t="s">
        <v>6</v>
      </c>
      <c r="C11" s="10">
        <v>61</v>
      </c>
      <c r="D11" s="10">
        <v>916</v>
      </c>
      <c r="E11" s="10">
        <v>145</v>
      </c>
      <c r="G11" s="9" t="s">
        <v>6</v>
      </c>
      <c r="H11" s="13">
        <f t="shared" ref="H11:H22" si="0">C11/(C11+D11+E11)*100</f>
        <v>5.4367201426024954</v>
      </c>
      <c r="I11" s="13">
        <f t="shared" ref="I11:I22" si="1">D11/(D11+E11+C11)*100</f>
        <v>81.639928698752229</v>
      </c>
      <c r="J11" s="13">
        <f t="shared" ref="J11:J22" si="2">E11/(E11+D11+C11)*100</f>
        <v>12.923351158645277</v>
      </c>
    </row>
    <row r="12" spans="1:10" x14ac:dyDescent="0.3">
      <c r="B12" s="9" t="s">
        <v>7</v>
      </c>
      <c r="C12" s="10">
        <v>201</v>
      </c>
      <c r="D12" s="10">
        <v>1487</v>
      </c>
      <c r="E12" s="10">
        <v>245</v>
      </c>
      <c r="G12" s="9" t="s">
        <v>7</v>
      </c>
      <c r="H12" s="13">
        <f t="shared" si="0"/>
        <v>10.398344542162443</v>
      </c>
      <c r="I12" s="13">
        <f t="shared" si="1"/>
        <v>76.927056389032586</v>
      </c>
      <c r="J12" s="13">
        <f t="shared" si="2"/>
        <v>12.674599068804968</v>
      </c>
    </row>
    <row r="13" spans="1:10" x14ac:dyDescent="0.3">
      <c r="B13" s="9" t="s">
        <v>8</v>
      </c>
      <c r="C13" s="10">
        <v>209</v>
      </c>
      <c r="D13" s="10">
        <v>1153</v>
      </c>
      <c r="E13" s="10">
        <v>235</v>
      </c>
      <c r="G13" s="9" t="s">
        <v>8</v>
      </c>
      <c r="H13" s="13">
        <f t="shared" si="0"/>
        <v>13.087038196618661</v>
      </c>
      <c r="I13" s="13">
        <f t="shared" si="1"/>
        <v>72.197871008140254</v>
      </c>
      <c r="J13" s="13">
        <f t="shared" si="2"/>
        <v>14.715090795241077</v>
      </c>
    </row>
    <row r="14" spans="1:10" x14ac:dyDescent="0.3">
      <c r="B14" s="9" t="s">
        <v>9</v>
      </c>
      <c r="C14" s="10">
        <v>120</v>
      </c>
      <c r="D14" s="10">
        <v>589</v>
      </c>
      <c r="E14" s="10">
        <v>86</v>
      </c>
      <c r="G14" s="9" t="s">
        <v>9</v>
      </c>
      <c r="H14" s="13">
        <f t="shared" si="0"/>
        <v>15.09433962264151</v>
      </c>
      <c r="I14" s="13">
        <f t="shared" si="1"/>
        <v>74.088050314465406</v>
      </c>
      <c r="J14" s="13">
        <f t="shared" si="2"/>
        <v>10.817610062893083</v>
      </c>
    </row>
    <row r="15" spans="1:10" x14ac:dyDescent="0.3">
      <c r="B15" s="4" t="s">
        <v>61</v>
      </c>
      <c r="C15" s="8"/>
      <c r="D15" s="8"/>
      <c r="E15" s="8"/>
      <c r="G15" s="4" t="s">
        <v>61</v>
      </c>
      <c r="H15" s="8"/>
      <c r="I15" s="8"/>
      <c r="J15" s="8"/>
    </row>
    <row r="16" spans="1:10" x14ac:dyDescent="0.3">
      <c r="B16" s="9" t="s">
        <v>54</v>
      </c>
      <c r="C16" s="10">
        <v>195</v>
      </c>
      <c r="D16" s="10">
        <v>1180</v>
      </c>
      <c r="E16" s="10">
        <v>180</v>
      </c>
      <c r="G16" s="9" t="s">
        <v>54</v>
      </c>
      <c r="H16" s="13">
        <f t="shared" si="0"/>
        <v>12.540192926045016</v>
      </c>
      <c r="I16" s="13">
        <f t="shared" si="1"/>
        <v>75.884244372990352</v>
      </c>
      <c r="J16" s="13">
        <f t="shared" si="2"/>
        <v>11.57556270096463</v>
      </c>
    </row>
    <row r="17" spans="2:10" x14ac:dyDescent="0.3">
      <c r="B17" s="9" t="s">
        <v>55</v>
      </c>
      <c r="C17" s="10">
        <v>37</v>
      </c>
      <c r="D17" s="10">
        <v>478</v>
      </c>
      <c r="E17" s="10">
        <v>91</v>
      </c>
      <c r="G17" s="9" t="s">
        <v>55</v>
      </c>
      <c r="H17" s="13">
        <f t="shared" si="0"/>
        <v>6.105610561056106</v>
      </c>
      <c r="I17" s="13">
        <f t="shared" si="1"/>
        <v>78.877887788778878</v>
      </c>
      <c r="J17" s="13">
        <f t="shared" si="2"/>
        <v>15.016501650165019</v>
      </c>
    </row>
    <row r="18" spans="2:10" x14ac:dyDescent="0.3">
      <c r="B18" s="9" t="s">
        <v>56</v>
      </c>
      <c r="C18" s="10">
        <v>194</v>
      </c>
      <c r="D18" s="10">
        <v>1269</v>
      </c>
      <c r="E18" s="10">
        <v>210</v>
      </c>
      <c r="G18" s="9" t="s">
        <v>56</v>
      </c>
      <c r="H18" s="13">
        <f t="shared" si="0"/>
        <v>11.59593544530783</v>
      </c>
      <c r="I18" s="13">
        <f t="shared" si="1"/>
        <v>75.85176329946205</v>
      </c>
      <c r="J18" s="13">
        <f t="shared" si="2"/>
        <v>12.552301255230125</v>
      </c>
    </row>
    <row r="19" spans="2:10" x14ac:dyDescent="0.3">
      <c r="B19" s="9" t="s">
        <v>57</v>
      </c>
      <c r="C19" s="10">
        <v>18</v>
      </c>
      <c r="D19" s="10">
        <v>136</v>
      </c>
      <c r="E19" s="10">
        <v>24</v>
      </c>
      <c r="G19" s="9" t="s">
        <v>57</v>
      </c>
      <c r="H19" s="13">
        <f t="shared" si="0"/>
        <v>10.112359550561797</v>
      </c>
      <c r="I19" s="13">
        <f t="shared" si="1"/>
        <v>76.404494382022463</v>
      </c>
      <c r="J19" s="13">
        <f t="shared" si="2"/>
        <v>13.48314606741573</v>
      </c>
    </row>
    <row r="20" spans="2:10" x14ac:dyDescent="0.3">
      <c r="B20" s="9" t="s">
        <v>58</v>
      </c>
      <c r="C20" s="10">
        <v>56</v>
      </c>
      <c r="D20" s="10">
        <v>190</v>
      </c>
      <c r="E20" s="10">
        <v>80</v>
      </c>
      <c r="G20" s="9" t="s">
        <v>58</v>
      </c>
      <c r="H20" s="13">
        <f t="shared" si="0"/>
        <v>17.177914110429448</v>
      </c>
      <c r="I20" s="13">
        <f t="shared" si="1"/>
        <v>58.282208588957054</v>
      </c>
      <c r="J20" s="13">
        <f t="shared" si="2"/>
        <v>24.539877300613497</v>
      </c>
    </row>
    <row r="21" spans="2:10" x14ac:dyDescent="0.3">
      <c r="B21" s="9" t="s">
        <v>59</v>
      </c>
      <c r="C21" s="10">
        <v>17</v>
      </c>
      <c r="D21" s="10">
        <v>180</v>
      </c>
      <c r="E21" s="10">
        <v>21</v>
      </c>
      <c r="G21" s="9" t="s">
        <v>59</v>
      </c>
      <c r="H21" s="13">
        <f t="shared" si="0"/>
        <v>7.7981651376146797</v>
      </c>
      <c r="I21" s="13">
        <f t="shared" si="1"/>
        <v>82.568807339449549</v>
      </c>
      <c r="J21" s="13">
        <f t="shared" si="2"/>
        <v>9.6330275229357802</v>
      </c>
    </row>
    <row r="22" spans="2:10" x14ac:dyDescent="0.3">
      <c r="B22" s="9" t="s">
        <v>60</v>
      </c>
      <c r="C22" s="10">
        <v>74</v>
      </c>
      <c r="D22" s="10">
        <v>712</v>
      </c>
      <c r="E22" s="10">
        <v>105</v>
      </c>
      <c r="G22" s="9" t="s">
        <v>60</v>
      </c>
      <c r="H22" s="13">
        <f t="shared" si="0"/>
        <v>8.305274971941639</v>
      </c>
      <c r="I22" s="13">
        <f t="shared" si="1"/>
        <v>79.910213243546579</v>
      </c>
      <c r="J22" s="13">
        <f t="shared" si="2"/>
        <v>11.784511784511785</v>
      </c>
    </row>
    <row r="23" spans="2:10" x14ac:dyDescent="0.3">
      <c r="B23" s="4" t="s">
        <v>104</v>
      </c>
      <c r="C23" s="19"/>
      <c r="D23" s="19"/>
      <c r="E23" s="19"/>
      <c r="G23" s="4" t="s">
        <v>104</v>
      </c>
      <c r="H23" s="19"/>
      <c r="I23" s="19"/>
      <c r="J23" s="19"/>
    </row>
    <row r="24" spans="2:10" x14ac:dyDescent="0.3">
      <c r="B24" s="9" t="s">
        <v>105</v>
      </c>
      <c r="C24" s="10">
        <v>396</v>
      </c>
      <c r="D24" s="10">
        <v>3062</v>
      </c>
      <c r="E24" s="10">
        <v>540</v>
      </c>
      <c r="G24" s="9" t="s">
        <v>105</v>
      </c>
      <c r="H24" s="85">
        <f t="shared" ref="H24:H25" si="3">C24/(C24+D24+E24)*100</f>
        <v>9.9049524762381189</v>
      </c>
      <c r="I24" s="85">
        <f t="shared" ref="I24:I25" si="4">D24/(D24+E24+C24)*100</f>
        <v>76.588294147073526</v>
      </c>
      <c r="J24" s="85">
        <f t="shared" ref="J24:J25" si="5">E24/(E24+D24+C24)*100</f>
        <v>13.506753376688344</v>
      </c>
    </row>
    <row r="25" spans="2:10" x14ac:dyDescent="0.3">
      <c r="B25" s="9" t="s">
        <v>106</v>
      </c>
      <c r="C25" s="10">
        <v>195</v>
      </c>
      <c r="D25" s="10">
        <v>1083</v>
      </c>
      <c r="E25" s="10">
        <v>171</v>
      </c>
      <c r="G25" s="9" t="s">
        <v>106</v>
      </c>
      <c r="H25" s="85">
        <f t="shared" si="3"/>
        <v>13.457556935817806</v>
      </c>
      <c r="I25" s="85">
        <f t="shared" si="4"/>
        <v>74.741200828157346</v>
      </c>
      <c r="J25" s="85">
        <f t="shared" si="5"/>
        <v>11.801242236024844</v>
      </c>
    </row>
  </sheetData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  <headerFooter scaleWithDoc="0">
    <oddHeader>&amp;R&amp;G</oddHeader>
  </headerFooter>
  <colBreaks count="1" manualBreakCount="1">
    <brk id="11" max="1048575" man="1"/>
  </col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3" width="10.6640625" customWidth="1"/>
    <col min="4" max="4" width="11.6640625" customWidth="1"/>
    <col min="5" max="11" width="10.6640625" customWidth="1"/>
    <col min="12" max="12" width="11.5546875" customWidth="1"/>
    <col min="13" max="13" width="10.6640625" customWidth="1"/>
    <col min="14" max="14" width="12.5546875" customWidth="1"/>
    <col min="15" max="16" width="10.6640625" customWidth="1"/>
    <col min="17" max="17" width="11.5546875" customWidth="1"/>
    <col min="18" max="18" width="3.44140625" customWidth="1"/>
    <col min="19" max="19" width="27.6640625" customWidth="1"/>
  </cols>
  <sheetData>
    <row r="1" spans="1:34" ht="17.399999999999999" x14ac:dyDescent="0.3">
      <c r="B1" s="1" t="s">
        <v>74</v>
      </c>
    </row>
    <row r="2" spans="1:34" ht="17.399999999999999" x14ac:dyDescent="0.3">
      <c r="A2" s="74"/>
      <c r="B2" s="1" t="s">
        <v>109</v>
      </c>
    </row>
    <row r="3" spans="1:34" x14ac:dyDescent="0.3">
      <c r="B3" s="77" t="s">
        <v>77</v>
      </c>
    </row>
    <row r="4" spans="1:34" ht="18" customHeight="1" x14ac:dyDescent="0.3">
      <c r="B4" s="1" t="s">
        <v>89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34" ht="4.5" customHeight="1" x14ac:dyDescent="0.3"/>
    <row r="6" spans="1:34" x14ac:dyDescent="0.3">
      <c r="B6" s="20" t="s">
        <v>71</v>
      </c>
      <c r="S6" s="20" t="s">
        <v>72</v>
      </c>
    </row>
    <row r="7" spans="1:34" x14ac:dyDescent="0.3">
      <c r="B7" s="110" t="s">
        <v>0</v>
      </c>
      <c r="C7" s="110" t="s">
        <v>43</v>
      </c>
      <c r="D7" s="110"/>
      <c r="E7" s="110"/>
      <c r="F7" s="110"/>
      <c r="G7" s="115"/>
      <c r="H7" s="113" t="s">
        <v>44</v>
      </c>
      <c r="I7" s="110"/>
      <c r="J7" s="110"/>
      <c r="K7" s="110"/>
      <c r="L7" s="116"/>
      <c r="M7" s="114" t="s">
        <v>45</v>
      </c>
      <c r="N7" s="110"/>
      <c r="O7" s="110"/>
      <c r="P7" s="110"/>
      <c r="Q7" s="110"/>
      <c r="S7" s="110" t="s">
        <v>0</v>
      </c>
      <c r="T7" s="110" t="s">
        <v>43</v>
      </c>
      <c r="U7" s="110"/>
      <c r="V7" s="110"/>
      <c r="W7" s="110"/>
      <c r="X7" s="115"/>
      <c r="Y7" s="113" t="s">
        <v>44</v>
      </c>
      <c r="Z7" s="110"/>
      <c r="AA7" s="110"/>
      <c r="AB7" s="110"/>
      <c r="AC7" s="116"/>
      <c r="AD7" s="114" t="s">
        <v>45</v>
      </c>
      <c r="AE7" s="110"/>
      <c r="AF7" s="110"/>
      <c r="AG7" s="110"/>
      <c r="AH7" s="110"/>
    </row>
    <row r="8" spans="1:34" ht="20.399999999999999" x14ac:dyDescent="0.3">
      <c r="B8" s="111"/>
      <c r="C8" s="25" t="s">
        <v>46</v>
      </c>
      <c r="D8" s="25" t="s">
        <v>47</v>
      </c>
      <c r="E8" s="25" t="s">
        <v>48</v>
      </c>
      <c r="F8" s="25" t="s">
        <v>29</v>
      </c>
      <c r="G8" s="36" t="s">
        <v>30</v>
      </c>
      <c r="H8" s="29" t="s">
        <v>46</v>
      </c>
      <c r="I8" s="25" t="s">
        <v>47</v>
      </c>
      <c r="J8" s="25" t="s">
        <v>48</v>
      </c>
      <c r="K8" s="25" t="s">
        <v>29</v>
      </c>
      <c r="L8" s="41" t="s">
        <v>30</v>
      </c>
      <c r="M8" s="24" t="s">
        <v>46</v>
      </c>
      <c r="N8" s="14" t="s">
        <v>47</v>
      </c>
      <c r="O8" s="14" t="s">
        <v>48</v>
      </c>
      <c r="P8" s="14" t="s">
        <v>29</v>
      </c>
      <c r="Q8" s="14" t="s">
        <v>30</v>
      </c>
      <c r="S8" s="111"/>
      <c r="T8" s="25" t="s">
        <v>46</v>
      </c>
      <c r="U8" s="25" t="s">
        <v>47</v>
      </c>
      <c r="V8" s="25" t="s">
        <v>48</v>
      </c>
      <c r="W8" s="25" t="s">
        <v>29</v>
      </c>
      <c r="X8" s="36" t="s">
        <v>30</v>
      </c>
      <c r="Y8" s="29" t="s">
        <v>46</v>
      </c>
      <c r="Z8" s="25" t="s">
        <v>47</v>
      </c>
      <c r="AA8" s="25" t="s">
        <v>48</v>
      </c>
      <c r="AB8" s="25" t="s">
        <v>29</v>
      </c>
      <c r="AC8" s="41" t="s">
        <v>30</v>
      </c>
      <c r="AD8" s="24" t="s">
        <v>46</v>
      </c>
      <c r="AE8" s="14" t="s">
        <v>47</v>
      </c>
      <c r="AF8" s="14" t="s">
        <v>48</v>
      </c>
      <c r="AG8" s="14" t="s">
        <v>29</v>
      </c>
      <c r="AH8" s="14" t="s">
        <v>30</v>
      </c>
    </row>
    <row r="9" spans="1:34" x14ac:dyDescent="0.3">
      <c r="B9" s="4" t="s">
        <v>4</v>
      </c>
      <c r="C9" s="5"/>
      <c r="D9" s="5"/>
      <c r="E9" s="5"/>
      <c r="F9" s="5"/>
      <c r="G9" s="37"/>
      <c r="H9" s="30"/>
      <c r="I9" s="5"/>
      <c r="J9" s="5"/>
      <c r="K9" s="5"/>
      <c r="L9" s="42"/>
      <c r="M9" s="5"/>
      <c r="N9" s="5"/>
      <c r="O9" s="5"/>
      <c r="P9" s="5"/>
      <c r="Q9" s="5"/>
      <c r="S9" s="4" t="s">
        <v>4</v>
      </c>
      <c r="T9" s="5"/>
      <c r="U9" s="5"/>
      <c r="V9" s="5"/>
      <c r="W9" s="5"/>
      <c r="X9" s="37"/>
      <c r="Y9" s="30"/>
      <c r="Z9" s="5"/>
      <c r="AA9" s="5"/>
      <c r="AB9" s="5"/>
      <c r="AC9" s="42"/>
      <c r="AD9" s="5"/>
      <c r="AE9" s="5"/>
      <c r="AF9" s="5"/>
      <c r="AG9" s="5"/>
      <c r="AH9" s="5"/>
    </row>
    <row r="10" spans="1:34" x14ac:dyDescent="0.3">
      <c r="B10" s="6" t="s">
        <v>4</v>
      </c>
      <c r="C10" s="7">
        <v>66</v>
      </c>
      <c r="D10" s="7">
        <v>310</v>
      </c>
      <c r="E10" s="7">
        <v>118</v>
      </c>
      <c r="F10" s="7">
        <v>42</v>
      </c>
      <c r="G10" s="61">
        <v>55</v>
      </c>
      <c r="H10" s="31">
        <v>48</v>
      </c>
      <c r="I10" s="7">
        <v>211</v>
      </c>
      <c r="J10" s="7">
        <v>55</v>
      </c>
      <c r="K10" s="7">
        <v>45</v>
      </c>
      <c r="L10" s="64">
        <v>232</v>
      </c>
      <c r="M10" s="59">
        <v>15</v>
      </c>
      <c r="N10" s="7">
        <v>103</v>
      </c>
      <c r="O10" s="7">
        <v>21</v>
      </c>
      <c r="P10" s="7">
        <v>63</v>
      </c>
      <c r="Q10" s="7">
        <v>389</v>
      </c>
      <c r="S10" s="6" t="s">
        <v>4</v>
      </c>
      <c r="T10" s="11">
        <f>C10/(C10+D10+E10+F10+G10)*100</f>
        <v>11.167512690355331</v>
      </c>
      <c r="U10" s="11">
        <f>D10/(D10+E10+F10+G10+C10)*100</f>
        <v>52.453468697123519</v>
      </c>
      <c r="V10" s="11">
        <f>E10/(E10+F10+G10+D10+C10)*100</f>
        <v>19.96615905245347</v>
      </c>
      <c r="W10" s="11">
        <f>F10/(F10+G10+E10+D10+C10)*100</f>
        <v>7.1065989847715745</v>
      </c>
      <c r="X10" s="11">
        <f>G10/(C10+D10+E10+F10+G10)*100</f>
        <v>9.3062605752961094</v>
      </c>
      <c r="Y10" s="11">
        <f>H10/(H10+I10+J10+K10+L10)*100</f>
        <v>8.1218274111675122</v>
      </c>
      <c r="Z10" s="11">
        <f>I10/(I10+J10+K10+L10+H10)*100</f>
        <v>35.702199661590519</v>
      </c>
      <c r="AA10" s="11">
        <f>J10/(J10+K10+L10+I10+H10)*100</f>
        <v>9.3062605752961094</v>
      </c>
      <c r="AB10" s="11">
        <f>K10/(K10+L10+J10+I10+H10)*100</f>
        <v>7.6142131979695442</v>
      </c>
      <c r="AC10" s="11">
        <f>L10/(H10+I10+J10+K10+L10)*100</f>
        <v>39.255499153976309</v>
      </c>
      <c r="AD10" s="11">
        <f>M10/(M10+N10+O10+P10+Q10)*100</f>
        <v>2.5380710659898478</v>
      </c>
      <c r="AE10" s="11">
        <f>N10/(N10+O10+P10+Q10+M10)*100</f>
        <v>17.428087986463623</v>
      </c>
      <c r="AF10" s="11">
        <f>O10/(O10+P10+Q10+N10+M10)*100</f>
        <v>3.5532994923857872</v>
      </c>
      <c r="AG10" s="11">
        <f>P10/(P10+Q10+O10+N10+M10)*100</f>
        <v>10.659898477157361</v>
      </c>
      <c r="AH10" s="11">
        <f>Q10/(M10+N10+O10+P10+Q10)*100</f>
        <v>65.820642978003391</v>
      </c>
    </row>
    <row r="11" spans="1:34" x14ac:dyDescent="0.3">
      <c r="B11" s="4" t="s">
        <v>5</v>
      </c>
      <c r="C11" s="8"/>
      <c r="D11" s="8"/>
      <c r="E11" s="8"/>
      <c r="F11" s="8"/>
      <c r="G11" s="62"/>
      <c r="H11" s="32"/>
      <c r="I11" s="8"/>
      <c r="J11" s="8"/>
      <c r="K11" s="8"/>
      <c r="L11" s="65"/>
      <c r="M11" s="8"/>
      <c r="N11" s="8"/>
      <c r="O11" s="8"/>
      <c r="P11" s="8"/>
      <c r="Q11" s="8"/>
      <c r="S11" s="4" t="s">
        <v>5</v>
      </c>
      <c r="T11" s="12"/>
      <c r="U11" s="12"/>
      <c r="V11" s="12"/>
      <c r="W11" s="12"/>
      <c r="X11" s="39"/>
      <c r="Y11" s="45"/>
      <c r="Z11" s="12"/>
      <c r="AA11" s="12"/>
      <c r="AB11" s="12"/>
      <c r="AC11" s="46"/>
      <c r="AD11" s="12"/>
      <c r="AE11" s="12"/>
      <c r="AF11" s="12"/>
      <c r="AG11" s="12"/>
      <c r="AH11" s="12"/>
    </row>
    <row r="12" spans="1:34" x14ac:dyDescent="0.3">
      <c r="B12" s="9" t="s">
        <v>6</v>
      </c>
      <c r="C12" s="10">
        <v>9</v>
      </c>
      <c r="D12" s="10">
        <v>19</v>
      </c>
      <c r="E12" s="10">
        <v>19</v>
      </c>
      <c r="F12" s="10">
        <v>8</v>
      </c>
      <c r="G12" s="63">
        <v>6</v>
      </c>
      <c r="H12" s="33">
        <v>4</v>
      </c>
      <c r="I12" s="10">
        <v>18</v>
      </c>
      <c r="J12" s="10">
        <v>3</v>
      </c>
      <c r="K12" s="10">
        <v>6</v>
      </c>
      <c r="L12" s="66">
        <v>30</v>
      </c>
      <c r="M12" s="60">
        <v>2</v>
      </c>
      <c r="N12" s="10">
        <v>6</v>
      </c>
      <c r="O12" s="10">
        <v>4</v>
      </c>
      <c r="P12" s="10">
        <v>6</v>
      </c>
      <c r="Q12" s="10">
        <v>43</v>
      </c>
      <c r="S12" s="9" t="s">
        <v>6</v>
      </c>
      <c r="T12" s="13">
        <f t="shared" ref="T12:T23" si="0">C12/(C12+D12+E12+F12+G12)*100</f>
        <v>14.754098360655737</v>
      </c>
      <c r="U12" s="13">
        <f t="shared" ref="U12:U23" si="1">D12/(D12+E12+F12+G12+C12)*100</f>
        <v>31.147540983606557</v>
      </c>
      <c r="V12" s="13">
        <f t="shared" ref="V12:V23" si="2">E12/(E12+F12+G12+D12+C12)*100</f>
        <v>31.147540983606557</v>
      </c>
      <c r="W12" s="13">
        <f t="shared" ref="W12:W23" si="3">F12/(F12+G12+E12+D12+C12)*100</f>
        <v>13.114754098360656</v>
      </c>
      <c r="X12" s="40">
        <f t="shared" ref="X12:X23" si="4">G12/(C12+D12+E12+F12+G12)*100</f>
        <v>9.8360655737704921</v>
      </c>
      <c r="Y12" s="47">
        <f t="shared" ref="Y12:Y23" si="5">H12/(H12+I12+J12+K12+L12)*100</f>
        <v>6.557377049180328</v>
      </c>
      <c r="Z12" s="13">
        <f t="shared" ref="Z12:Z23" si="6">I12/(I12+J12+K12+L12+H12)*100</f>
        <v>29.508196721311474</v>
      </c>
      <c r="AA12" s="13">
        <f t="shared" ref="AA12:AA23" si="7">J12/(J12+K12+L12+I12+H12)*100</f>
        <v>4.918032786885246</v>
      </c>
      <c r="AB12" s="13">
        <f t="shared" ref="AB12:AB23" si="8">K12/(K12+L12+J12+I12+H12)*100</f>
        <v>9.8360655737704921</v>
      </c>
      <c r="AC12" s="48">
        <f t="shared" ref="AC12:AC23" si="9">L12/(H12+I12+J12+K12+L12)*100</f>
        <v>49.180327868852459</v>
      </c>
      <c r="AD12" s="35">
        <f t="shared" ref="AD12:AD23" si="10">M12/(M12+N12+O12+P12+Q12)*100</f>
        <v>3.278688524590164</v>
      </c>
      <c r="AE12" s="13">
        <f t="shared" ref="AE12:AE23" si="11">N12/(N12+O12+P12+Q12+M12)*100</f>
        <v>9.8360655737704921</v>
      </c>
      <c r="AF12" s="13">
        <f t="shared" ref="AF12:AF23" si="12">O12/(O12+P12+Q12+N12+M12)*100</f>
        <v>6.557377049180328</v>
      </c>
      <c r="AG12" s="13">
        <f t="shared" ref="AG12:AG23" si="13">P12/(P12+Q12+O12+N12+M12)*100</f>
        <v>9.8360655737704921</v>
      </c>
      <c r="AH12" s="13">
        <f t="shared" ref="AH12:AH23" si="14">Q12/(M12+N12+O12+P12+Q12)*100</f>
        <v>70.491803278688522</v>
      </c>
    </row>
    <row r="13" spans="1:34" x14ac:dyDescent="0.3">
      <c r="B13" s="9" t="s">
        <v>7</v>
      </c>
      <c r="C13" s="10">
        <v>22</v>
      </c>
      <c r="D13" s="10">
        <v>110</v>
      </c>
      <c r="E13" s="10">
        <v>41</v>
      </c>
      <c r="F13" s="10">
        <v>16</v>
      </c>
      <c r="G13" s="63">
        <v>12</v>
      </c>
      <c r="H13" s="33">
        <v>24</v>
      </c>
      <c r="I13" s="10">
        <v>61</v>
      </c>
      <c r="J13" s="10">
        <v>14</v>
      </c>
      <c r="K13" s="10">
        <v>17</v>
      </c>
      <c r="L13" s="66">
        <v>85</v>
      </c>
      <c r="M13" s="60">
        <v>9</v>
      </c>
      <c r="N13" s="10">
        <v>25</v>
      </c>
      <c r="O13" s="10">
        <v>3</v>
      </c>
      <c r="P13" s="10">
        <v>23</v>
      </c>
      <c r="Q13" s="10">
        <v>141</v>
      </c>
      <c r="S13" s="9" t="s">
        <v>7</v>
      </c>
      <c r="T13" s="13">
        <f t="shared" si="0"/>
        <v>10.945273631840797</v>
      </c>
      <c r="U13" s="13">
        <f t="shared" si="1"/>
        <v>54.726368159203972</v>
      </c>
      <c r="V13" s="13">
        <f t="shared" si="2"/>
        <v>20.398009950248756</v>
      </c>
      <c r="W13" s="13">
        <f t="shared" si="3"/>
        <v>7.9601990049751246</v>
      </c>
      <c r="X13" s="40">
        <f t="shared" si="4"/>
        <v>5.9701492537313428</v>
      </c>
      <c r="Y13" s="47">
        <f t="shared" si="5"/>
        <v>11.940298507462686</v>
      </c>
      <c r="Z13" s="13">
        <f t="shared" si="6"/>
        <v>30.348258706467661</v>
      </c>
      <c r="AA13" s="13">
        <f t="shared" si="7"/>
        <v>6.9651741293532341</v>
      </c>
      <c r="AB13" s="13">
        <f t="shared" si="8"/>
        <v>8.4577114427860707</v>
      </c>
      <c r="AC13" s="48">
        <f t="shared" si="9"/>
        <v>42.288557213930353</v>
      </c>
      <c r="AD13" s="35">
        <f t="shared" si="10"/>
        <v>4.4776119402985071</v>
      </c>
      <c r="AE13" s="13">
        <f t="shared" si="11"/>
        <v>12.437810945273633</v>
      </c>
      <c r="AF13" s="13">
        <f t="shared" si="12"/>
        <v>1.4925373134328357</v>
      </c>
      <c r="AG13" s="13">
        <f t="shared" si="13"/>
        <v>11.442786069651742</v>
      </c>
      <c r="AH13" s="13">
        <f t="shared" si="14"/>
        <v>70.149253731343293</v>
      </c>
    </row>
    <row r="14" spans="1:34" x14ac:dyDescent="0.3">
      <c r="B14" s="9" t="s">
        <v>8</v>
      </c>
      <c r="C14" s="10">
        <v>24</v>
      </c>
      <c r="D14" s="10">
        <v>113</v>
      </c>
      <c r="E14" s="10">
        <v>46</v>
      </c>
      <c r="F14" s="10">
        <v>17</v>
      </c>
      <c r="G14" s="63">
        <v>9</v>
      </c>
      <c r="H14" s="33">
        <v>12</v>
      </c>
      <c r="I14" s="10">
        <v>85</v>
      </c>
      <c r="J14" s="10">
        <v>19</v>
      </c>
      <c r="K14" s="10">
        <v>16</v>
      </c>
      <c r="L14" s="66">
        <v>77</v>
      </c>
      <c r="M14" s="60">
        <v>3</v>
      </c>
      <c r="N14" s="10">
        <v>40</v>
      </c>
      <c r="O14" s="10">
        <v>7</v>
      </c>
      <c r="P14" s="10">
        <v>22</v>
      </c>
      <c r="Q14" s="10">
        <v>137</v>
      </c>
      <c r="S14" s="9" t="s">
        <v>8</v>
      </c>
      <c r="T14" s="13">
        <f t="shared" si="0"/>
        <v>11.483253588516746</v>
      </c>
      <c r="U14" s="13">
        <f t="shared" si="1"/>
        <v>54.066985645933016</v>
      </c>
      <c r="V14" s="13">
        <f t="shared" si="2"/>
        <v>22.009569377990431</v>
      </c>
      <c r="W14" s="13">
        <f t="shared" si="3"/>
        <v>8.133971291866029</v>
      </c>
      <c r="X14" s="40">
        <f t="shared" si="4"/>
        <v>4.3062200956937797</v>
      </c>
      <c r="Y14" s="47">
        <f t="shared" si="5"/>
        <v>5.741626794258373</v>
      </c>
      <c r="Z14" s="13">
        <f t="shared" si="6"/>
        <v>40.669856459330148</v>
      </c>
      <c r="AA14" s="13">
        <f t="shared" si="7"/>
        <v>9.0909090909090917</v>
      </c>
      <c r="AB14" s="13">
        <f t="shared" si="8"/>
        <v>7.6555023923444976</v>
      </c>
      <c r="AC14" s="48">
        <f t="shared" si="9"/>
        <v>36.84210526315789</v>
      </c>
      <c r="AD14" s="35">
        <f t="shared" si="10"/>
        <v>1.4354066985645932</v>
      </c>
      <c r="AE14" s="13">
        <f t="shared" si="11"/>
        <v>19.138755980861244</v>
      </c>
      <c r="AF14" s="13">
        <f t="shared" si="12"/>
        <v>3.3492822966507179</v>
      </c>
      <c r="AG14" s="13">
        <f t="shared" si="13"/>
        <v>10.526315789473683</v>
      </c>
      <c r="AH14" s="13">
        <f t="shared" si="14"/>
        <v>65.550239234449762</v>
      </c>
    </row>
    <row r="15" spans="1:34" x14ac:dyDescent="0.3">
      <c r="B15" s="9" t="s">
        <v>9</v>
      </c>
      <c r="C15" s="10">
        <v>11</v>
      </c>
      <c r="D15" s="10">
        <v>68</v>
      </c>
      <c r="E15" s="10">
        <v>12</v>
      </c>
      <c r="F15" s="10">
        <v>1</v>
      </c>
      <c r="G15" s="63">
        <v>28</v>
      </c>
      <c r="H15" s="33">
        <v>8</v>
      </c>
      <c r="I15" s="10">
        <v>47</v>
      </c>
      <c r="J15" s="10">
        <v>19</v>
      </c>
      <c r="K15" s="10">
        <v>6</v>
      </c>
      <c r="L15" s="66">
        <v>40</v>
      </c>
      <c r="M15" s="60">
        <v>1</v>
      </c>
      <c r="N15" s="10">
        <v>32</v>
      </c>
      <c r="O15" s="10">
        <v>7</v>
      </c>
      <c r="P15" s="10">
        <v>12</v>
      </c>
      <c r="Q15" s="10">
        <v>68</v>
      </c>
      <c r="S15" s="9" t="s">
        <v>9</v>
      </c>
      <c r="T15" s="13">
        <f t="shared" si="0"/>
        <v>9.1666666666666661</v>
      </c>
      <c r="U15" s="13">
        <f t="shared" si="1"/>
        <v>56.666666666666664</v>
      </c>
      <c r="V15" s="13">
        <f t="shared" si="2"/>
        <v>10</v>
      </c>
      <c r="W15" s="13">
        <f t="shared" si="3"/>
        <v>0.83333333333333337</v>
      </c>
      <c r="X15" s="40">
        <f t="shared" si="4"/>
        <v>23.333333333333332</v>
      </c>
      <c r="Y15" s="47">
        <f t="shared" si="5"/>
        <v>6.666666666666667</v>
      </c>
      <c r="Z15" s="13">
        <f t="shared" si="6"/>
        <v>39.166666666666664</v>
      </c>
      <c r="AA15" s="13">
        <f t="shared" si="7"/>
        <v>15.833333333333332</v>
      </c>
      <c r="AB15" s="13">
        <f t="shared" si="8"/>
        <v>5</v>
      </c>
      <c r="AC15" s="48">
        <f t="shared" si="9"/>
        <v>33.333333333333329</v>
      </c>
      <c r="AD15" s="35">
        <f t="shared" si="10"/>
        <v>0.83333333333333337</v>
      </c>
      <c r="AE15" s="13">
        <f t="shared" si="11"/>
        <v>26.666666666666668</v>
      </c>
      <c r="AF15" s="13">
        <f t="shared" si="12"/>
        <v>5.833333333333333</v>
      </c>
      <c r="AG15" s="13">
        <f t="shared" si="13"/>
        <v>10</v>
      </c>
      <c r="AH15" s="13">
        <f t="shared" si="14"/>
        <v>56.666666666666664</v>
      </c>
    </row>
    <row r="16" spans="1:34" x14ac:dyDescent="0.3">
      <c r="B16" s="4" t="s">
        <v>61</v>
      </c>
      <c r="C16" s="8"/>
      <c r="D16" s="8"/>
      <c r="E16" s="8"/>
      <c r="F16" s="8"/>
      <c r="G16" s="62"/>
      <c r="H16" s="32"/>
      <c r="I16" s="8"/>
      <c r="J16" s="8"/>
      <c r="K16" s="8"/>
      <c r="L16" s="65"/>
      <c r="M16" s="8"/>
      <c r="N16" s="8"/>
      <c r="O16" s="8"/>
      <c r="P16" s="8"/>
      <c r="Q16" s="8"/>
      <c r="S16" s="4" t="s">
        <v>61</v>
      </c>
      <c r="T16" s="8"/>
      <c r="U16" s="8"/>
      <c r="V16" s="8"/>
      <c r="W16" s="8"/>
      <c r="X16" s="62"/>
      <c r="Y16" s="32"/>
      <c r="Z16" s="8"/>
      <c r="AA16" s="8"/>
      <c r="AB16" s="8"/>
      <c r="AC16" s="65"/>
      <c r="AD16" s="8"/>
      <c r="AE16" s="8"/>
      <c r="AF16" s="8"/>
      <c r="AG16" s="8"/>
      <c r="AH16" s="8"/>
    </row>
    <row r="17" spans="2:34" x14ac:dyDescent="0.3">
      <c r="B17" s="9" t="s">
        <v>54</v>
      </c>
      <c r="C17" s="10">
        <v>20</v>
      </c>
      <c r="D17" s="10">
        <v>116</v>
      </c>
      <c r="E17" s="10">
        <v>37</v>
      </c>
      <c r="F17" s="10">
        <v>14</v>
      </c>
      <c r="G17" s="63">
        <v>8</v>
      </c>
      <c r="H17" s="33">
        <v>11</v>
      </c>
      <c r="I17" s="10">
        <v>86</v>
      </c>
      <c r="J17" s="10">
        <v>7</v>
      </c>
      <c r="K17" s="10">
        <v>16</v>
      </c>
      <c r="L17" s="66">
        <v>75</v>
      </c>
      <c r="M17" s="60">
        <v>2</v>
      </c>
      <c r="N17" s="10">
        <v>38</v>
      </c>
      <c r="O17" s="10">
        <v>1</v>
      </c>
      <c r="P17" s="10">
        <v>23</v>
      </c>
      <c r="Q17" s="10">
        <v>131</v>
      </c>
      <c r="S17" s="9" t="s">
        <v>54</v>
      </c>
      <c r="T17" s="13">
        <f t="shared" si="0"/>
        <v>10.256410256410255</v>
      </c>
      <c r="U17" s="13">
        <f t="shared" si="1"/>
        <v>59.487179487179489</v>
      </c>
      <c r="V17" s="13">
        <f t="shared" si="2"/>
        <v>18.974358974358974</v>
      </c>
      <c r="W17" s="13">
        <f t="shared" si="3"/>
        <v>7.1794871794871788</v>
      </c>
      <c r="X17" s="40">
        <f t="shared" si="4"/>
        <v>4.1025641025641022</v>
      </c>
      <c r="Y17" s="47">
        <f t="shared" si="5"/>
        <v>5.6410256410256414</v>
      </c>
      <c r="Z17" s="13">
        <f t="shared" si="6"/>
        <v>44.102564102564102</v>
      </c>
      <c r="AA17" s="13">
        <f t="shared" si="7"/>
        <v>3.5897435897435894</v>
      </c>
      <c r="AB17" s="13">
        <f t="shared" si="8"/>
        <v>8.2051282051282044</v>
      </c>
      <c r="AC17" s="48">
        <f t="shared" si="9"/>
        <v>38.461538461538467</v>
      </c>
      <c r="AD17" s="35">
        <f t="shared" si="10"/>
        <v>1.0256410256410255</v>
      </c>
      <c r="AE17" s="13">
        <f t="shared" si="11"/>
        <v>19.487179487179489</v>
      </c>
      <c r="AF17" s="13">
        <f t="shared" si="12"/>
        <v>0.51282051282051277</v>
      </c>
      <c r="AG17" s="13">
        <f t="shared" si="13"/>
        <v>11.794871794871794</v>
      </c>
      <c r="AH17" s="13">
        <f t="shared" si="14"/>
        <v>67.179487179487168</v>
      </c>
    </row>
    <row r="18" spans="2:34" x14ac:dyDescent="0.3">
      <c r="B18" s="9" t="s">
        <v>55</v>
      </c>
      <c r="C18" s="10">
        <v>5</v>
      </c>
      <c r="D18" s="10">
        <v>16</v>
      </c>
      <c r="E18" s="10">
        <v>8</v>
      </c>
      <c r="F18" s="10">
        <v>2</v>
      </c>
      <c r="G18" s="63">
        <v>6</v>
      </c>
      <c r="H18" s="33">
        <v>3</v>
      </c>
      <c r="I18" s="10">
        <v>14</v>
      </c>
      <c r="J18" s="10">
        <v>3</v>
      </c>
      <c r="K18" s="10">
        <v>3</v>
      </c>
      <c r="L18" s="66">
        <v>14</v>
      </c>
      <c r="M18" s="60">
        <v>1</v>
      </c>
      <c r="N18" s="10">
        <v>3</v>
      </c>
      <c r="O18" s="10">
        <v>2</v>
      </c>
      <c r="P18" s="10">
        <v>8</v>
      </c>
      <c r="Q18" s="10">
        <v>23</v>
      </c>
      <c r="S18" s="9" t="s">
        <v>55</v>
      </c>
      <c r="T18" s="13">
        <f t="shared" si="0"/>
        <v>13.513513513513514</v>
      </c>
      <c r="U18" s="13">
        <f t="shared" si="1"/>
        <v>43.243243243243242</v>
      </c>
      <c r="V18" s="13">
        <f t="shared" si="2"/>
        <v>21.621621621621621</v>
      </c>
      <c r="W18" s="13">
        <f t="shared" si="3"/>
        <v>5.4054054054054053</v>
      </c>
      <c r="X18" s="40">
        <f t="shared" si="4"/>
        <v>16.216216216216218</v>
      </c>
      <c r="Y18" s="47">
        <f t="shared" si="5"/>
        <v>8.1081081081081088</v>
      </c>
      <c r="Z18" s="13">
        <f t="shared" si="6"/>
        <v>37.837837837837839</v>
      </c>
      <c r="AA18" s="13">
        <f t="shared" si="7"/>
        <v>8.1081081081081088</v>
      </c>
      <c r="AB18" s="13">
        <f t="shared" si="8"/>
        <v>8.1081081081081088</v>
      </c>
      <c r="AC18" s="48">
        <f t="shared" si="9"/>
        <v>37.837837837837839</v>
      </c>
      <c r="AD18" s="35">
        <f t="shared" si="10"/>
        <v>2.7027027027027026</v>
      </c>
      <c r="AE18" s="13">
        <f t="shared" si="11"/>
        <v>8.1081081081081088</v>
      </c>
      <c r="AF18" s="13">
        <f t="shared" si="12"/>
        <v>5.4054054054054053</v>
      </c>
      <c r="AG18" s="13">
        <f t="shared" si="13"/>
        <v>21.621621621621621</v>
      </c>
      <c r="AH18" s="13">
        <f t="shared" si="14"/>
        <v>62.162162162162161</v>
      </c>
    </row>
    <row r="19" spans="2:34" x14ac:dyDescent="0.3">
      <c r="B19" s="9" t="s">
        <v>56</v>
      </c>
      <c r="C19" s="10">
        <v>21</v>
      </c>
      <c r="D19" s="10">
        <v>96</v>
      </c>
      <c r="E19" s="10">
        <v>35</v>
      </c>
      <c r="F19" s="10">
        <v>10</v>
      </c>
      <c r="G19" s="63">
        <v>32</v>
      </c>
      <c r="H19" s="33">
        <v>20</v>
      </c>
      <c r="I19" s="10">
        <v>65</v>
      </c>
      <c r="J19" s="10">
        <v>23</v>
      </c>
      <c r="K19" s="10">
        <v>17</v>
      </c>
      <c r="L19" s="66">
        <v>69</v>
      </c>
      <c r="M19" s="60">
        <v>6</v>
      </c>
      <c r="N19" s="10">
        <v>36</v>
      </c>
      <c r="O19" s="10">
        <v>7</v>
      </c>
      <c r="P19" s="10">
        <v>14</v>
      </c>
      <c r="Q19" s="10">
        <v>131</v>
      </c>
      <c r="S19" s="9" t="s">
        <v>56</v>
      </c>
      <c r="T19" s="13">
        <f t="shared" si="0"/>
        <v>10.824742268041238</v>
      </c>
      <c r="U19" s="13">
        <f t="shared" si="1"/>
        <v>49.484536082474229</v>
      </c>
      <c r="V19" s="13">
        <f t="shared" si="2"/>
        <v>18.041237113402062</v>
      </c>
      <c r="W19" s="13">
        <f t="shared" si="3"/>
        <v>5.1546391752577314</v>
      </c>
      <c r="X19" s="40">
        <f t="shared" si="4"/>
        <v>16.494845360824741</v>
      </c>
      <c r="Y19" s="47">
        <f t="shared" si="5"/>
        <v>10.309278350515463</v>
      </c>
      <c r="Z19" s="13">
        <f t="shared" si="6"/>
        <v>33.505154639175252</v>
      </c>
      <c r="AA19" s="13">
        <f t="shared" si="7"/>
        <v>11.855670103092782</v>
      </c>
      <c r="AB19" s="13">
        <f t="shared" si="8"/>
        <v>8.7628865979381434</v>
      </c>
      <c r="AC19" s="48">
        <f t="shared" si="9"/>
        <v>35.567010309278352</v>
      </c>
      <c r="AD19" s="35">
        <f t="shared" si="10"/>
        <v>3.0927835051546393</v>
      </c>
      <c r="AE19" s="13">
        <f t="shared" si="11"/>
        <v>18.556701030927837</v>
      </c>
      <c r="AF19" s="13">
        <f t="shared" si="12"/>
        <v>3.608247422680412</v>
      </c>
      <c r="AG19" s="13">
        <f t="shared" si="13"/>
        <v>7.216494845360824</v>
      </c>
      <c r="AH19" s="13">
        <f t="shared" si="14"/>
        <v>67.525773195876297</v>
      </c>
    </row>
    <row r="20" spans="2:34" x14ac:dyDescent="0.3">
      <c r="B20" s="9" t="s">
        <v>57</v>
      </c>
      <c r="C20" s="10">
        <v>2</v>
      </c>
      <c r="D20" s="10">
        <v>7</v>
      </c>
      <c r="E20" s="10">
        <v>5</v>
      </c>
      <c r="F20" s="10">
        <v>0</v>
      </c>
      <c r="G20" s="63">
        <v>4</v>
      </c>
      <c r="H20" s="33">
        <v>0</v>
      </c>
      <c r="I20" s="10">
        <v>8</v>
      </c>
      <c r="J20" s="10">
        <v>1</v>
      </c>
      <c r="K20" s="10">
        <v>0</v>
      </c>
      <c r="L20" s="66">
        <v>9</v>
      </c>
      <c r="M20" s="60">
        <v>0</v>
      </c>
      <c r="N20" s="10">
        <v>4</v>
      </c>
      <c r="O20" s="10">
        <v>0</v>
      </c>
      <c r="P20" s="10">
        <v>2</v>
      </c>
      <c r="Q20" s="10">
        <v>12</v>
      </c>
      <c r="S20" s="9" t="s">
        <v>57</v>
      </c>
      <c r="T20" s="13">
        <f t="shared" si="0"/>
        <v>11.111111111111111</v>
      </c>
      <c r="U20" s="13">
        <f t="shared" si="1"/>
        <v>38.888888888888893</v>
      </c>
      <c r="V20" s="13">
        <f t="shared" si="2"/>
        <v>27.777777777777779</v>
      </c>
      <c r="W20" s="13">
        <f t="shared" si="3"/>
        <v>0</v>
      </c>
      <c r="X20" s="40">
        <f t="shared" si="4"/>
        <v>22.222222222222221</v>
      </c>
      <c r="Y20" s="47">
        <f t="shared" si="5"/>
        <v>0</v>
      </c>
      <c r="Z20" s="13">
        <f t="shared" si="6"/>
        <v>44.444444444444443</v>
      </c>
      <c r="AA20" s="13">
        <f t="shared" si="7"/>
        <v>5.5555555555555554</v>
      </c>
      <c r="AB20" s="13">
        <f t="shared" si="8"/>
        <v>0</v>
      </c>
      <c r="AC20" s="48">
        <f t="shared" si="9"/>
        <v>50</v>
      </c>
      <c r="AD20" s="35">
        <f t="shared" si="10"/>
        <v>0</v>
      </c>
      <c r="AE20" s="13">
        <f t="shared" si="11"/>
        <v>22.222222222222221</v>
      </c>
      <c r="AF20" s="13">
        <f t="shared" si="12"/>
        <v>0</v>
      </c>
      <c r="AG20" s="13">
        <f t="shared" si="13"/>
        <v>11.111111111111111</v>
      </c>
      <c r="AH20" s="13">
        <f t="shared" si="14"/>
        <v>66.666666666666657</v>
      </c>
    </row>
    <row r="21" spans="2:34" x14ac:dyDescent="0.3">
      <c r="B21" s="9" t="s">
        <v>58</v>
      </c>
      <c r="C21" s="10">
        <v>8</v>
      </c>
      <c r="D21" s="10">
        <v>19</v>
      </c>
      <c r="E21" s="10">
        <v>19</v>
      </c>
      <c r="F21" s="10">
        <v>7</v>
      </c>
      <c r="G21" s="63">
        <v>3</v>
      </c>
      <c r="H21" s="33">
        <v>7</v>
      </c>
      <c r="I21" s="10">
        <v>12</v>
      </c>
      <c r="J21" s="10">
        <v>13</v>
      </c>
      <c r="K21" s="10">
        <v>5</v>
      </c>
      <c r="L21" s="66">
        <v>19</v>
      </c>
      <c r="M21" s="60">
        <v>3</v>
      </c>
      <c r="N21" s="10">
        <v>4</v>
      </c>
      <c r="O21" s="10">
        <v>10</v>
      </c>
      <c r="P21" s="10">
        <v>6</v>
      </c>
      <c r="Q21" s="10">
        <v>33</v>
      </c>
      <c r="S21" s="9" t="s">
        <v>58</v>
      </c>
      <c r="T21" s="13">
        <f t="shared" si="0"/>
        <v>14.285714285714285</v>
      </c>
      <c r="U21" s="13">
        <f t="shared" si="1"/>
        <v>33.928571428571431</v>
      </c>
      <c r="V21" s="13">
        <f t="shared" si="2"/>
        <v>33.928571428571431</v>
      </c>
      <c r="W21" s="13">
        <f t="shared" si="3"/>
        <v>12.5</v>
      </c>
      <c r="X21" s="40">
        <f t="shared" si="4"/>
        <v>5.3571428571428568</v>
      </c>
      <c r="Y21" s="47">
        <f t="shared" si="5"/>
        <v>12.5</v>
      </c>
      <c r="Z21" s="13">
        <f t="shared" si="6"/>
        <v>21.428571428571427</v>
      </c>
      <c r="AA21" s="13">
        <f t="shared" si="7"/>
        <v>23.214285714285715</v>
      </c>
      <c r="AB21" s="13">
        <f t="shared" si="8"/>
        <v>8.9285714285714288</v>
      </c>
      <c r="AC21" s="48">
        <f t="shared" si="9"/>
        <v>33.928571428571431</v>
      </c>
      <c r="AD21" s="35">
        <f t="shared" si="10"/>
        <v>5.3571428571428568</v>
      </c>
      <c r="AE21" s="13">
        <f t="shared" si="11"/>
        <v>7.1428571428571423</v>
      </c>
      <c r="AF21" s="13">
        <f t="shared" si="12"/>
        <v>17.857142857142858</v>
      </c>
      <c r="AG21" s="13">
        <f t="shared" si="13"/>
        <v>10.714285714285714</v>
      </c>
      <c r="AH21" s="13">
        <f t="shared" si="14"/>
        <v>58.928571428571431</v>
      </c>
    </row>
    <row r="22" spans="2:34" x14ac:dyDescent="0.3">
      <c r="B22" s="9" t="s">
        <v>59</v>
      </c>
      <c r="C22" s="10">
        <v>0</v>
      </c>
      <c r="D22" s="10">
        <v>7</v>
      </c>
      <c r="E22" s="10">
        <v>7</v>
      </c>
      <c r="F22" s="10">
        <v>3</v>
      </c>
      <c r="G22" s="63">
        <v>0</v>
      </c>
      <c r="H22" s="33">
        <v>0</v>
      </c>
      <c r="I22" s="10">
        <v>3</v>
      </c>
      <c r="J22" s="10">
        <v>1</v>
      </c>
      <c r="K22" s="10">
        <v>1</v>
      </c>
      <c r="L22" s="66">
        <v>12</v>
      </c>
      <c r="M22" s="60">
        <v>0</v>
      </c>
      <c r="N22" s="10">
        <v>1</v>
      </c>
      <c r="O22" s="10">
        <v>0</v>
      </c>
      <c r="P22" s="10">
        <v>2</v>
      </c>
      <c r="Q22" s="10">
        <v>14</v>
      </c>
      <c r="S22" s="9" t="s">
        <v>59</v>
      </c>
      <c r="T22" s="13">
        <f t="shared" si="0"/>
        <v>0</v>
      </c>
      <c r="U22" s="13">
        <f t="shared" si="1"/>
        <v>41.17647058823529</v>
      </c>
      <c r="V22" s="13">
        <f t="shared" si="2"/>
        <v>41.17647058823529</v>
      </c>
      <c r="W22" s="13">
        <f t="shared" si="3"/>
        <v>17.647058823529413</v>
      </c>
      <c r="X22" s="40">
        <f t="shared" si="4"/>
        <v>0</v>
      </c>
      <c r="Y22" s="47">
        <f t="shared" si="5"/>
        <v>0</v>
      </c>
      <c r="Z22" s="13">
        <f t="shared" si="6"/>
        <v>17.647058823529413</v>
      </c>
      <c r="AA22" s="13">
        <f t="shared" si="7"/>
        <v>5.8823529411764701</v>
      </c>
      <c r="AB22" s="13">
        <f t="shared" si="8"/>
        <v>5.8823529411764701</v>
      </c>
      <c r="AC22" s="48">
        <f t="shared" si="9"/>
        <v>70.588235294117652</v>
      </c>
      <c r="AD22" s="35">
        <f t="shared" si="10"/>
        <v>0</v>
      </c>
      <c r="AE22" s="13">
        <f t="shared" si="11"/>
        <v>5.8823529411764701</v>
      </c>
      <c r="AF22" s="13">
        <f t="shared" si="12"/>
        <v>0</v>
      </c>
      <c r="AG22" s="13">
        <f t="shared" si="13"/>
        <v>11.76470588235294</v>
      </c>
      <c r="AH22" s="13">
        <f t="shared" si="14"/>
        <v>82.35294117647058</v>
      </c>
    </row>
    <row r="23" spans="2:34" x14ac:dyDescent="0.3">
      <c r="B23" s="9" t="s">
        <v>60</v>
      </c>
      <c r="C23" s="10">
        <v>10</v>
      </c>
      <c r="D23" s="10">
        <v>49</v>
      </c>
      <c r="E23" s="10">
        <v>7</v>
      </c>
      <c r="F23" s="10">
        <v>6</v>
      </c>
      <c r="G23" s="63">
        <v>2</v>
      </c>
      <c r="H23" s="33">
        <v>7</v>
      </c>
      <c r="I23" s="10">
        <v>23</v>
      </c>
      <c r="J23" s="10">
        <v>7</v>
      </c>
      <c r="K23" s="10">
        <v>3</v>
      </c>
      <c r="L23" s="66">
        <v>34</v>
      </c>
      <c r="M23" s="60">
        <v>3</v>
      </c>
      <c r="N23" s="10">
        <v>17</v>
      </c>
      <c r="O23" s="10">
        <v>1</v>
      </c>
      <c r="P23" s="10">
        <v>8</v>
      </c>
      <c r="Q23" s="10">
        <v>45</v>
      </c>
      <c r="S23" s="9" t="s">
        <v>60</v>
      </c>
      <c r="T23" s="13">
        <f t="shared" si="0"/>
        <v>13.513513513513514</v>
      </c>
      <c r="U23" s="13">
        <f t="shared" si="1"/>
        <v>66.21621621621621</v>
      </c>
      <c r="V23" s="13">
        <f t="shared" si="2"/>
        <v>9.4594594594594597</v>
      </c>
      <c r="W23" s="13">
        <f t="shared" si="3"/>
        <v>8.1081081081081088</v>
      </c>
      <c r="X23" s="40">
        <f t="shared" si="4"/>
        <v>2.7027027027027026</v>
      </c>
      <c r="Y23" s="47">
        <f t="shared" si="5"/>
        <v>9.4594594594594597</v>
      </c>
      <c r="Z23" s="13">
        <f t="shared" si="6"/>
        <v>31.081081081081081</v>
      </c>
      <c r="AA23" s="13">
        <f t="shared" si="7"/>
        <v>9.4594594594594597</v>
      </c>
      <c r="AB23" s="13">
        <f t="shared" si="8"/>
        <v>4.0540540540540544</v>
      </c>
      <c r="AC23" s="48">
        <f t="shared" si="9"/>
        <v>45.945945945945951</v>
      </c>
      <c r="AD23" s="35">
        <f t="shared" si="10"/>
        <v>4.0540540540540544</v>
      </c>
      <c r="AE23" s="13">
        <f t="shared" si="11"/>
        <v>22.972972972972975</v>
      </c>
      <c r="AF23" s="13">
        <f t="shared" si="12"/>
        <v>1.3513513513513513</v>
      </c>
      <c r="AG23" s="13">
        <f t="shared" si="13"/>
        <v>10.810810810810811</v>
      </c>
      <c r="AH23" s="13">
        <f t="shared" si="14"/>
        <v>60.810810810810814</v>
      </c>
    </row>
    <row r="24" spans="2:34" x14ac:dyDescent="0.3">
      <c r="B24" s="4" t="s">
        <v>104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S24" s="4" t="s">
        <v>104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</row>
    <row r="25" spans="2:34" x14ac:dyDescent="0.3">
      <c r="B25" s="9" t="s">
        <v>105</v>
      </c>
      <c r="C25" s="10">
        <v>47</v>
      </c>
      <c r="D25" s="10">
        <v>200</v>
      </c>
      <c r="E25" s="10">
        <v>75</v>
      </c>
      <c r="F25" s="10">
        <v>28</v>
      </c>
      <c r="G25" s="63">
        <v>46</v>
      </c>
      <c r="H25" s="33">
        <v>39</v>
      </c>
      <c r="I25" s="10">
        <v>125</v>
      </c>
      <c r="J25" s="10">
        <v>43</v>
      </c>
      <c r="K25" s="10">
        <v>31</v>
      </c>
      <c r="L25" s="66">
        <v>158</v>
      </c>
      <c r="M25" s="60">
        <v>13</v>
      </c>
      <c r="N25" s="10">
        <v>68</v>
      </c>
      <c r="O25" s="10">
        <v>19</v>
      </c>
      <c r="P25" s="10">
        <v>40</v>
      </c>
      <c r="Q25" s="10">
        <v>256</v>
      </c>
      <c r="S25" s="9" t="s">
        <v>105</v>
      </c>
      <c r="T25" s="85">
        <f t="shared" ref="T25:T26" si="15">C25/(C25+D25+E25+F25+G25)*100</f>
        <v>11.868686868686869</v>
      </c>
      <c r="U25" s="85">
        <f t="shared" ref="U25:U26" si="16">D25/(D25+E25+F25+G25+C25)*100</f>
        <v>50.505050505050505</v>
      </c>
      <c r="V25" s="85">
        <f t="shared" ref="V25:V26" si="17">E25/(E25+F25+G25+D25+C25)*100</f>
        <v>18.939393939393938</v>
      </c>
      <c r="W25" s="85">
        <f t="shared" ref="W25:W26" si="18">F25/(F25+G25+E25+D25+C25)*100</f>
        <v>7.0707070707070701</v>
      </c>
      <c r="X25" s="87">
        <f t="shared" ref="X25:X26" si="19">G25/(C25+D25+E25+F25+G25)*100</f>
        <v>11.616161616161616</v>
      </c>
      <c r="Y25" s="90">
        <f t="shared" ref="Y25:Y26" si="20">H25/(H25+I25+J25+K25+L25)*100</f>
        <v>9.8484848484848477</v>
      </c>
      <c r="Z25" s="85">
        <f t="shared" ref="Z25:Z26" si="21">I25/(I25+J25+K25+L25+H25)*100</f>
        <v>31.565656565656564</v>
      </c>
      <c r="AA25" s="85">
        <f t="shared" ref="AA25:AA26" si="22">J25/(J25+K25+L25+I25+H25)*100</f>
        <v>10.85858585858586</v>
      </c>
      <c r="AB25" s="85">
        <f t="shared" ref="AB25:AB26" si="23">K25/(K25+L25+J25+I25+H25)*100</f>
        <v>7.8282828282828287</v>
      </c>
      <c r="AC25" s="91">
        <f t="shared" ref="AC25:AC26" si="24">L25/(H25+I25+J25+K25+L25)*100</f>
        <v>39.898989898989903</v>
      </c>
      <c r="AD25" s="88">
        <f t="shared" ref="AD25:AD26" si="25">M25/(M25+N25+O25+P25+Q25)*100</f>
        <v>3.2828282828282833</v>
      </c>
      <c r="AE25" s="85">
        <f t="shared" ref="AE25:AE26" si="26">N25/(N25+O25+P25+Q25+M25)*100</f>
        <v>17.171717171717169</v>
      </c>
      <c r="AF25" s="85">
        <f t="shared" ref="AF25:AF26" si="27">O25/(O25+P25+Q25+N25+M25)*100</f>
        <v>4.7979797979797976</v>
      </c>
      <c r="AG25" s="85">
        <f t="shared" ref="AG25:AG26" si="28">P25/(P25+Q25+O25+N25+M25)*100</f>
        <v>10.1010101010101</v>
      </c>
      <c r="AH25" s="85">
        <f t="shared" ref="AH25:AH26" si="29">Q25/(M25+N25+O25+P25+Q25)*100</f>
        <v>64.646464646464651</v>
      </c>
    </row>
    <row r="26" spans="2:34" x14ac:dyDescent="0.3">
      <c r="B26" s="9" t="s">
        <v>106</v>
      </c>
      <c r="C26" s="10">
        <v>19</v>
      </c>
      <c r="D26" s="10">
        <v>110</v>
      </c>
      <c r="E26" s="10">
        <v>43</v>
      </c>
      <c r="F26" s="10">
        <v>14</v>
      </c>
      <c r="G26" s="63">
        <v>9</v>
      </c>
      <c r="H26" s="33">
        <v>9</v>
      </c>
      <c r="I26" s="10">
        <v>86</v>
      </c>
      <c r="J26" s="10">
        <v>12</v>
      </c>
      <c r="K26" s="10">
        <v>14</v>
      </c>
      <c r="L26" s="66">
        <v>74</v>
      </c>
      <c r="M26" s="60">
        <v>2</v>
      </c>
      <c r="N26" s="10">
        <v>35</v>
      </c>
      <c r="O26" s="10">
        <v>2</v>
      </c>
      <c r="P26" s="10">
        <v>23</v>
      </c>
      <c r="Q26" s="10">
        <v>133</v>
      </c>
      <c r="S26" s="9" t="s">
        <v>106</v>
      </c>
      <c r="T26" s="85">
        <f t="shared" si="15"/>
        <v>9.7435897435897445</v>
      </c>
      <c r="U26" s="85">
        <f t="shared" si="16"/>
        <v>56.410256410256409</v>
      </c>
      <c r="V26" s="85">
        <f t="shared" si="17"/>
        <v>22.051282051282051</v>
      </c>
      <c r="W26" s="85">
        <f t="shared" si="18"/>
        <v>7.1794871794871788</v>
      </c>
      <c r="X26" s="87">
        <f t="shared" si="19"/>
        <v>4.6153846153846159</v>
      </c>
      <c r="Y26" s="90">
        <f t="shared" si="20"/>
        <v>4.6153846153846159</v>
      </c>
      <c r="Z26" s="85">
        <f t="shared" si="21"/>
        <v>44.102564102564102</v>
      </c>
      <c r="AA26" s="85">
        <f t="shared" si="22"/>
        <v>6.1538461538461542</v>
      </c>
      <c r="AB26" s="85">
        <f t="shared" si="23"/>
        <v>7.1794871794871788</v>
      </c>
      <c r="AC26" s="91">
        <f t="shared" si="24"/>
        <v>37.948717948717949</v>
      </c>
      <c r="AD26" s="88">
        <f t="shared" si="25"/>
        <v>1.0256410256410255</v>
      </c>
      <c r="AE26" s="85">
        <f t="shared" si="26"/>
        <v>17.948717948717949</v>
      </c>
      <c r="AF26" s="85">
        <f t="shared" si="27"/>
        <v>1.0256410256410255</v>
      </c>
      <c r="AG26" s="85">
        <f t="shared" si="28"/>
        <v>11.794871794871794</v>
      </c>
      <c r="AH26" s="85">
        <f t="shared" si="29"/>
        <v>68.205128205128204</v>
      </c>
    </row>
  </sheetData>
  <mergeCells count="8">
    <mergeCell ref="AD7:AH7"/>
    <mergeCell ref="B7:B8"/>
    <mergeCell ref="C7:G7"/>
    <mergeCell ref="H7:L7"/>
    <mergeCell ref="M7:Q7"/>
    <mergeCell ref="S7:S8"/>
    <mergeCell ref="T7:X7"/>
    <mergeCell ref="Y7:AC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  <headerFooter scaleWithDoc="0">
    <oddHeader>&amp;R&amp;G</oddHeader>
  </headerFooter>
  <colBreaks count="1" manualBreakCount="1">
    <brk id="18" max="104857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6" width="12.44140625" customWidth="1"/>
    <col min="7" max="7" width="3.44140625" customWidth="1"/>
    <col min="8" max="8" width="27.6640625" customWidth="1"/>
    <col min="9" max="12" width="13.6640625" customWidth="1"/>
  </cols>
  <sheetData>
    <row r="1" spans="1:12" ht="17.399999999999999" x14ac:dyDescent="0.3">
      <c r="B1" s="1" t="s">
        <v>74</v>
      </c>
    </row>
    <row r="2" spans="1:12" ht="17.399999999999999" x14ac:dyDescent="0.3">
      <c r="A2" s="74"/>
      <c r="B2" s="1" t="s">
        <v>109</v>
      </c>
    </row>
    <row r="3" spans="1:12" x14ac:dyDescent="0.3">
      <c r="B3" s="77" t="s">
        <v>77</v>
      </c>
    </row>
    <row r="4" spans="1:12" ht="18" customHeight="1" x14ac:dyDescent="0.3">
      <c r="B4" s="1" t="s">
        <v>90</v>
      </c>
      <c r="C4" s="1"/>
      <c r="D4" s="1"/>
      <c r="E4" s="1"/>
      <c r="F4" s="1"/>
    </row>
    <row r="5" spans="1:12" ht="4.5" customHeight="1" x14ac:dyDescent="0.3"/>
    <row r="6" spans="1:12" x14ac:dyDescent="0.3">
      <c r="B6" s="20" t="s">
        <v>71</v>
      </c>
      <c r="H6" s="20" t="s">
        <v>72</v>
      </c>
    </row>
    <row r="7" spans="1:12" x14ac:dyDescent="0.3">
      <c r="B7" s="110" t="s">
        <v>0</v>
      </c>
      <c r="C7" s="110" t="s">
        <v>49</v>
      </c>
      <c r="D7" s="110"/>
      <c r="E7" s="110"/>
      <c r="F7" s="110"/>
      <c r="H7" s="110" t="s">
        <v>0</v>
      </c>
      <c r="I7" s="110" t="s">
        <v>43</v>
      </c>
      <c r="J7" s="110"/>
      <c r="K7" s="110"/>
      <c r="L7" s="110"/>
    </row>
    <row r="8" spans="1:12" ht="30.6" x14ac:dyDescent="0.3">
      <c r="B8" s="111"/>
      <c r="C8" s="14" t="s">
        <v>50</v>
      </c>
      <c r="D8" s="14" t="s">
        <v>51</v>
      </c>
      <c r="E8" s="14" t="s">
        <v>52</v>
      </c>
      <c r="F8" s="14" t="s">
        <v>53</v>
      </c>
      <c r="H8" s="111"/>
      <c r="I8" s="14" t="s">
        <v>50</v>
      </c>
      <c r="J8" s="14" t="s">
        <v>51</v>
      </c>
      <c r="K8" s="14" t="s">
        <v>52</v>
      </c>
      <c r="L8" s="14" t="s">
        <v>53</v>
      </c>
    </row>
    <row r="9" spans="1:12" x14ac:dyDescent="0.3">
      <c r="B9" s="4" t="s">
        <v>4</v>
      </c>
      <c r="C9" s="5"/>
      <c r="D9" s="5"/>
      <c r="E9" s="5"/>
      <c r="F9" s="5"/>
      <c r="H9" s="4" t="s">
        <v>4</v>
      </c>
      <c r="I9" s="5"/>
      <c r="J9" s="5"/>
      <c r="K9" s="5"/>
      <c r="L9" s="5"/>
    </row>
    <row r="10" spans="1:12" x14ac:dyDescent="0.3">
      <c r="B10" s="6" t="s">
        <v>4</v>
      </c>
      <c r="C10" s="7">
        <v>3223</v>
      </c>
      <c r="D10" s="7">
        <v>198</v>
      </c>
      <c r="E10" s="7">
        <v>138</v>
      </c>
      <c r="F10" s="7">
        <v>586</v>
      </c>
      <c r="H10" s="6" t="s">
        <v>4</v>
      </c>
      <c r="I10" s="11">
        <f>C10/(C10+D10+E10+F10)*100</f>
        <v>77.756332931242454</v>
      </c>
      <c r="J10" s="11">
        <f>D10/(D10+E10+F10+C10)*100</f>
        <v>4.7768395657418576</v>
      </c>
      <c r="K10" s="11">
        <f>E10/(E10+F10+D10+C10)*100</f>
        <v>3.3293124246079615</v>
      </c>
      <c r="L10" s="11">
        <f>F10/(F10+E10+D10+C10)*100</f>
        <v>14.13751507840772</v>
      </c>
    </row>
    <row r="11" spans="1:12" x14ac:dyDescent="0.3">
      <c r="B11" s="4" t="s">
        <v>5</v>
      </c>
      <c r="C11" s="8"/>
      <c r="D11" s="8"/>
      <c r="E11" s="8"/>
      <c r="F11" s="8"/>
      <c r="H11" s="4" t="s">
        <v>5</v>
      </c>
      <c r="I11" s="12"/>
      <c r="J11" s="12"/>
      <c r="K11" s="12"/>
      <c r="L11" s="12"/>
    </row>
    <row r="12" spans="1:12" x14ac:dyDescent="0.3">
      <c r="B12" s="9" t="s">
        <v>6</v>
      </c>
      <c r="C12" s="10">
        <v>698</v>
      </c>
      <c r="D12" s="10">
        <v>63</v>
      </c>
      <c r="E12" s="10">
        <v>26</v>
      </c>
      <c r="F12" s="10">
        <v>129</v>
      </c>
      <c r="H12" s="9" t="s">
        <v>6</v>
      </c>
      <c r="I12" s="13">
        <f t="shared" ref="I12:I23" si="0">C12/(C12+D12+E12+F12)*100</f>
        <v>76.200873362445407</v>
      </c>
      <c r="J12" s="13">
        <f t="shared" ref="J12:J23" si="1">D12/(D12+E12+F12+C12)*100</f>
        <v>6.8777292576419207</v>
      </c>
      <c r="K12" s="13">
        <f t="shared" ref="K12:K23" si="2">E12/(E12+F12+D12+C12)*100</f>
        <v>2.8384279475982535</v>
      </c>
      <c r="L12" s="13">
        <f t="shared" ref="L12:L23" si="3">F12/(F12+E12+D12+C12)*100</f>
        <v>14.08296943231441</v>
      </c>
    </row>
    <row r="13" spans="1:12" x14ac:dyDescent="0.3">
      <c r="B13" s="9" t="s">
        <v>7</v>
      </c>
      <c r="C13" s="10">
        <v>1154</v>
      </c>
      <c r="D13" s="10">
        <v>87</v>
      </c>
      <c r="E13" s="10">
        <v>46</v>
      </c>
      <c r="F13" s="10">
        <v>200</v>
      </c>
      <c r="H13" s="9" t="s">
        <v>7</v>
      </c>
      <c r="I13" s="13">
        <f t="shared" si="0"/>
        <v>77.60591795561534</v>
      </c>
      <c r="J13" s="13">
        <f t="shared" si="1"/>
        <v>5.8507061197041024</v>
      </c>
      <c r="K13" s="13">
        <f t="shared" si="2"/>
        <v>3.0934767989240082</v>
      </c>
      <c r="L13" s="13">
        <f t="shared" si="3"/>
        <v>13.449899125756556</v>
      </c>
    </row>
    <row r="14" spans="1:12" x14ac:dyDescent="0.3">
      <c r="B14" s="9" t="s">
        <v>8</v>
      </c>
      <c r="C14" s="10">
        <v>889</v>
      </c>
      <c r="D14" s="10">
        <v>39</v>
      </c>
      <c r="E14" s="10">
        <v>48</v>
      </c>
      <c r="F14" s="10">
        <v>177</v>
      </c>
      <c r="H14" s="9" t="s">
        <v>8</v>
      </c>
      <c r="I14" s="13">
        <f t="shared" si="0"/>
        <v>77.103209019947954</v>
      </c>
      <c r="J14" s="13">
        <f t="shared" si="1"/>
        <v>3.3824804856895057</v>
      </c>
      <c r="K14" s="13">
        <f t="shared" si="2"/>
        <v>4.1630529054640073</v>
      </c>
      <c r="L14" s="13">
        <f t="shared" si="3"/>
        <v>15.351257588898527</v>
      </c>
    </row>
    <row r="15" spans="1:12" x14ac:dyDescent="0.3">
      <c r="B15" s="9" t="s">
        <v>9</v>
      </c>
      <c r="C15" s="10">
        <v>482</v>
      </c>
      <c r="D15" s="10">
        <v>9</v>
      </c>
      <c r="E15" s="10">
        <v>18</v>
      </c>
      <c r="F15" s="10">
        <v>80</v>
      </c>
      <c r="H15" s="9" t="s">
        <v>9</v>
      </c>
      <c r="I15" s="13">
        <f t="shared" si="0"/>
        <v>81.833616298811535</v>
      </c>
      <c r="J15" s="13">
        <f t="shared" si="1"/>
        <v>1.5280135823429541</v>
      </c>
      <c r="K15" s="13">
        <f t="shared" si="2"/>
        <v>3.0560271646859083</v>
      </c>
      <c r="L15" s="13">
        <f t="shared" si="3"/>
        <v>13.582342954159593</v>
      </c>
    </row>
    <row r="16" spans="1:12" x14ac:dyDescent="0.3">
      <c r="B16" s="4" t="s">
        <v>61</v>
      </c>
      <c r="C16" s="8"/>
      <c r="D16" s="8"/>
      <c r="E16" s="8"/>
      <c r="F16" s="8"/>
      <c r="H16" s="4" t="s">
        <v>61</v>
      </c>
      <c r="I16" s="8"/>
      <c r="J16" s="8"/>
      <c r="K16" s="8"/>
      <c r="L16" s="8"/>
    </row>
    <row r="17" spans="2:12" x14ac:dyDescent="0.3">
      <c r="B17" s="9" t="s">
        <v>54</v>
      </c>
      <c r="C17" s="10">
        <v>904</v>
      </c>
      <c r="D17" s="10">
        <v>58</v>
      </c>
      <c r="E17" s="10">
        <v>46</v>
      </c>
      <c r="F17" s="10">
        <v>172</v>
      </c>
      <c r="H17" s="9" t="s">
        <v>54</v>
      </c>
      <c r="I17" s="13">
        <f t="shared" si="0"/>
        <v>76.610169491525426</v>
      </c>
      <c r="J17" s="13">
        <f t="shared" si="1"/>
        <v>4.9152542372881358</v>
      </c>
      <c r="K17" s="13">
        <f t="shared" si="2"/>
        <v>3.898305084745763</v>
      </c>
      <c r="L17" s="13">
        <f t="shared" si="3"/>
        <v>14.576271186440678</v>
      </c>
    </row>
    <row r="18" spans="2:12" x14ac:dyDescent="0.3">
      <c r="B18" s="9" t="s">
        <v>55</v>
      </c>
      <c r="C18" s="10">
        <v>387</v>
      </c>
      <c r="D18" s="10">
        <v>20</v>
      </c>
      <c r="E18" s="10">
        <v>15</v>
      </c>
      <c r="F18" s="10">
        <v>56</v>
      </c>
      <c r="H18" s="9" t="s">
        <v>55</v>
      </c>
      <c r="I18" s="13">
        <f t="shared" si="0"/>
        <v>80.962343096234306</v>
      </c>
      <c r="J18" s="13">
        <f t="shared" si="1"/>
        <v>4.1841004184100417</v>
      </c>
      <c r="K18" s="13">
        <f t="shared" si="2"/>
        <v>3.1380753138075312</v>
      </c>
      <c r="L18" s="13">
        <f t="shared" si="3"/>
        <v>11.715481171548117</v>
      </c>
    </row>
    <row r="19" spans="2:12" x14ac:dyDescent="0.3">
      <c r="B19" s="9" t="s">
        <v>56</v>
      </c>
      <c r="C19" s="10">
        <v>1006</v>
      </c>
      <c r="D19" s="10">
        <v>56</v>
      </c>
      <c r="E19" s="10">
        <v>35</v>
      </c>
      <c r="F19" s="10">
        <v>172</v>
      </c>
      <c r="H19" s="9" t="s">
        <v>56</v>
      </c>
      <c r="I19" s="13">
        <f t="shared" si="0"/>
        <v>79.275019700551624</v>
      </c>
      <c r="J19" s="13">
        <f t="shared" si="1"/>
        <v>4.4129235618597322</v>
      </c>
      <c r="K19" s="13">
        <f t="shared" si="2"/>
        <v>2.7580772261623325</v>
      </c>
      <c r="L19" s="13">
        <f t="shared" si="3"/>
        <v>13.55397951142632</v>
      </c>
    </row>
    <row r="20" spans="2:12" x14ac:dyDescent="0.3">
      <c r="B20" s="9" t="s">
        <v>57</v>
      </c>
      <c r="C20" s="10">
        <v>104</v>
      </c>
      <c r="D20" s="10">
        <v>2</v>
      </c>
      <c r="E20" s="10">
        <v>4</v>
      </c>
      <c r="F20" s="10">
        <v>26</v>
      </c>
      <c r="H20" s="9" t="s">
        <v>57</v>
      </c>
      <c r="I20" s="13">
        <f t="shared" si="0"/>
        <v>76.470588235294116</v>
      </c>
      <c r="J20" s="13">
        <f t="shared" si="1"/>
        <v>1.4705882352941175</v>
      </c>
      <c r="K20" s="13">
        <f t="shared" si="2"/>
        <v>2.9411764705882351</v>
      </c>
      <c r="L20" s="13">
        <f t="shared" si="3"/>
        <v>19.117647058823529</v>
      </c>
    </row>
    <row r="21" spans="2:12" x14ac:dyDescent="0.3">
      <c r="B21" s="9" t="s">
        <v>58</v>
      </c>
      <c r="C21" s="10">
        <v>122</v>
      </c>
      <c r="D21" s="10">
        <v>18</v>
      </c>
      <c r="E21" s="10">
        <v>8</v>
      </c>
      <c r="F21" s="10">
        <v>42</v>
      </c>
      <c r="H21" s="9" t="s">
        <v>58</v>
      </c>
      <c r="I21" s="13">
        <f t="shared" si="0"/>
        <v>64.21052631578948</v>
      </c>
      <c r="J21" s="13">
        <f t="shared" si="1"/>
        <v>9.4736842105263168</v>
      </c>
      <c r="K21" s="13">
        <f t="shared" si="2"/>
        <v>4.2105263157894735</v>
      </c>
      <c r="L21" s="13">
        <f t="shared" si="3"/>
        <v>22.105263157894736</v>
      </c>
    </row>
    <row r="22" spans="2:12" x14ac:dyDescent="0.3">
      <c r="B22" s="9" t="s">
        <v>59</v>
      </c>
      <c r="C22" s="10">
        <v>144</v>
      </c>
      <c r="D22" s="10">
        <v>10</v>
      </c>
      <c r="E22" s="10">
        <v>8</v>
      </c>
      <c r="F22" s="10">
        <v>18</v>
      </c>
      <c r="H22" s="9" t="s">
        <v>59</v>
      </c>
      <c r="I22" s="13">
        <f t="shared" si="0"/>
        <v>80</v>
      </c>
      <c r="J22" s="13">
        <f t="shared" si="1"/>
        <v>5.5555555555555554</v>
      </c>
      <c r="K22" s="13">
        <f t="shared" si="2"/>
        <v>4.4444444444444446</v>
      </c>
      <c r="L22" s="13">
        <f t="shared" si="3"/>
        <v>10</v>
      </c>
    </row>
    <row r="23" spans="2:12" x14ac:dyDescent="0.3">
      <c r="B23" s="9" t="s">
        <v>60</v>
      </c>
      <c r="C23" s="10">
        <v>556</v>
      </c>
      <c r="D23" s="10">
        <v>34</v>
      </c>
      <c r="E23" s="10">
        <v>22</v>
      </c>
      <c r="F23" s="10">
        <v>100</v>
      </c>
      <c r="H23" s="9" t="s">
        <v>60</v>
      </c>
      <c r="I23" s="13">
        <f t="shared" si="0"/>
        <v>78.089887640449433</v>
      </c>
      <c r="J23" s="13">
        <f t="shared" si="1"/>
        <v>4.7752808988764039</v>
      </c>
      <c r="K23" s="13">
        <f t="shared" si="2"/>
        <v>3.089887640449438</v>
      </c>
      <c r="L23" s="13">
        <f t="shared" si="3"/>
        <v>14.04494382022472</v>
      </c>
    </row>
    <row r="24" spans="2:12" x14ac:dyDescent="0.3">
      <c r="B24" s="4" t="s">
        <v>104</v>
      </c>
      <c r="C24" s="19"/>
      <c r="D24" s="19"/>
      <c r="E24" s="19"/>
      <c r="H24" s="4" t="s">
        <v>104</v>
      </c>
      <c r="I24" s="19"/>
      <c r="J24" s="19"/>
      <c r="K24" s="19"/>
    </row>
    <row r="25" spans="2:12" x14ac:dyDescent="0.3">
      <c r="B25" s="9" t="s">
        <v>105</v>
      </c>
      <c r="C25" s="10">
        <v>2382</v>
      </c>
      <c r="D25" s="10">
        <v>152</v>
      </c>
      <c r="E25" s="10">
        <v>93</v>
      </c>
      <c r="F25" s="10">
        <v>435</v>
      </c>
      <c r="H25" s="9" t="s">
        <v>105</v>
      </c>
      <c r="I25" s="85">
        <f t="shared" ref="I25:I26" si="4">C25/(C25+D25+E25+F25)*100</f>
        <v>77.792292619203138</v>
      </c>
      <c r="J25" s="85">
        <f t="shared" ref="J25:J26" si="5">D25/(D25+E25+F25+C25)*100</f>
        <v>4.9640757674722407</v>
      </c>
      <c r="K25" s="85">
        <f t="shared" ref="K25:K26" si="6">E25/(E25+F25+D25+C25)*100</f>
        <v>3.0372305682560419</v>
      </c>
      <c r="L25" s="85">
        <f t="shared" ref="L25:L26" si="7">F25/(F25+E25+D25+C25)*100</f>
        <v>14.206401045068581</v>
      </c>
    </row>
    <row r="26" spans="2:12" x14ac:dyDescent="0.3">
      <c r="B26" s="9" t="s">
        <v>106</v>
      </c>
      <c r="C26" s="10">
        <v>841</v>
      </c>
      <c r="D26" s="10">
        <v>46</v>
      </c>
      <c r="E26" s="10">
        <v>45</v>
      </c>
      <c r="F26" s="10">
        <v>151</v>
      </c>
      <c r="H26" s="9" t="s">
        <v>106</v>
      </c>
      <c r="I26" s="85">
        <f t="shared" si="4"/>
        <v>77.654662973222528</v>
      </c>
      <c r="J26" s="85">
        <f t="shared" si="5"/>
        <v>4.2474607571560474</v>
      </c>
      <c r="K26" s="85">
        <f t="shared" si="6"/>
        <v>4.1551246537396125</v>
      </c>
      <c r="L26" s="85">
        <f t="shared" si="7"/>
        <v>13.942751615881811</v>
      </c>
    </row>
  </sheetData>
  <mergeCells count="4">
    <mergeCell ref="B7:B8"/>
    <mergeCell ref="C7:F7"/>
    <mergeCell ref="H7:H8"/>
    <mergeCell ref="I7:L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>
    <oddHeader>&amp;R&amp;G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5546875" customWidth="1"/>
    <col min="2" max="2" width="27.5546875" bestFit="1" customWidth="1"/>
    <col min="3" max="3" width="99.33203125" customWidth="1"/>
  </cols>
  <sheetData>
    <row r="1" spans="1:3" ht="17.399999999999999" x14ac:dyDescent="0.3">
      <c r="B1" s="1" t="s">
        <v>74</v>
      </c>
    </row>
    <row r="2" spans="1:3" ht="17.399999999999999" x14ac:dyDescent="0.3">
      <c r="A2" s="74"/>
      <c r="B2" s="1" t="s">
        <v>109</v>
      </c>
    </row>
    <row r="3" spans="1:3" x14ac:dyDescent="0.3">
      <c r="B3" s="77" t="s">
        <v>77</v>
      </c>
    </row>
    <row r="4" spans="1:3" ht="17.399999999999999" x14ac:dyDescent="0.3">
      <c r="B4" s="1" t="s">
        <v>91</v>
      </c>
    </row>
    <row r="5" spans="1:3" ht="8.25" customHeight="1" x14ac:dyDescent="0.3"/>
    <row r="6" spans="1:3" x14ac:dyDescent="0.3">
      <c r="B6" s="127" t="s">
        <v>5</v>
      </c>
      <c r="C6" s="128"/>
    </row>
    <row r="7" spans="1:3" x14ac:dyDescent="0.3">
      <c r="B7" s="9" t="s">
        <v>6</v>
      </c>
      <c r="C7" s="78" t="s">
        <v>92</v>
      </c>
    </row>
    <row r="8" spans="1:3" x14ac:dyDescent="0.3">
      <c r="B8" s="9" t="s">
        <v>7</v>
      </c>
      <c r="C8" s="78" t="s">
        <v>93</v>
      </c>
    </row>
    <row r="9" spans="1:3" x14ac:dyDescent="0.3">
      <c r="B9" s="9" t="s">
        <v>8</v>
      </c>
      <c r="C9" s="78" t="s">
        <v>94</v>
      </c>
    </row>
    <row r="10" spans="1:3" x14ac:dyDescent="0.3">
      <c r="B10" s="9" t="s">
        <v>9</v>
      </c>
      <c r="C10" s="78" t="s">
        <v>103</v>
      </c>
    </row>
    <row r="11" spans="1:3" x14ac:dyDescent="0.3">
      <c r="B11" s="82"/>
      <c r="C11" s="83"/>
    </row>
    <row r="12" spans="1:3" x14ac:dyDescent="0.3">
      <c r="B12" s="129" t="s">
        <v>61</v>
      </c>
      <c r="C12" s="130"/>
    </row>
    <row r="13" spans="1:3" x14ac:dyDescent="0.3">
      <c r="B13" s="9" t="s">
        <v>54</v>
      </c>
      <c r="C13" s="78" t="s">
        <v>95</v>
      </c>
    </row>
    <row r="14" spans="1:3" x14ac:dyDescent="0.3">
      <c r="B14" s="9" t="s">
        <v>55</v>
      </c>
      <c r="C14" s="78" t="s">
        <v>96</v>
      </c>
    </row>
    <row r="15" spans="1:3" x14ac:dyDescent="0.3">
      <c r="B15" s="9" t="s">
        <v>56</v>
      </c>
      <c r="C15" s="78" t="s">
        <v>97</v>
      </c>
    </row>
    <row r="16" spans="1:3" x14ac:dyDescent="0.3">
      <c r="B16" s="9" t="s">
        <v>57</v>
      </c>
      <c r="C16" s="78" t="s">
        <v>98</v>
      </c>
    </row>
    <row r="17" spans="2:3" x14ac:dyDescent="0.3">
      <c r="B17" s="9" t="s">
        <v>58</v>
      </c>
      <c r="C17" s="78" t="s">
        <v>99</v>
      </c>
    </row>
    <row r="18" spans="2:3" x14ac:dyDescent="0.3">
      <c r="B18" s="9" t="s">
        <v>59</v>
      </c>
      <c r="C18" s="78" t="s">
        <v>100</v>
      </c>
    </row>
    <row r="19" spans="2:3" x14ac:dyDescent="0.3">
      <c r="B19" s="9" t="s">
        <v>60</v>
      </c>
      <c r="C19" s="78" t="s">
        <v>101</v>
      </c>
    </row>
    <row r="20" spans="2:3" x14ac:dyDescent="0.3">
      <c r="B20" s="82"/>
      <c r="C20" s="83"/>
    </row>
    <row r="21" spans="2:3" x14ac:dyDescent="0.3">
      <c r="B21" s="129" t="s">
        <v>104</v>
      </c>
      <c r="C21" s="130"/>
    </row>
    <row r="22" spans="2:3" ht="69.900000000000006" customHeight="1" x14ac:dyDescent="0.3">
      <c r="B22" s="9" t="s">
        <v>105</v>
      </c>
      <c r="C22" s="84" t="s">
        <v>108</v>
      </c>
    </row>
    <row r="23" spans="2:3" ht="69.900000000000006" customHeight="1" x14ac:dyDescent="0.3">
      <c r="B23" s="9" t="s">
        <v>106</v>
      </c>
      <c r="C23" s="84" t="s">
        <v>107</v>
      </c>
    </row>
  </sheetData>
  <mergeCells count="3">
    <mergeCell ref="B6:C6"/>
    <mergeCell ref="B12:C12"/>
    <mergeCell ref="B21:C21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98" orientation="landscape" r:id="rId1"/>
  <headerFooter scaleWithDoc="0"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11" width="10.6640625" customWidth="1"/>
    <col min="12" max="12" width="3.44140625" customWidth="1"/>
    <col min="13" max="13" width="27.6640625" customWidth="1"/>
    <col min="20" max="20" width="3.44140625" customWidth="1"/>
    <col min="21" max="21" width="27.5546875" bestFit="1" customWidth="1"/>
  </cols>
  <sheetData>
    <row r="1" spans="1:24" ht="17.399999999999999" x14ac:dyDescent="0.3">
      <c r="B1" s="1" t="s">
        <v>74</v>
      </c>
    </row>
    <row r="2" spans="1:24" ht="17.399999999999999" x14ac:dyDescent="0.3">
      <c r="A2" s="74"/>
      <c r="B2" s="1" t="s">
        <v>109</v>
      </c>
    </row>
    <row r="3" spans="1:24" x14ac:dyDescent="0.3">
      <c r="B3" s="77" t="s">
        <v>77</v>
      </c>
    </row>
    <row r="4" spans="1:24" ht="18" customHeight="1" x14ac:dyDescent="0.3">
      <c r="B4" s="1" t="s">
        <v>78</v>
      </c>
      <c r="C4" s="1"/>
      <c r="D4" s="1"/>
      <c r="E4" s="1"/>
      <c r="F4" s="1"/>
      <c r="G4" s="1"/>
      <c r="H4" s="1"/>
      <c r="I4" s="1"/>
      <c r="J4" s="1"/>
      <c r="K4" s="1"/>
    </row>
    <row r="5" spans="1:24" x14ac:dyDescent="0.3">
      <c r="B5" s="2"/>
      <c r="M5" s="2" t="s">
        <v>10</v>
      </c>
      <c r="U5" s="2" t="s">
        <v>10</v>
      </c>
    </row>
    <row r="6" spans="1:24" x14ac:dyDescent="0.3">
      <c r="B6" s="98" t="s">
        <v>0</v>
      </c>
      <c r="C6" s="102" t="s">
        <v>62</v>
      </c>
      <c r="D6" s="102"/>
      <c r="E6" s="103"/>
      <c r="F6" s="107" t="s">
        <v>63</v>
      </c>
      <c r="G6" s="108"/>
      <c r="H6" s="108"/>
      <c r="I6" s="107" t="s">
        <v>70</v>
      </c>
      <c r="J6" s="108"/>
      <c r="K6" s="109"/>
      <c r="M6" s="98" t="s">
        <v>0</v>
      </c>
      <c r="N6" s="101" t="s">
        <v>62</v>
      </c>
      <c r="O6" s="102"/>
      <c r="P6" s="103"/>
      <c r="Q6" s="107" t="s">
        <v>63</v>
      </c>
      <c r="R6" s="108"/>
      <c r="S6" s="109"/>
      <c r="U6" s="98" t="s">
        <v>0</v>
      </c>
      <c r="V6" s="101" t="s">
        <v>73</v>
      </c>
      <c r="W6" s="102"/>
      <c r="X6" s="103"/>
    </row>
    <row r="7" spans="1:24" ht="27" customHeight="1" x14ac:dyDescent="0.3">
      <c r="B7" s="99"/>
      <c r="C7" s="16" t="s">
        <v>67</v>
      </c>
      <c r="D7" s="3" t="s">
        <v>64</v>
      </c>
      <c r="E7" s="3" t="s">
        <v>65</v>
      </c>
      <c r="F7" s="15" t="s">
        <v>67</v>
      </c>
      <c r="G7" s="15" t="s">
        <v>64</v>
      </c>
      <c r="H7" s="15" t="s">
        <v>65</v>
      </c>
      <c r="I7" s="15" t="s">
        <v>67</v>
      </c>
      <c r="J7" s="15" t="s">
        <v>64</v>
      </c>
      <c r="K7" s="18" t="s">
        <v>65</v>
      </c>
      <c r="M7" s="99"/>
      <c r="N7" s="16" t="s">
        <v>67</v>
      </c>
      <c r="O7" s="3" t="s">
        <v>64</v>
      </c>
      <c r="P7" s="3" t="s">
        <v>65</v>
      </c>
      <c r="Q7" s="15" t="s">
        <v>67</v>
      </c>
      <c r="R7" s="15" t="s">
        <v>64</v>
      </c>
      <c r="S7" s="18" t="s">
        <v>65</v>
      </c>
      <c r="U7" s="99"/>
      <c r="V7" s="22" t="s">
        <v>67</v>
      </c>
      <c r="W7" s="3" t="s">
        <v>64</v>
      </c>
      <c r="X7" s="3" t="s">
        <v>65</v>
      </c>
    </row>
    <row r="8" spans="1:24" x14ac:dyDescent="0.3">
      <c r="B8" s="100"/>
      <c r="C8" s="104" t="s">
        <v>66</v>
      </c>
      <c r="D8" s="106"/>
      <c r="E8" s="17" t="s">
        <v>68</v>
      </c>
      <c r="F8" s="104" t="s">
        <v>66</v>
      </c>
      <c r="G8" s="106"/>
      <c r="H8" s="17" t="s">
        <v>68</v>
      </c>
      <c r="I8" s="104" t="s">
        <v>69</v>
      </c>
      <c r="J8" s="105"/>
      <c r="K8" s="106"/>
      <c r="M8" s="100"/>
      <c r="N8" s="104" t="s">
        <v>69</v>
      </c>
      <c r="O8" s="105"/>
      <c r="P8" s="106"/>
      <c r="Q8" s="104" t="s">
        <v>69</v>
      </c>
      <c r="R8" s="105"/>
      <c r="S8" s="106"/>
      <c r="U8" s="100"/>
      <c r="V8" s="104" t="s">
        <v>69</v>
      </c>
      <c r="W8" s="105"/>
      <c r="X8" s="106"/>
    </row>
    <row r="9" spans="1:24" x14ac:dyDescent="0.3">
      <c r="B9" s="4" t="s">
        <v>4</v>
      </c>
      <c r="C9" s="5"/>
      <c r="D9" s="5"/>
      <c r="E9" s="5"/>
      <c r="F9" s="5"/>
      <c r="G9" s="5"/>
      <c r="H9" s="5"/>
      <c r="I9" s="5"/>
      <c r="J9" s="5"/>
      <c r="K9" s="5"/>
      <c r="M9" s="4" t="s">
        <v>4</v>
      </c>
      <c r="N9" s="5"/>
      <c r="O9" s="5"/>
      <c r="P9" s="5"/>
      <c r="Q9" s="5"/>
      <c r="R9" s="5"/>
      <c r="S9" s="5"/>
      <c r="U9" s="4" t="s">
        <v>4</v>
      </c>
      <c r="V9" s="5"/>
      <c r="W9" s="5"/>
      <c r="X9" s="5"/>
    </row>
    <row r="10" spans="1:24" x14ac:dyDescent="0.3">
      <c r="B10" s="6" t="s">
        <v>4</v>
      </c>
      <c r="C10" s="7">
        <v>8883</v>
      </c>
      <c r="D10" s="7">
        <v>1138424</v>
      </c>
      <c r="E10" s="7">
        <v>207599.19500599999</v>
      </c>
      <c r="F10" s="7">
        <v>5504</v>
      </c>
      <c r="G10" s="7">
        <v>728962</v>
      </c>
      <c r="H10" s="7">
        <v>160687.23103200001</v>
      </c>
      <c r="I10" s="11">
        <f>F10/C10*100</f>
        <v>61.961049195091746</v>
      </c>
      <c r="J10" s="11">
        <f t="shared" ref="J10:K10" si="0">G10/D10*100</f>
        <v>64.032557289726853</v>
      </c>
      <c r="K10" s="11">
        <f t="shared" si="0"/>
        <v>77.402627224713399</v>
      </c>
      <c r="M10" s="6" t="s">
        <v>4</v>
      </c>
      <c r="N10" s="11">
        <f>SUM(N12:N15)</f>
        <v>100</v>
      </c>
      <c r="O10" s="11">
        <f t="shared" ref="O10:S10" si="1">SUM(O12:O15)</f>
        <v>100</v>
      </c>
      <c r="P10" s="11">
        <f t="shared" si="1"/>
        <v>100</v>
      </c>
      <c r="Q10" s="11">
        <f t="shared" si="1"/>
        <v>100</v>
      </c>
      <c r="R10" s="11">
        <f t="shared" si="1"/>
        <v>100</v>
      </c>
      <c r="S10" s="11">
        <f t="shared" si="1"/>
        <v>99.999999999999986</v>
      </c>
      <c r="U10" s="6" t="s">
        <v>4</v>
      </c>
      <c r="V10" s="11">
        <f>F10/C10*100</f>
        <v>61.961049195091746</v>
      </c>
      <c r="W10" s="11">
        <f t="shared" ref="W10:X10" si="2">G10/D10*100</f>
        <v>64.032557289726853</v>
      </c>
      <c r="X10" s="11">
        <f t="shared" si="2"/>
        <v>77.402627224713399</v>
      </c>
    </row>
    <row r="11" spans="1:24" x14ac:dyDescent="0.3">
      <c r="B11" s="4" t="s">
        <v>5</v>
      </c>
      <c r="C11" s="8"/>
      <c r="D11" s="8"/>
      <c r="E11" s="8"/>
      <c r="F11" s="8"/>
      <c r="G11" s="8"/>
      <c r="H11" s="8"/>
      <c r="I11" s="12"/>
      <c r="J11" s="12"/>
      <c r="K11" s="12"/>
      <c r="M11" s="4" t="s">
        <v>5</v>
      </c>
      <c r="N11" s="12"/>
      <c r="O11" s="12"/>
      <c r="P11" s="12"/>
      <c r="Q11" s="12"/>
      <c r="R11" s="12"/>
      <c r="S11" s="12"/>
      <c r="U11" s="4" t="s">
        <v>5</v>
      </c>
      <c r="V11" s="12"/>
      <c r="W11" s="12"/>
      <c r="X11" s="12"/>
    </row>
    <row r="12" spans="1:24" x14ac:dyDescent="0.3">
      <c r="B12" s="9" t="s">
        <v>6</v>
      </c>
      <c r="C12" s="10">
        <v>1881</v>
      </c>
      <c r="D12" s="10">
        <v>9281</v>
      </c>
      <c r="E12" s="10">
        <v>1033.528879</v>
      </c>
      <c r="F12" s="10">
        <v>1150</v>
      </c>
      <c r="G12" s="10">
        <v>5700</v>
      </c>
      <c r="H12" s="10">
        <v>649.06261900000004</v>
      </c>
      <c r="I12" s="13">
        <f t="shared" ref="I12:I26" si="3">F12/C12*100</f>
        <v>61.137692716640082</v>
      </c>
      <c r="J12" s="13">
        <f t="shared" ref="J12:J26" si="4">G12/D12*100</f>
        <v>61.415795711668999</v>
      </c>
      <c r="K12" s="13">
        <f t="shared" ref="K12:K26" si="5">H12/E12*100</f>
        <v>62.800627267232855</v>
      </c>
      <c r="M12" s="9" t="s">
        <v>6</v>
      </c>
      <c r="N12" s="13">
        <f>C12/$C$10*100</f>
        <v>21.175278622087131</v>
      </c>
      <c r="O12" s="13">
        <f>D12/$D$10*100</f>
        <v>0.81524985418438123</v>
      </c>
      <c r="P12" s="13">
        <f>E12/$E$10*100</f>
        <v>0.49784821129490853</v>
      </c>
      <c r="Q12" s="13">
        <f>F12/$F$10*100</f>
        <v>20.893895348837212</v>
      </c>
      <c r="R12" s="13">
        <f>G12/$G$10*100</f>
        <v>0.78193376335117615</v>
      </c>
      <c r="S12" s="13">
        <f>H12/$H$10*100</f>
        <v>0.40392918269326744</v>
      </c>
      <c r="U12" s="9" t="s">
        <v>6</v>
      </c>
      <c r="V12" s="13">
        <f t="shared" ref="V12:V22" si="6">F12/C12*100</f>
        <v>61.137692716640082</v>
      </c>
      <c r="W12" s="13">
        <f t="shared" ref="W12:W23" si="7">G12/D12*100</f>
        <v>61.415795711668999</v>
      </c>
      <c r="X12" s="13">
        <f t="shared" ref="X12:X23" si="8">H12/E12*100</f>
        <v>62.800627267232855</v>
      </c>
    </row>
    <row r="13" spans="1:24" x14ac:dyDescent="0.3">
      <c r="B13" s="9" t="s">
        <v>7</v>
      </c>
      <c r="C13" s="10">
        <v>3288</v>
      </c>
      <c r="D13" s="10">
        <v>69740</v>
      </c>
      <c r="E13" s="10">
        <v>9237.7493030000005</v>
      </c>
      <c r="F13" s="10">
        <v>1951</v>
      </c>
      <c r="G13" s="10">
        <v>41935</v>
      </c>
      <c r="H13" s="10">
        <v>5634.7366739999998</v>
      </c>
      <c r="I13" s="13">
        <f t="shared" si="3"/>
        <v>59.336982968369831</v>
      </c>
      <c r="J13" s="13">
        <f t="shared" si="4"/>
        <v>60.130484657298531</v>
      </c>
      <c r="K13" s="13">
        <f t="shared" si="5"/>
        <v>60.996856368142552</v>
      </c>
      <c r="M13" s="9" t="s">
        <v>7</v>
      </c>
      <c r="N13" s="13">
        <f t="shared" ref="N13:N15" si="9">C13/$C$10*100</f>
        <v>37.014522120905099</v>
      </c>
      <c r="O13" s="13">
        <f t="shared" ref="O13:O15" si="10">D13/$D$10*100</f>
        <v>6.126012803665418</v>
      </c>
      <c r="P13" s="13">
        <f t="shared" ref="P13:P15" si="11">E13/$E$10*100</f>
        <v>4.4498001558883757</v>
      </c>
      <c r="Q13" s="13">
        <f t="shared" ref="Q13:Q15" si="12">F13/$F$10*100</f>
        <v>35.446947674418603</v>
      </c>
      <c r="R13" s="13">
        <f t="shared" ref="R13:R15" si="13">G13/$G$10*100</f>
        <v>5.7527004151108017</v>
      </c>
      <c r="S13" s="13">
        <f t="shared" ref="S13:S15" si="14">H13/$H$10*100</f>
        <v>3.5066486850332694</v>
      </c>
      <c r="U13" s="9" t="s">
        <v>7</v>
      </c>
      <c r="V13" s="13">
        <f t="shared" si="6"/>
        <v>59.336982968369831</v>
      </c>
      <c r="W13" s="13">
        <f t="shared" si="7"/>
        <v>60.130484657298531</v>
      </c>
      <c r="X13" s="13">
        <f t="shared" si="8"/>
        <v>60.996856368142552</v>
      </c>
    </row>
    <row r="14" spans="1:24" x14ac:dyDescent="0.3">
      <c r="B14" s="9" t="s">
        <v>8</v>
      </c>
      <c r="C14" s="10">
        <v>2554</v>
      </c>
      <c r="D14" s="10">
        <v>244873</v>
      </c>
      <c r="E14" s="10">
        <v>36792.325634000001</v>
      </c>
      <c r="F14" s="10">
        <v>1607</v>
      </c>
      <c r="G14" s="10">
        <v>153128</v>
      </c>
      <c r="H14" s="10">
        <v>23513.237208999999</v>
      </c>
      <c r="I14" s="13">
        <f t="shared" si="3"/>
        <v>62.920908379013305</v>
      </c>
      <c r="J14" s="13">
        <f t="shared" si="4"/>
        <v>62.533639886798461</v>
      </c>
      <c r="K14" s="13">
        <f t="shared" si="5"/>
        <v>63.907993865088223</v>
      </c>
      <c r="M14" s="9" t="s">
        <v>8</v>
      </c>
      <c r="N14" s="13">
        <f t="shared" si="9"/>
        <v>28.75154790048407</v>
      </c>
      <c r="O14" s="13">
        <f t="shared" si="10"/>
        <v>21.509824107713822</v>
      </c>
      <c r="P14" s="13">
        <f t="shared" si="11"/>
        <v>17.722768931226653</v>
      </c>
      <c r="Q14" s="13">
        <f t="shared" si="12"/>
        <v>29.196947674418606</v>
      </c>
      <c r="R14" s="13">
        <f t="shared" si="13"/>
        <v>21.006307599024364</v>
      </c>
      <c r="S14" s="13">
        <f t="shared" si="14"/>
        <v>14.63292201750459</v>
      </c>
      <c r="U14" s="9" t="s">
        <v>8</v>
      </c>
      <c r="V14" s="13">
        <f t="shared" si="6"/>
        <v>62.920908379013305</v>
      </c>
      <c r="W14" s="13">
        <f t="shared" si="7"/>
        <v>62.533639886798461</v>
      </c>
      <c r="X14" s="13">
        <f t="shared" si="8"/>
        <v>63.907993865088223</v>
      </c>
    </row>
    <row r="15" spans="1:24" x14ac:dyDescent="0.3">
      <c r="B15" s="9" t="s">
        <v>9</v>
      </c>
      <c r="C15" s="10">
        <v>1160</v>
      </c>
      <c r="D15" s="10">
        <v>814530</v>
      </c>
      <c r="E15" s="10">
        <v>160535.59119000001</v>
      </c>
      <c r="F15" s="10">
        <v>796</v>
      </c>
      <c r="G15" s="10">
        <v>528199</v>
      </c>
      <c r="H15" s="10">
        <v>130890.19452999999</v>
      </c>
      <c r="I15" s="13">
        <f t="shared" si="3"/>
        <v>68.620689655172413</v>
      </c>
      <c r="J15" s="13">
        <f t="shared" si="4"/>
        <v>64.847089732729302</v>
      </c>
      <c r="K15" s="13">
        <f t="shared" si="5"/>
        <v>81.5334428706756</v>
      </c>
      <c r="M15" s="9" t="s">
        <v>9</v>
      </c>
      <c r="N15" s="13">
        <f t="shared" si="9"/>
        <v>13.058651356523695</v>
      </c>
      <c r="O15" s="13">
        <f t="shared" si="10"/>
        <v>71.54891323443637</v>
      </c>
      <c r="P15" s="13">
        <f t="shared" si="11"/>
        <v>77.32958270159007</v>
      </c>
      <c r="Q15" s="13">
        <f t="shared" si="12"/>
        <v>14.462209302325583</v>
      </c>
      <c r="R15" s="13">
        <f t="shared" si="13"/>
        <v>72.459058222513661</v>
      </c>
      <c r="S15" s="13">
        <f t="shared" si="14"/>
        <v>81.456500114768858</v>
      </c>
      <c r="U15" s="9" t="s">
        <v>9</v>
      </c>
      <c r="V15" s="13">
        <f t="shared" si="6"/>
        <v>68.620689655172413</v>
      </c>
      <c r="W15" s="13">
        <f t="shared" si="7"/>
        <v>64.847089732729302</v>
      </c>
      <c r="X15" s="13">
        <f t="shared" si="8"/>
        <v>81.5334428706756</v>
      </c>
    </row>
    <row r="16" spans="1:24" x14ac:dyDescent="0.3">
      <c r="B16" s="4" t="s">
        <v>61</v>
      </c>
      <c r="C16" s="8"/>
      <c r="D16" s="8"/>
      <c r="E16" s="8"/>
      <c r="F16" s="8"/>
      <c r="G16" s="8"/>
      <c r="H16" s="8"/>
      <c r="I16" s="12"/>
      <c r="J16" s="12"/>
      <c r="K16" s="12"/>
      <c r="M16" s="4" t="s">
        <v>61</v>
      </c>
      <c r="N16" s="8"/>
      <c r="O16" s="8"/>
      <c r="P16" s="8"/>
      <c r="Q16" s="8"/>
      <c r="R16" s="8"/>
      <c r="S16" s="8"/>
      <c r="U16" s="4" t="s">
        <v>61</v>
      </c>
      <c r="V16" s="8"/>
      <c r="W16" s="8"/>
      <c r="X16" s="8"/>
    </row>
    <row r="17" spans="2:24" x14ac:dyDescent="0.3">
      <c r="B17" s="9" t="s">
        <v>54</v>
      </c>
      <c r="C17" s="10">
        <v>2496</v>
      </c>
      <c r="D17" s="10">
        <v>331316</v>
      </c>
      <c r="E17" s="10">
        <v>84051.342176999999</v>
      </c>
      <c r="F17" s="10">
        <v>1563</v>
      </c>
      <c r="G17" s="10">
        <v>214332</v>
      </c>
      <c r="H17" s="10">
        <v>65332.781758999998</v>
      </c>
      <c r="I17" s="13">
        <f t="shared" si="3"/>
        <v>62.620192307692314</v>
      </c>
      <c r="J17" s="13">
        <f t="shared" si="4"/>
        <v>64.691110601359426</v>
      </c>
      <c r="K17" s="13">
        <f t="shared" si="5"/>
        <v>77.729611528889791</v>
      </c>
      <c r="M17" s="9" t="s">
        <v>54</v>
      </c>
      <c r="N17" s="13">
        <f>C17/$C$10*100</f>
        <v>28.098615332657882</v>
      </c>
      <c r="O17" s="13">
        <f>D17/$D$10*100</f>
        <v>29.103040694855341</v>
      </c>
      <c r="P17" s="13">
        <f>E17/$E$10*100</f>
        <v>40.487316039241271</v>
      </c>
      <c r="Q17" s="13">
        <f>F17/$F$10*100</f>
        <v>28.39752906976744</v>
      </c>
      <c r="R17" s="13">
        <f>G17/$G$10*100</f>
        <v>29.402355678348119</v>
      </c>
      <c r="S17" s="13">
        <f>H17/$H$10*100</f>
        <v>40.658353087177986</v>
      </c>
      <c r="U17" s="9" t="s">
        <v>54</v>
      </c>
      <c r="V17" s="13">
        <f t="shared" si="6"/>
        <v>62.620192307692314</v>
      </c>
      <c r="W17" s="13">
        <f t="shared" si="7"/>
        <v>64.691110601359426</v>
      </c>
      <c r="X17" s="13">
        <f t="shared" si="8"/>
        <v>77.729611528889791</v>
      </c>
    </row>
    <row r="18" spans="2:24" x14ac:dyDescent="0.3">
      <c r="B18" s="9" t="s">
        <v>55</v>
      </c>
      <c r="C18" s="10">
        <v>1022</v>
      </c>
      <c r="D18" s="10">
        <v>66734</v>
      </c>
      <c r="E18" s="10">
        <v>8947.0154390000007</v>
      </c>
      <c r="F18" s="10">
        <v>609</v>
      </c>
      <c r="G18" s="10">
        <v>39400</v>
      </c>
      <c r="H18" s="10">
        <v>5338.3800430000001</v>
      </c>
      <c r="I18" s="13">
        <f t="shared" si="3"/>
        <v>59.589041095890416</v>
      </c>
      <c r="J18" s="13">
        <f t="shared" si="4"/>
        <v>59.040369227080646</v>
      </c>
      <c r="K18" s="13">
        <f t="shared" si="5"/>
        <v>59.666601442644499</v>
      </c>
      <c r="M18" s="9" t="s">
        <v>55</v>
      </c>
      <c r="N18" s="13">
        <f t="shared" ref="N18:N23" si="15">C18/$C$10*100</f>
        <v>11.505122143420015</v>
      </c>
      <c r="O18" s="13">
        <f t="shared" ref="O18:O23" si="16">D18/$D$10*100</f>
        <v>5.8619635566361916</v>
      </c>
      <c r="P18" s="13">
        <f t="shared" ref="P18:P23" si="17">E18/$E$10*100</f>
        <v>4.3097543989712559</v>
      </c>
      <c r="Q18" s="13">
        <f t="shared" ref="Q18:Q23" si="18">F18/$F$10*100</f>
        <v>11.064680232558139</v>
      </c>
      <c r="R18" s="13">
        <f t="shared" ref="R18:R23" si="19">G18/$G$10*100</f>
        <v>5.4049456624625156</v>
      </c>
      <c r="S18" s="13">
        <f t="shared" ref="S18:S23" si="20">H18/$H$10*100</f>
        <v>3.3222179564080543</v>
      </c>
      <c r="U18" s="9" t="s">
        <v>55</v>
      </c>
      <c r="V18" s="13">
        <f t="shared" si="6"/>
        <v>59.589041095890416</v>
      </c>
      <c r="W18" s="13">
        <f t="shared" si="7"/>
        <v>59.040369227080646</v>
      </c>
      <c r="X18" s="13">
        <f t="shared" si="8"/>
        <v>59.666601442644499</v>
      </c>
    </row>
    <row r="19" spans="2:24" x14ac:dyDescent="0.3">
      <c r="B19" s="9" t="s">
        <v>56</v>
      </c>
      <c r="C19" s="10">
        <v>2710</v>
      </c>
      <c r="D19" s="10">
        <v>238856</v>
      </c>
      <c r="E19" s="10">
        <v>73928.042906000002</v>
      </c>
      <c r="F19" s="10">
        <v>1693</v>
      </c>
      <c r="G19" s="10">
        <v>186181</v>
      </c>
      <c r="H19" s="10">
        <v>60075.751025999998</v>
      </c>
      <c r="I19" s="13">
        <f t="shared" si="3"/>
        <v>62.472324723247233</v>
      </c>
      <c r="J19" s="13">
        <f t="shared" si="4"/>
        <v>77.946963861071112</v>
      </c>
      <c r="K19" s="13">
        <f t="shared" si="5"/>
        <v>81.262466399099338</v>
      </c>
      <c r="M19" s="9" t="s">
        <v>56</v>
      </c>
      <c r="N19" s="13">
        <f t="shared" si="15"/>
        <v>30.507711358775186</v>
      </c>
      <c r="O19" s="13">
        <f t="shared" si="16"/>
        <v>20.981286409984328</v>
      </c>
      <c r="P19" s="13">
        <f t="shared" si="17"/>
        <v>35.610948734104362</v>
      </c>
      <c r="Q19" s="13">
        <f t="shared" si="18"/>
        <v>30.759447674418606</v>
      </c>
      <c r="R19" s="13">
        <f t="shared" si="19"/>
        <v>25.540563156927249</v>
      </c>
      <c r="S19" s="13">
        <f t="shared" si="20"/>
        <v>37.386761001585889</v>
      </c>
      <c r="U19" s="9" t="s">
        <v>56</v>
      </c>
      <c r="V19" s="13">
        <f t="shared" si="6"/>
        <v>62.472324723247233</v>
      </c>
      <c r="W19" s="13">
        <f t="shared" si="7"/>
        <v>77.946963861071112</v>
      </c>
      <c r="X19" s="13">
        <f t="shared" si="8"/>
        <v>81.262466399099338</v>
      </c>
    </row>
    <row r="20" spans="2:24" x14ac:dyDescent="0.3">
      <c r="B20" s="9" t="s">
        <v>57</v>
      </c>
      <c r="C20" s="10">
        <v>284</v>
      </c>
      <c r="D20" s="10">
        <v>75411</v>
      </c>
      <c r="E20" s="10">
        <v>12340.078489</v>
      </c>
      <c r="F20" s="10">
        <v>179</v>
      </c>
      <c r="G20" s="10">
        <v>58165</v>
      </c>
      <c r="H20" s="10">
        <v>9513.2171899999994</v>
      </c>
      <c r="I20" s="13">
        <f t="shared" si="3"/>
        <v>63.028169014084511</v>
      </c>
      <c r="J20" s="13">
        <f t="shared" si="4"/>
        <v>77.130657331158574</v>
      </c>
      <c r="K20" s="13">
        <f t="shared" si="5"/>
        <v>77.092031452475155</v>
      </c>
      <c r="M20" s="9" t="s">
        <v>57</v>
      </c>
      <c r="N20" s="13">
        <f t="shared" si="15"/>
        <v>3.197118090735112</v>
      </c>
      <c r="O20" s="13">
        <f t="shared" si="16"/>
        <v>6.6241576073589448</v>
      </c>
      <c r="P20" s="13">
        <f t="shared" si="17"/>
        <v>5.9441841711589243</v>
      </c>
      <c r="Q20" s="13">
        <f t="shared" si="18"/>
        <v>3.2521802325581399</v>
      </c>
      <c r="R20" s="13">
        <f t="shared" si="19"/>
        <v>7.9791539202317807</v>
      </c>
      <c r="S20" s="13">
        <f t="shared" si="20"/>
        <v>5.9203317705471523</v>
      </c>
      <c r="U20" s="9" t="s">
        <v>57</v>
      </c>
      <c r="V20" s="13">
        <f t="shared" si="6"/>
        <v>63.028169014084511</v>
      </c>
      <c r="W20" s="13">
        <f t="shared" si="7"/>
        <v>77.130657331158574</v>
      </c>
      <c r="X20" s="13">
        <f t="shared" si="8"/>
        <v>77.092031452475155</v>
      </c>
    </row>
    <row r="21" spans="2:24" x14ac:dyDescent="0.3">
      <c r="B21" s="9" t="s">
        <v>58</v>
      </c>
      <c r="C21" s="10">
        <v>579</v>
      </c>
      <c r="D21" s="10">
        <v>67283</v>
      </c>
      <c r="E21" s="10">
        <v>3612.6820360000002</v>
      </c>
      <c r="F21" s="10">
        <v>345</v>
      </c>
      <c r="G21" s="10">
        <v>33209</v>
      </c>
      <c r="H21" s="10">
        <v>2085.263496</v>
      </c>
      <c r="I21" s="13">
        <f t="shared" si="3"/>
        <v>59.585492227979273</v>
      </c>
      <c r="J21" s="13">
        <f t="shared" si="4"/>
        <v>49.357192752998529</v>
      </c>
      <c r="K21" s="13">
        <f t="shared" si="5"/>
        <v>57.720648405272499</v>
      </c>
      <c r="M21" s="9" t="s">
        <v>58</v>
      </c>
      <c r="N21" s="13">
        <f t="shared" si="15"/>
        <v>6.5180682201958797</v>
      </c>
      <c r="O21" s="13">
        <f t="shared" si="16"/>
        <v>5.9101881197163797</v>
      </c>
      <c r="P21" s="13">
        <f t="shared" si="17"/>
        <v>1.7402196746936265</v>
      </c>
      <c r="Q21" s="13">
        <f t="shared" si="18"/>
        <v>6.2681686046511631</v>
      </c>
      <c r="R21" s="13">
        <f t="shared" si="19"/>
        <v>4.5556558503735447</v>
      </c>
      <c r="S21" s="13">
        <f t="shared" si="20"/>
        <v>1.2977157441867493</v>
      </c>
      <c r="U21" s="9" t="s">
        <v>58</v>
      </c>
      <c r="V21" s="13">
        <f t="shared" si="6"/>
        <v>59.585492227979273</v>
      </c>
      <c r="W21" s="13">
        <f t="shared" si="7"/>
        <v>49.357192752998529</v>
      </c>
      <c r="X21" s="13">
        <f t="shared" si="8"/>
        <v>57.720648405272499</v>
      </c>
    </row>
    <row r="22" spans="2:24" x14ac:dyDescent="0.3">
      <c r="B22" s="9" t="s">
        <v>59</v>
      </c>
      <c r="C22" s="10">
        <v>343</v>
      </c>
      <c r="D22" s="10">
        <v>45371</v>
      </c>
      <c r="E22" s="10">
        <v>8976.50857</v>
      </c>
      <c r="F22" s="10">
        <v>218</v>
      </c>
      <c r="G22" s="10">
        <v>33463</v>
      </c>
      <c r="H22" s="10">
        <v>7474.4986440000002</v>
      </c>
      <c r="I22" s="13">
        <f t="shared" si="3"/>
        <v>63.556851311953352</v>
      </c>
      <c r="J22" s="13">
        <f t="shared" si="4"/>
        <v>73.754160146348994</v>
      </c>
      <c r="K22" s="13">
        <f t="shared" si="5"/>
        <v>83.267325884143844</v>
      </c>
      <c r="M22" s="9" t="s">
        <v>59</v>
      </c>
      <c r="N22" s="13">
        <f t="shared" si="15"/>
        <v>3.8613081166272654</v>
      </c>
      <c r="O22" s="13">
        <f t="shared" si="16"/>
        <v>3.9854219517508414</v>
      </c>
      <c r="P22" s="13">
        <f t="shared" si="17"/>
        <v>4.3239611645606635</v>
      </c>
      <c r="Q22" s="13">
        <f t="shared" si="18"/>
        <v>3.9607558139534884</v>
      </c>
      <c r="R22" s="13">
        <f t="shared" si="19"/>
        <v>4.5904999163193692</v>
      </c>
      <c r="S22" s="13">
        <f t="shared" si="20"/>
        <v>4.6515822047562034</v>
      </c>
      <c r="U22" s="9" t="s">
        <v>59</v>
      </c>
      <c r="V22" s="13">
        <f t="shared" si="6"/>
        <v>63.556851311953352</v>
      </c>
      <c r="W22" s="13">
        <f t="shared" si="7"/>
        <v>73.754160146348994</v>
      </c>
      <c r="X22" s="13">
        <f t="shared" si="8"/>
        <v>83.267325884143844</v>
      </c>
    </row>
    <row r="23" spans="2:24" x14ac:dyDescent="0.3">
      <c r="B23" s="9" t="s">
        <v>60</v>
      </c>
      <c r="C23" s="10">
        <v>1449</v>
      </c>
      <c r="D23" s="10">
        <v>313453</v>
      </c>
      <c r="E23" s="10">
        <v>15743.525389</v>
      </c>
      <c r="F23" s="10">
        <v>897</v>
      </c>
      <c r="G23" s="10">
        <v>164212</v>
      </c>
      <c r="H23" s="10">
        <v>10867.338873999999</v>
      </c>
      <c r="I23" s="13">
        <f t="shared" si="3"/>
        <v>61.904761904761905</v>
      </c>
      <c r="J23" s="13">
        <f t="shared" si="4"/>
        <v>52.388077319406733</v>
      </c>
      <c r="K23" s="13">
        <f t="shared" si="5"/>
        <v>69.027353184776558</v>
      </c>
      <c r="M23" s="9" t="s">
        <v>60</v>
      </c>
      <c r="N23" s="13">
        <f t="shared" si="15"/>
        <v>16.312056737588655</v>
      </c>
      <c r="O23" s="13">
        <f t="shared" si="16"/>
        <v>27.53394165969797</v>
      </c>
      <c r="P23" s="13">
        <f t="shared" si="17"/>
        <v>7.5836158172699006</v>
      </c>
      <c r="Q23" s="13">
        <f t="shared" si="18"/>
        <v>16.297238372093023</v>
      </c>
      <c r="R23" s="13">
        <f t="shared" si="19"/>
        <v>22.526825815337425</v>
      </c>
      <c r="S23" s="13">
        <f t="shared" si="20"/>
        <v>6.7630382353379561</v>
      </c>
      <c r="U23" s="9" t="s">
        <v>60</v>
      </c>
      <c r="V23" s="13">
        <f>F23/C23*100</f>
        <v>61.904761904761905</v>
      </c>
      <c r="W23" s="13">
        <f t="shared" si="7"/>
        <v>52.388077319406733</v>
      </c>
      <c r="X23" s="13">
        <f t="shared" si="8"/>
        <v>69.027353184776558</v>
      </c>
    </row>
    <row r="24" spans="2:24" x14ac:dyDescent="0.3">
      <c r="B24" s="4" t="s">
        <v>104</v>
      </c>
      <c r="C24" s="10"/>
      <c r="D24" s="10"/>
      <c r="E24" s="10"/>
      <c r="F24" s="10"/>
      <c r="G24" s="10"/>
      <c r="H24" s="10"/>
      <c r="I24" s="13"/>
      <c r="J24" s="13"/>
      <c r="K24" s="13"/>
      <c r="M24" s="4" t="s">
        <v>104</v>
      </c>
      <c r="N24" s="10"/>
      <c r="O24" s="10"/>
      <c r="P24" s="10"/>
      <c r="Q24" s="10"/>
      <c r="R24" s="10"/>
      <c r="S24" s="10"/>
      <c r="T24" s="13"/>
      <c r="U24" s="4" t="s">
        <v>104</v>
      </c>
      <c r="V24" s="10"/>
      <c r="W24" s="10"/>
      <c r="X24" s="10"/>
    </row>
    <row r="25" spans="2:24" x14ac:dyDescent="0.3">
      <c r="B25" s="9" t="s">
        <v>105</v>
      </c>
      <c r="C25" s="10">
        <v>6554</v>
      </c>
      <c r="D25" s="10">
        <v>751613</v>
      </c>
      <c r="E25" s="10">
        <v>117248.282947</v>
      </c>
      <c r="F25" s="10">
        <v>4046</v>
      </c>
      <c r="G25" s="10">
        <v>477458</v>
      </c>
      <c r="H25" s="10">
        <v>92291.593943999993</v>
      </c>
      <c r="I25" s="85">
        <f t="shared" si="3"/>
        <v>61.733292645712545</v>
      </c>
      <c r="J25" s="85">
        <f t="shared" si="4"/>
        <v>63.524446756509001</v>
      </c>
      <c r="K25" s="85">
        <f t="shared" si="5"/>
        <v>78.714665685738666</v>
      </c>
      <c r="M25" s="9" t="s">
        <v>105</v>
      </c>
      <c r="N25" s="13">
        <f>C25/$C$10*100</f>
        <v>73.781380164358893</v>
      </c>
      <c r="O25" s="13">
        <f>D25/$D$10*100</f>
        <v>66.022237760272091</v>
      </c>
      <c r="P25" s="13">
        <f>E25/$E$10*100</f>
        <v>56.478197299180913</v>
      </c>
      <c r="Q25" s="13">
        <f>F25/$F$10*100</f>
        <v>73.510174418604649</v>
      </c>
      <c r="R25" s="13">
        <f>G25/$G$10*100</f>
        <v>65.498338733706291</v>
      </c>
      <c r="S25" s="13">
        <f>H25/$H$10*100</f>
        <v>57.435549390741947</v>
      </c>
      <c r="T25" s="13"/>
      <c r="U25" s="9" t="s">
        <v>105</v>
      </c>
      <c r="V25" s="85">
        <f>F25/C25*100</f>
        <v>61.733292645712545</v>
      </c>
      <c r="W25" s="85">
        <f t="shared" ref="W25" si="21">G25/D25*100</f>
        <v>63.524446756509001</v>
      </c>
      <c r="X25" s="85">
        <f t="shared" ref="X25" si="22">H25/E25*100</f>
        <v>78.714665685738666</v>
      </c>
    </row>
    <row r="26" spans="2:24" x14ac:dyDescent="0.3">
      <c r="B26" s="9" t="s">
        <v>106</v>
      </c>
      <c r="C26" s="10">
        <v>2329</v>
      </c>
      <c r="D26" s="10">
        <v>386811</v>
      </c>
      <c r="E26" s="10">
        <v>90350.912058999995</v>
      </c>
      <c r="F26" s="10">
        <v>1458</v>
      </c>
      <c r="G26" s="10">
        <v>251504</v>
      </c>
      <c r="H26" s="10">
        <v>68395.637088000003</v>
      </c>
      <c r="I26" s="85">
        <f t="shared" si="3"/>
        <v>62.601975096607987</v>
      </c>
      <c r="J26" s="85">
        <f t="shared" si="4"/>
        <v>65.019867583910482</v>
      </c>
      <c r="K26" s="85">
        <f t="shared" si="5"/>
        <v>75.699996302568593</v>
      </c>
      <c r="M26" s="9" t="s">
        <v>106</v>
      </c>
      <c r="N26" s="13">
        <f t="shared" ref="N26" si="23">C26/$C$10*100</f>
        <v>26.21861983564111</v>
      </c>
      <c r="O26" s="13">
        <f t="shared" ref="O26" si="24">D26/$D$10*100</f>
        <v>33.977762239727902</v>
      </c>
      <c r="P26" s="13">
        <f t="shared" ref="P26" si="25">E26/$E$10*100</f>
        <v>43.521802700819087</v>
      </c>
      <c r="Q26" s="13">
        <f t="shared" ref="Q26" si="26">F26/$F$10*100</f>
        <v>26.489825581395348</v>
      </c>
      <c r="R26" s="13">
        <f t="shared" ref="R26" si="27">G26/$G$10*100</f>
        <v>34.501661266293716</v>
      </c>
      <c r="S26" s="13">
        <f t="shared" ref="S26" si="28">H26/$H$10*100</f>
        <v>42.564450609258046</v>
      </c>
      <c r="T26" s="13"/>
      <c r="U26" s="9" t="s">
        <v>106</v>
      </c>
      <c r="V26" s="85">
        <f>F26/C26*100</f>
        <v>62.601975096607987</v>
      </c>
      <c r="W26" s="85">
        <f t="shared" ref="W26" si="29">G26/D26*100</f>
        <v>65.019867583910482</v>
      </c>
      <c r="X26" s="85">
        <f t="shared" ref="X26" si="30">H26/E26*100</f>
        <v>75.699996302568593</v>
      </c>
    </row>
  </sheetData>
  <mergeCells count="15">
    <mergeCell ref="C8:D8"/>
    <mergeCell ref="I8:K8"/>
    <mergeCell ref="B6:B8"/>
    <mergeCell ref="M6:M8"/>
    <mergeCell ref="Q6:S6"/>
    <mergeCell ref="N8:P8"/>
    <mergeCell ref="Q8:S8"/>
    <mergeCell ref="C6:E6"/>
    <mergeCell ref="N6:P6"/>
    <mergeCell ref="F6:H6"/>
    <mergeCell ref="U6:U8"/>
    <mergeCell ref="V6:X6"/>
    <mergeCell ref="V8:X8"/>
    <mergeCell ref="I6:K6"/>
    <mergeCell ref="F8:G8"/>
  </mergeCells>
  <hyperlinks>
    <hyperlink ref="B3" location="Índice!A1" display="voltar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5" width="14.5546875" customWidth="1"/>
    <col min="6" max="6" width="3.44140625" customWidth="1"/>
    <col min="7" max="7" width="27.5546875" bestFit="1" customWidth="1"/>
    <col min="8" max="10" width="13.6640625" customWidth="1"/>
  </cols>
  <sheetData>
    <row r="1" spans="1:10" ht="17.399999999999999" x14ac:dyDescent="0.3">
      <c r="B1" s="1" t="s">
        <v>74</v>
      </c>
    </row>
    <row r="2" spans="1:10" ht="17.399999999999999" x14ac:dyDescent="0.3">
      <c r="A2" s="74"/>
      <c r="B2" s="1" t="s">
        <v>109</v>
      </c>
    </row>
    <row r="3" spans="1:10" x14ac:dyDescent="0.3">
      <c r="B3" s="77" t="s">
        <v>77</v>
      </c>
    </row>
    <row r="4" spans="1:10" ht="18" customHeight="1" x14ac:dyDescent="0.3">
      <c r="B4" s="1" t="s">
        <v>79</v>
      </c>
      <c r="C4" s="1"/>
      <c r="D4" s="1"/>
      <c r="E4" s="1"/>
    </row>
    <row r="5" spans="1:10" ht="4.5" customHeight="1" x14ac:dyDescent="0.3"/>
    <row r="6" spans="1:10" x14ac:dyDescent="0.3">
      <c r="B6" s="20" t="s">
        <v>71</v>
      </c>
      <c r="G6" s="20" t="s">
        <v>72</v>
      </c>
      <c r="H6" s="19"/>
      <c r="I6" s="19"/>
      <c r="J6" s="19"/>
    </row>
    <row r="7" spans="1:10" ht="40.799999999999997" x14ac:dyDescent="0.3">
      <c r="B7" s="3" t="s">
        <v>0</v>
      </c>
      <c r="C7" s="3" t="s">
        <v>1</v>
      </c>
      <c r="D7" s="3" t="s">
        <v>2</v>
      </c>
      <c r="E7" s="3" t="s">
        <v>3</v>
      </c>
      <c r="G7" s="3" t="s">
        <v>0</v>
      </c>
      <c r="H7" s="3" t="s">
        <v>1</v>
      </c>
      <c r="I7" s="3" t="s">
        <v>2</v>
      </c>
      <c r="J7" s="3" t="s">
        <v>3</v>
      </c>
    </row>
    <row r="8" spans="1:10" x14ac:dyDescent="0.3">
      <c r="B8" s="4" t="s">
        <v>4</v>
      </c>
      <c r="C8" s="5"/>
      <c r="D8" s="5"/>
      <c r="E8" s="5"/>
      <c r="G8" s="4" t="s">
        <v>4</v>
      </c>
      <c r="H8" s="5"/>
      <c r="I8" s="5"/>
      <c r="J8" s="5"/>
    </row>
    <row r="9" spans="1:10" x14ac:dyDescent="0.3">
      <c r="B9" s="6" t="s">
        <v>4</v>
      </c>
      <c r="C9" s="7">
        <v>4638</v>
      </c>
      <c r="D9" s="7">
        <v>809</v>
      </c>
      <c r="E9" s="7">
        <v>57</v>
      </c>
      <c r="G9" s="6" t="s">
        <v>4</v>
      </c>
      <c r="H9" s="11">
        <f>C9/($C$9+$D$9+$E$9)*100</f>
        <v>84.26598837209302</v>
      </c>
      <c r="I9" s="11">
        <f t="shared" ref="I9:J9" si="0">D9/($C$9+$D$9+$E$9)*100</f>
        <v>14.698401162790697</v>
      </c>
      <c r="J9" s="11">
        <f t="shared" si="0"/>
        <v>1.035610465116279</v>
      </c>
    </row>
    <row r="10" spans="1:10" x14ac:dyDescent="0.3">
      <c r="B10" s="4" t="s">
        <v>5</v>
      </c>
      <c r="C10" s="8"/>
      <c r="D10" s="8"/>
      <c r="E10" s="8"/>
      <c r="G10" s="4" t="s">
        <v>5</v>
      </c>
      <c r="H10" s="12"/>
      <c r="I10" s="12"/>
      <c r="J10" s="12"/>
    </row>
    <row r="11" spans="1:10" x14ac:dyDescent="0.3">
      <c r="B11" s="9" t="s">
        <v>6</v>
      </c>
      <c r="C11" s="10">
        <v>856</v>
      </c>
      <c r="D11" s="10">
        <v>266</v>
      </c>
      <c r="E11" s="10">
        <v>28</v>
      </c>
      <c r="G11" s="9" t="s">
        <v>6</v>
      </c>
      <c r="H11" s="13">
        <f>C11/($C$11+$D$11+$E$11)*100</f>
        <v>74.434782608695656</v>
      </c>
      <c r="I11" s="13">
        <f t="shared" ref="I11:J11" si="1">D11/($C$11+$D$11+$E$11)*100</f>
        <v>23.130434782608695</v>
      </c>
      <c r="J11" s="13">
        <f t="shared" si="1"/>
        <v>2.4347826086956523</v>
      </c>
    </row>
    <row r="12" spans="1:10" x14ac:dyDescent="0.3">
      <c r="B12" s="9" t="s">
        <v>7</v>
      </c>
      <c r="C12" s="10">
        <v>1658</v>
      </c>
      <c r="D12" s="10">
        <v>275</v>
      </c>
      <c r="E12" s="10">
        <v>18</v>
      </c>
      <c r="G12" s="9" t="s">
        <v>7</v>
      </c>
      <c r="H12" s="13">
        <f>C12/($C$12+$D$12+$E$12)*100</f>
        <v>84.982060481804197</v>
      </c>
      <c r="I12" s="13">
        <f t="shared" ref="I12:J12" si="2">D12/($C$12+$D$12+$E$12)*100</f>
        <v>14.095335725269093</v>
      </c>
      <c r="J12" s="13">
        <f t="shared" si="2"/>
        <v>0.92260379292670425</v>
      </c>
    </row>
    <row r="13" spans="1:10" x14ac:dyDescent="0.3">
      <c r="B13" s="9" t="s">
        <v>8</v>
      </c>
      <c r="C13" s="10">
        <v>1406</v>
      </c>
      <c r="D13" s="10">
        <v>191</v>
      </c>
      <c r="E13" s="10">
        <v>10</v>
      </c>
      <c r="G13" s="9" t="s">
        <v>8</v>
      </c>
      <c r="H13" s="13">
        <f>C13/($C$13+$D$13+$E$13)*100</f>
        <v>87.492221530802738</v>
      </c>
      <c r="I13" s="13">
        <f t="shared" ref="I13:J13" si="3">D13/($C$13+$D$13+$E$13)*100</f>
        <v>11.885500933416305</v>
      </c>
      <c r="J13" s="13">
        <f t="shared" si="3"/>
        <v>0.62227753578095835</v>
      </c>
    </row>
    <row r="14" spans="1:10" x14ac:dyDescent="0.3">
      <c r="B14" s="9" t="s">
        <v>9</v>
      </c>
      <c r="C14" s="10">
        <v>718</v>
      </c>
      <c r="D14" s="10">
        <v>77</v>
      </c>
      <c r="E14" s="10">
        <v>1</v>
      </c>
      <c r="G14" s="9" t="s">
        <v>9</v>
      </c>
      <c r="H14" s="13">
        <f>C14/($C$14+$D$14+$E$14)*100</f>
        <v>90.201005025125625</v>
      </c>
      <c r="I14" s="13">
        <f t="shared" ref="I14:J14" si="4">D14/($C$14+$D$14+$E$14)*100</f>
        <v>9.6733668341708547</v>
      </c>
      <c r="J14" s="13">
        <f t="shared" si="4"/>
        <v>0.12562814070351758</v>
      </c>
    </row>
    <row r="15" spans="1:10" x14ac:dyDescent="0.3">
      <c r="B15" s="4" t="s">
        <v>61</v>
      </c>
      <c r="C15" s="8"/>
      <c r="D15" s="8"/>
      <c r="E15" s="8"/>
      <c r="G15" s="4" t="s">
        <v>61</v>
      </c>
      <c r="H15" s="8"/>
      <c r="I15" s="8"/>
      <c r="J15" s="8"/>
    </row>
    <row r="16" spans="1:10" x14ac:dyDescent="0.3">
      <c r="B16" s="9" t="s">
        <v>54</v>
      </c>
      <c r="C16" s="10">
        <v>1401</v>
      </c>
      <c r="D16" s="10">
        <v>154</v>
      </c>
      <c r="E16" s="10">
        <v>8</v>
      </c>
      <c r="G16" s="9" t="s">
        <v>54</v>
      </c>
      <c r="H16" s="13">
        <f>C16/($C$16+$D$16+$E$16)*100</f>
        <v>89.635316698656425</v>
      </c>
      <c r="I16" s="13">
        <f t="shared" ref="I16:J16" si="5">D16/($C$16+$D$16+$E$16)*100</f>
        <v>9.8528470889315418</v>
      </c>
      <c r="J16" s="13">
        <f t="shared" si="5"/>
        <v>0.51183621241202815</v>
      </c>
    </row>
    <row r="17" spans="2:10" x14ac:dyDescent="0.3">
      <c r="B17" s="9" t="s">
        <v>55</v>
      </c>
      <c r="C17" s="10">
        <v>560</v>
      </c>
      <c r="D17" s="10">
        <v>46</v>
      </c>
      <c r="E17" s="10">
        <v>3</v>
      </c>
      <c r="G17" s="9" t="s">
        <v>55</v>
      </c>
      <c r="H17" s="13">
        <f>C17/($C$17+$D$17+$E$17)*100</f>
        <v>91.954022988505741</v>
      </c>
      <c r="I17" s="13">
        <f t="shared" ref="I17:J17" si="6">D17/($C$17+$D$17+$E$17)*100</f>
        <v>7.5533661740558298</v>
      </c>
      <c r="J17" s="13">
        <f t="shared" si="6"/>
        <v>0.49261083743842365</v>
      </c>
    </row>
    <row r="18" spans="2:10" x14ac:dyDescent="0.3">
      <c r="B18" s="9" t="s">
        <v>56</v>
      </c>
      <c r="C18" s="10">
        <v>1423</v>
      </c>
      <c r="D18" s="10">
        <v>250</v>
      </c>
      <c r="E18" s="10">
        <v>20</v>
      </c>
      <c r="G18" s="9" t="s">
        <v>56</v>
      </c>
      <c r="H18" s="13">
        <f>C18/($C$18+$D$18+$E$18)*100</f>
        <v>84.051978735971645</v>
      </c>
      <c r="I18" s="13">
        <f t="shared" ref="I18:J18" si="7">D18/($C$18+$D$18+$E$18)*100</f>
        <v>14.766686355581808</v>
      </c>
      <c r="J18" s="13">
        <f t="shared" si="7"/>
        <v>1.1813349084465445</v>
      </c>
    </row>
    <row r="19" spans="2:10" x14ac:dyDescent="0.3">
      <c r="B19" s="9" t="s">
        <v>57</v>
      </c>
      <c r="C19" s="10">
        <v>162</v>
      </c>
      <c r="D19" s="10">
        <v>16</v>
      </c>
      <c r="E19" s="10">
        <v>1</v>
      </c>
      <c r="G19" s="9" t="s">
        <v>57</v>
      </c>
      <c r="H19" s="13">
        <f>C19/($C$19+$D$19+$E$19)*100</f>
        <v>90.502793296089393</v>
      </c>
      <c r="I19" s="13">
        <f t="shared" ref="I19:J19" si="8">D19/($C$19+$D$19+$E$19)*100</f>
        <v>8.938547486033519</v>
      </c>
      <c r="J19" s="13">
        <f t="shared" si="8"/>
        <v>0.55865921787709494</v>
      </c>
    </row>
    <row r="20" spans="2:10" x14ac:dyDescent="0.3">
      <c r="B20" s="9" t="s">
        <v>58</v>
      </c>
      <c r="C20" s="10">
        <v>140</v>
      </c>
      <c r="D20" s="10">
        <v>186</v>
      </c>
      <c r="E20" s="10">
        <v>19</v>
      </c>
      <c r="G20" s="9" t="s">
        <v>58</v>
      </c>
      <c r="H20" s="13">
        <f>C20/($C$20+$D$20+$E$20)*100</f>
        <v>40.579710144927539</v>
      </c>
      <c r="I20" s="13">
        <f t="shared" ref="I20:J20" si="9">D20/($C$20+$D$20+$E$20)*100</f>
        <v>53.913043478260867</v>
      </c>
      <c r="J20" s="13">
        <f t="shared" si="9"/>
        <v>5.5072463768115938</v>
      </c>
    </row>
    <row r="21" spans="2:10" x14ac:dyDescent="0.3">
      <c r="B21" s="9" t="s">
        <v>59</v>
      </c>
      <c r="C21" s="10">
        <v>198</v>
      </c>
      <c r="D21" s="10">
        <v>20</v>
      </c>
      <c r="E21" s="10">
        <v>0</v>
      </c>
      <c r="G21" s="9" t="s">
        <v>59</v>
      </c>
      <c r="H21" s="13">
        <f>C21/($C$21+$D$21+$E$21)*100</f>
        <v>90.825688073394488</v>
      </c>
      <c r="I21" s="13">
        <f t="shared" ref="I21:J21" si="10">D21/($C$21+$D$21+$E$21)*100</f>
        <v>9.1743119266055047</v>
      </c>
      <c r="J21" s="13">
        <f t="shared" si="10"/>
        <v>0</v>
      </c>
    </row>
    <row r="22" spans="2:10" x14ac:dyDescent="0.3">
      <c r="B22" s="9" t="s">
        <v>60</v>
      </c>
      <c r="C22" s="10">
        <v>754</v>
      </c>
      <c r="D22" s="10">
        <v>137</v>
      </c>
      <c r="E22" s="10">
        <v>6</v>
      </c>
      <c r="G22" s="9" t="s">
        <v>60</v>
      </c>
      <c r="H22" s="13">
        <f>C22/($C$22+$D$22+$E$22)*100</f>
        <v>84.05797101449275</v>
      </c>
      <c r="I22" s="13">
        <f t="shared" ref="I22:J22" si="11">D22/($C$22+$D$22+$E$22)*100</f>
        <v>15.273132664437011</v>
      </c>
      <c r="J22" s="13">
        <f t="shared" si="11"/>
        <v>0.66889632107023411</v>
      </c>
    </row>
    <row r="23" spans="2:10" x14ac:dyDescent="0.3">
      <c r="B23" s="4" t="s">
        <v>104</v>
      </c>
      <c r="C23" s="19"/>
      <c r="D23" s="19"/>
      <c r="E23" s="19"/>
      <c r="G23" s="4" t="s">
        <v>104</v>
      </c>
      <c r="H23" s="79"/>
      <c r="I23" s="79"/>
      <c r="J23" s="79"/>
    </row>
    <row r="24" spans="2:10" x14ac:dyDescent="0.3">
      <c r="B24" s="9" t="s">
        <v>105</v>
      </c>
      <c r="C24" s="10">
        <v>3347</v>
      </c>
      <c r="D24" s="10">
        <v>651</v>
      </c>
      <c r="E24" s="10">
        <v>48</v>
      </c>
      <c r="G24" s="9" t="s">
        <v>105</v>
      </c>
      <c r="H24" s="85">
        <f t="shared" ref="H24:H25" si="12">C24/SUM($C24:$E24)*100</f>
        <v>82.723677706376662</v>
      </c>
      <c r="I24" s="85">
        <f t="shared" ref="I24:I25" si="13">D24/SUM($C24:$E24)*100</f>
        <v>16.089965397923876</v>
      </c>
      <c r="J24" s="85">
        <f t="shared" ref="J24:J25" si="14">E24/SUM($C24:$E24)*100</f>
        <v>1.1863568956994563</v>
      </c>
    </row>
    <row r="25" spans="2:10" x14ac:dyDescent="0.3">
      <c r="B25" s="9" t="s">
        <v>106</v>
      </c>
      <c r="C25" s="10">
        <v>1291</v>
      </c>
      <c r="D25" s="10">
        <v>158</v>
      </c>
      <c r="E25" s="10">
        <v>9</v>
      </c>
      <c r="G25" s="9" t="s">
        <v>106</v>
      </c>
      <c r="H25" s="85">
        <f t="shared" si="12"/>
        <v>88.545953360768166</v>
      </c>
      <c r="I25" s="85">
        <f t="shared" si="13"/>
        <v>10.83676268861454</v>
      </c>
      <c r="J25" s="85">
        <f t="shared" si="14"/>
        <v>0.61728395061728392</v>
      </c>
    </row>
  </sheetData>
  <hyperlinks>
    <hyperlink ref="E7" location="'Q32'!A1" display="Encerrou definitivamente"/>
    <hyperlink ref="B3" location="Índice!A1" display="voltar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3" width="12.5546875" bestFit="1" customWidth="1"/>
    <col min="4" max="4" width="10.88671875" bestFit="1" customWidth="1"/>
    <col min="5" max="6" width="11.6640625" bestFit="1" customWidth="1"/>
    <col min="7" max="7" width="3.44140625" customWidth="1"/>
    <col min="8" max="8" width="28.33203125" customWidth="1"/>
    <col min="9" max="12" width="11.6640625" customWidth="1"/>
  </cols>
  <sheetData>
    <row r="1" spans="1:12" ht="17.399999999999999" x14ac:dyDescent="0.3">
      <c r="B1" s="1" t="s">
        <v>74</v>
      </c>
    </row>
    <row r="2" spans="1:12" ht="17.399999999999999" x14ac:dyDescent="0.3">
      <c r="A2" s="74"/>
      <c r="B2" s="1" t="s">
        <v>109</v>
      </c>
    </row>
    <row r="3" spans="1:12" x14ac:dyDescent="0.3">
      <c r="B3" s="77" t="s">
        <v>77</v>
      </c>
    </row>
    <row r="4" spans="1:12" ht="18" customHeight="1" x14ac:dyDescent="0.3">
      <c r="B4" s="1" t="s">
        <v>80</v>
      </c>
      <c r="C4" s="1"/>
      <c r="D4" s="1"/>
      <c r="E4" s="1"/>
      <c r="F4" s="1"/>
    </row>
    <row r="5" spans="1:12" ht="4.5" customHeight="1" x14ac:dyDescent="0.3"/>
    <row r="6" spans="1:12" x14ac:dyDescent="0.3">
      <c r="B6" s="20" t="s">
        <v>71</v>
      </c>
      <c r="H6" s="2" t="s">
        <v>72</v>
      </c>
    </row>
    <row r="7" spans="1:12" ht="20.399999999999999" x14ac:dyDescent="0.3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1:12" x14ac:dyDescent="0.3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3">
      <c r="B9" s="6" t="s">
        <v>4</v>
      </c>
      <c r="C9" s="7">
        <v>3930</v>
      </c>
      <c r="D9" s="7">
        <v>168</v>
      </c>
      <c r="E9" s="7">
        <v>869</v>
      </c>
      <c r="F9" s="7">
        <v>480</v>
      </c>
      <c r="H9" s="6" t="s">
        <v>4</v>
      </c>
      <c r="I9" s="11">
        <f>C9/(C9+D9+E9+F9)*100</f>
        <v>72.149807233339459</v>
      </c>
      <c r="J9" s="11">
        <f>D9/(D9+E9+F9+C9)*100</f>
        <v>3.0842665687534425</v>
      </c>
      <c r="K9" s="11">
        <f>E9/(E9+F9+D9+C9)*100</f>
        <v>15.953736001468698</v>
      </c>
      <c r="L9" s="11">
        <f>F9/(F9+E9+D9+C9)*100</f>
        <v>8.8121901964384062</v>
      </c>
    </row>
    <row r="10" spans="1:12" x14ac:dyDescent="0.3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3">
      <c r="B11" s="9" t="s">
        <v>6</v>
      </c>
      <c r="C11" s="10">
        <v>765</v>
      </c>
      <c r="D11" s="10">
        <v>35</v>
      </c>
      <c r="E11" s="10">
        <v>187</v>
      </c>
      <c r="F11" s="10">
        <v>135</v>
      </c>
      <c r="H11" s="9" t="s">
        <v>6</v>
      </c>
      <c r="I11" s="13">
        <f t="shared" ref="I11:I21" si="0">C11/(C11+D11+E11+F11)*100</f>
        <v>68.181818181818173</v>
      </c>
      <c r="J11" s="13">
        <f t="shared" ref="J11:J22" si="1">D11/(D11+E11+F11+C11)*100</f>
        <v>3.119429590017825</v>
      </c>
      <c r="K11" s="13">
        <f t="shared" ref="K11:K22" si="2">E11/(E11+F11+D11+C11)*100</f>
        <v>16.666666666666664</v>
      </c>
      <c r="L11" s="13">
        <f t="shared" ref="L11:L22" si="3">F11/(F11+E11+D11+C11)*100</f>
        <v>12.032085561497325</v>
      </c>
    </row>
    <row r="12" spans="1:12" x14ac:dyDescent="0.3">
      <c r="B12" s="9" t="s">
        <v>7</v>
      </c>
      <c r="C12" s="10">
        <v>1379</v>
      </c>
      <c r="D12" s="10">
        <v>47</v>
      </c>
      <c r="E12" s="10">
        <v>334</v>
      </c>
      <c r="F12" s="10">
        <v>173</v>
      </c>
      <c r="H12" s="9" t="s">
        <v>7</v>
      </c>
      <c r="I12" s="13">
        <f t="shared" si="0"/>
        <v>71.339886187273677</v>
      </c>
      <c r="J12" s="13">
        <f t="shared" si="1"/>
        <v>2.431453698913606</v>
      </c>
      <c r="K12" s="13">
        <f t="shared" si="2"/>
        <v>17.278841179513709</v>
      </c>
      <c r="L12" s="13">
        <f t="shared" si="3"/>
        <v>8.9498189342990173</v>
      </c>
    </row>
    <row r="13" spans="1:12" x14ac:dyDescent="0.3">
      <c r="B13" s="9" t="s">
        <v>8</v>
      </c>
      <c r="C13" s="10">
        <v>1188</v>
      </c>
      <c r="D13" s="10">
        <v>53</v>
      </c>
      <c r="E13" s="10">
        <v>239</v>
      </c>
      <c r="F13" s="10">
        <v>117</v>
      </c>
      <c r="H13" s="9" t="s">
        <v>8</v>
      </c>
      <c r="I13" s="13">
        <f t="shared" si="0"/>
        <v>74.38948027551659</v>
      </c>
      <c r="J13" s="13">
        <f t="shared" si="1"/>
        <v>3.3187226048841576</v>
      </c>
      <c r="K13" s="13">
        <f t="shared" si="2"/>
        <v>14.965560425798371</v>
      </c>
      <c r="L13" s="13">
        <f t="shared" si="3"/>
        <v>7.3262366938008761</v>
      </c>
    </row>
    <row r="14" spans="1:12" x14ac:dyDescent="0.3">
      <c r="B14" s="9" t="s">
        <v>9</v>
      </c>
      <c r="C14" s="10">
        <v>598</v>
      </c>
      <c r="D14" s="10">
        <v>33</v>
      </c>
      <c r="E14" s="10">
        <v>109</v>
      </c>
      <c r="F14" s="10">
        <v>55</v>
      </c>
      <c r="H14" s="9" t="s">
        <v>9</v>
      </c>
      <c r="I14" s="13">
        <f t="shared" si="0"/>
        <v>75.220125786163521</v>
      </c>
      <c r="J14" s="13">
        <f t="shared" si="1"/>
        <v>4.1509433962264151</v>
      </c>
      <c r="K14" s="13">
        <f t="shared" si="2"/>
        <v>13.710691823899371</v>
      </c>
      <c r="L14" s="13">
        <f t="shared" si="3"/>
        <v>6.9182389937106921</v>
      </c>
    </row>
    <row r="15" spans="1:12" x14ac:dyDescent="0.3">
      <c r="B15" s="4" t="s">
        <v>61</v>
      </c>
      <c r="C15" s="8"/>
      <c r="D15" s="8"/>
      <c r="E15" s="8"/>
      <c r="F15" s="8"/>
      <c r="H15" s="4" t="s">
        <v>61</v>
      </c>
      <c r="I15" s="8"/>
      <c r="J15" s="8"/>
      <c r="K15" s="8"/>
      <c r="L15" s="8"/>
    </row>
    <row r="16" spans="1:12" x14ac:dyDescent="0.3">
      <c r="B16" s="9" t="s">
        <v>54</v>
      </c>
      <c r="C16" s="10">
        <v>1114</v>
      </c>
      <c r="D16" s="10">
        <v>52</v>
      </c>
      <c r="E16" s="10">
        <v>278</v>
      </c>
      <c r="F16" s="10">
        <v>111</v>
      </c>
      <c r="H16" s="9" t="s">
        <v>54</v>
      </c>
      <c r="I16" s="13">
        <f t="shared" si="0"/>
        <v>71.639871382636656</v>
      </c>
      <c r="J16" s="13">
        <f t="shared" si="1"/>
        <v>3.3440514469453375</v>
      </c>
      <c r="K16" s="13">
        <f t="shared" si="2"/>
        <v>17.877813504823152</v>
      </c>
      <c r="L16" s="13">
        <f t="shared" si="3"/>
        <v>7.1382636655948559</v>
      </c>
    </row>
    <row r="17" spans="2:12" x14ac:dyDescent="0.3">
      <c r="B17" s="9" t="s">
        <v>55</v>
      </c>
      <c r="C17" s="10">
        <v>376</v>
      </c>
      <c r="D17" s="10">
        <v>1</v>
      </c>
      <c r="E17" s="10">
        <v>149</v>
      </c>
      <c r="F17" s="10">
        <v>80</v>
      </c>
      <c r="H17" s="9" t="s">
        <v>55</v>
      </c>
      <c r="I17" s="13">
        <f t="shared" si="0"/>
        <v>62.046204620462042</v>
      </c>
      <c r="J17" s="13">
        <f t="shared" si="1"/>
        <v>0.16501650165016502</v>
      </c>
      <c r="K17" s="13">
        <f t="shared" si="2"/>
        <v>24.587458745874589</v>
      </c>
      <c r="L17" s="13">
        <f t="shared" si="3"/>
        <v>13.201320132013199</v>
      </c>
    </row>
    <row r="18" spans="2:12" x14ac:dyDescent="0.3">
      <c r="B18" s="9" t="s">
        <v>56</v>
      </c>
      <c r="C18" s="10">
        <v>1227</v>
      </c>
      <c r="D18" s="10">
        <v>97</v>
      </c>
      <c r="E18" s="10">
        <v>225</v>
      </c>
      <c r="F18" s="10">
        <v>124</v>
      </c>
      <c r="H18" s="9" t="s">
        <v>56</v>
      </c>
      <c r="I18" s="13">
        <f t="shared" si="0"/>
        <v>73.341303048416023</v>
      </c>
      <c r="J18" s="13">
        <f t="shared" si="1"/>
        <v>5.7979677226539152</v>
      </c>
      <c r="K18" s="13">
        <f t="shared" si="2"/>
        <v>13.448894202032276</v>
      </c>
      <c r="L18" s="13">
        <f t="shared" si="3"/>
        <v>7.4118350268977879</v>
      </c>
    </row>
    <row r="19" spans="2:12" x14ac:dyDescent="0.3">
      <c r="B19" s="9" t="s">
        <v>57</v>
      </c>
      <c r="C19" s="10">
        <v>141</v>
      </c>
      <c r="D19" s="10">
        <v>3</v>
      </c>
      <c r="E19" s="10">
        <v>26</v>
      </c>
      <c r="F19" s="10">
        <v>8</v>
      </c>
      <c r="H19" s="9" t="s">
        <v>57</v>
      </c>
      <c r="I19" s="13">
        <f t="shared" si="0"/>
        <v>79.213483146067418</v>
      </c>
      <c r="J19" s="13">
        <f t="shared" si="1"/>
        <v>1.6853932584269662</v>
      </c>
      <c r="K19" s="13">
        <f t="shared" si="2"/>
        <v>14.606741573033707</v>
      </c>
      <c r="L19" s="13">
        <f t="shared" si="3"/>
        <v>4.4943820224719104</v>
      </c>
    </row>
    <row r="20" spans="2:12" x14ac:dyDescent="0.3">
      <c r="B20" s="9" t="s">
        <v>58</v>
      </c>
      <c r="C20" s="10">
        <v>293</v>
      </c>
      <c r="D20" s="10">
        <v>2</v>
      </c>
      <c r="E20" s="10">
        <v>5</v>
      </c>
      <c r="F20" s="10">
        <v>26</v>
      </c>
      <c r="H20" s="9" t="s">
        <v>58</v>
      </c>
      <c r="I20" s="13">
        <f t="shared" si="0"/>
        <v>89.877300613496942</v>
      </c>
      <c r="J20" s="13">
        <f t="shared" si="1"/>
        <v>0.61349693251533743</v>
      </c>
      <c r="K20" s="13">
        <f t="shared" si="2"/>
        <v>1.5337423312883436</v>
      </c>
      <c r="L20" s="13">
        <f t="shared" si="3"/>
        <v>7.9754601226993866</v>
      </c>
    </row>
    <row r="21" spans="2:12" x14ac:dyDescent="0.3">
      <c r="B21" s="9" t="s">
        <v>59</v>
      </c>
      <c r="C21" s="10">
        <v>150</v>
      </c>
      <c r="D21" s="10">
        <v>2</v>
      </c>
      <c r="E21" s="10">
        <v>40</v>
      </c>
      <c r="F21" s="10">
        <v>26</v>
      </c>
      <c r="H21" s="9" t="s">
        <v>59</v>
      </c>
      <c r="I21" s="13">
        <f t="shared" si="0"/>
        <v>68.807339449541288</v>
      </c>
      <c r="J21" s="13">
        <f t="shared" si="1"/>
        <v>0.91743119266055051</v>
      </c>
      <c r="K21" s="13">
        <f t="shared" si="2"/>
        <v>18.348623853211009</v>
      </c>
      <c r="L21" s="13">
        <f t="shared" si="3"/>
        <v>11.926605504587156</v>
      </c>
    </row>
    <row r="22" spans="2:12" x14ac:dyDescent="0.3">
      <c r="B22" s="9" t="s">
        <v>60</v>
      </c>
      <c r="C22" s="10">
        <v>629</v>
      </c>
      <c r="D22" s="10">
        <v>11</v>
      </c>
      <c r="E22" s="10">
        <v>146</v>
      </c>
      <c r="F22" s="10">
        <v>105</v>
      </c>
      <c r="H22" s="9" t="s">
        <v>60</v>
      </c>
      <c r="I22" s="13">
        <f>C22/(C22+D22+E22+F22)*100</f>
        <v>70.594837261503926</v>
      </c>
      <c r="J22" s="13">
        <f t="shared" si="1"/>
        <v>1.2345679012345678</v>
      </c>
      <c r="K22" s="13">
        <f t="shared" si="2"/>
        <v>16.386083052749719</v>
      </c>
      <c r="L22" s="13">
        <f t="shared" si="3"/>
        <v>11.784511784511785</v>
      </c>
    </row>
    <row r="23" spans="2:12" x14ac:dyDescent="0.3">
      <c r="B23" s="4" t="s">
        <v>104</v>
      </c>
      <c r="C23" s="19"/>
      <c r="D23" s="19"/>
      <c r="E23" s="19"/>
      <c r="G23" s="4"/>
      <c r="H23" s="4" t="s">
        <v>104</v>
      </c>
      <c r="I23" s="79"/>
      <c r="J23" s="79"/>
      <c r="L23" s="4"/>
    </row>
    <row r="24" spans="2:12" x14ac:dyDescent="0.3">
      <c r="B24" s="9" t="s">
        <v>105</v>
      </c>
      <c r="C24" s="10">
        <v>2875</v>
      </c>
      <c r="D24" s="10">
        <v>134</v>
      </c>
      <c r="E24" s="10">
        <v>646</v>
      </c>
      <c r="F24" s="10">
        <v>343</v>
      </c>
      <c r="H24" s="9" t="s">
        <v>105</v>
      </c>
      <c r="I24" s="85">
        <f t="shared" ref="I24:I25" si="4">C24/(C24+D24+E24+F24)*100</f>
        <v>71.910955477738867</v>
      </c>
      <c r="J24" s="85">
        <f t="shared" ref="J24:J25" si="5">D24/(D24+E24+F24+C24)*100</f>
        <v>3.3516758379189597</v>
      </c>
      <c r="K24" s="85">
        <f t="shared" ref="K24:K25" si="6">E24/(E24+F24+D24+C24)*100</f>
        <v>16.158079039519759</v>
      </c>
      <c r="L24" s="85">
        <f t="shared" ref="L24:L25" si="7">F24/(F24+E24+D24+C24)*100</f>
        <v>8.5792896448224116</v>
      </c>
    </row>
    <row r="25" spans="2:12" x14ac:dyDescent="0.3">
      <c r="B25" s="9" t="s">
        <v>106</v>
      </c>
      <c r="C25" s="10">
        <v>1055</v>
      </c>
      <c r="D25" s="10">
        <v>34</v>
      </c>
      <c r="E25" s="10">
        <v>223</v>
      </c>
      <c r="F25" s="10">
        <v>137</v>
      </c>
      <c r="H25" s="9" t="s">
        <v>106</v>
      </c>
      <c r="I25" s="85">
        <f t="shared" si="4"/>
        <v>72.808833678398898</v>
      </c>
      <c r="J25" s="85">
        <f t="shared" si="5"/>
        <v>2.3464458247066942</v>
      </c>
      <c r="K25" s="85">
        <f t="shared" si="6"/>
        <v>15.38992408557626</v>
      </c>
      <c r="L25" s="85">
        <f t="shared" si="7"/>
        <v>9.4547964113181511</v>
      </c>
    </row>
  </sheetData>
  <hyperlinks>
    <hyperlink ref="B3" location="Índice!A1" display="voltar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12" width="12" customWidth="1"/>
    <col min="13" max="13" width="3.44140625" customWidth="1"/>
    <col min="14" max="14" width="28.33203125" customWidth="1"/>
  </cols>
  <sheetData>
    <row r="1" spans="1:24" ht="17.399999999999999" x14ac:dyDescent="0.3">
      <c r="B1" s="1" t="s">
        <v>74</v>
      </c>
    </row>
    <row r="2" spans="1:24" ht="17.399999999999999" x14ac:dyDescent="0.3">
      <c r="A2" s="74"/>
      <c r="B2" s="1" t="s">
        <v>109</v>
      </c>
    </row>
    <row r="3" spans="1:24" x14ac:dyDescent="0.3">
      <c r="B3" s="77" t="s">
        <v>77</v>
      </c>
    </row>
    <row r="4" spans="1:24" ht="18" customHeight="1" x14ac:dyDescent="0.3">
      <c r="B4" s="1" t="s">
        <v>81</v>
      </c>
      <c r="C4" s="1"/>
      <c r="D4" s="1"/>
      <c r="E4" s="1"/>
      <c r="F4" s="1"/>
      <c r="G4" s="1"/>
      <c r="H4" s="1"/>
      <c r="I4" s="1"/>
      <c r="J4" s="1"/>
      <c r="K4" s="1"/>
      <c r="L4" s="1"/>
      <c r="N4" s="1"/>
    </row>
    <row r="5" spans="1:24" ht="4.5" customHeight="1" x14ac:dyDescent="0.3"/>
    <row r="6" spans="1:24" x14ac:dyDescent="0.3">
      <c r="B6" s="20" t="s">
        <v>71</v>
      </c>
      <c r="N6" s="20" t="s">
        <v>72</v>
      </c>
    </row>
    <row r="7" spans="1:24" x14ac:dyDescent="0.3">
      <c r="B7" s="110" t="s">
        <v>0</v>
      </c>
      <c r="C7" s="110" t="s">
        <v>15</v>
      </c>
      <c r="D7" s="110"/>
      <c r="E7" s="110"/>
      <c r="F7" s="110"/>
      <c r="G7" s="112"/>
      <c r="H7" s="113" t="s">
        <v>16</v>
      </c>
      <c r="I7" s="110"/>
      <c r="J7" s="110"/>
      <c r="K7" s="110"/>
      <c r="L7" s="110"/>
      <c r="N7" s="110" t="s">
        <v>0</v>
      </c>
      <c r="O7" s="110" t="s">
        <v>15</v>
      </c>
      <c r="P7" s="110"/>
      <c r="Q7" s="110"/>
      <c r="R7" s="110"/>
      <c r="S7" s="115"/>
      <c r="T7" s="114" t="s">
        <v>16</v>
      </c>
      <c r="U7" s="110"/>
      <c r="V7" s="110"/>
      <c r="W7" s="110"/>
      <c r="X7" s="110"/>
    </row>
    <row r="8" spans="1:24" ht="20.399999999999999" x14ac:dyDescent="0.3">
      <c r="B8" s="111"/>
      <c r="C8" s="14" t="s">
        <v>17</v>
      </c>
      <c r="D8" s="14" t="s">
        <v>18</v>
      </c>
      <c r="E8" s="14" t="s">
        <v>19</v>
      </c>
      <c r="F8" s="14" t="s">
        <v>20</v>
      </c>
      <c r="G8" s="26" t="s">
        <v>21</v>
      </c>
      <c r="H8" s="29" t="s">
        <v>17</v>
      </c>
      <c r="I8" s="23" t="s">
        <v>18</v>
      </c>
      <c r="J8" s="23" t="s">
        <v>19</v>
      </c>
      <c r="K8" s="23" t="s">
        <v>20</v>
      </c>
      <c r="L8" s="23" t="s">
        <v>21</v>
      </c>
      <c r="N8" s="111"/>
      <c r="O8" s="23" t="s">
        <v>17</v>
      </c>
      <c r="P8" s="23" t="s">
        <v>18</v>
      </c>
      <c r="Q8" s="23" t="s">
        <v>19</v>
      </c>
      <c r="R8" s="23" t="s">
        <v>20</v>
      </c>
      <c r="S8" s="36" t="s">
        <v>21</v>
      </c>
      <c r="T8" s="21" t="s">
        <v>17</v>
      </c>
      <c r="U8" s="23" t="s">
        <v>18</v>
      </c>
      <c r="V8" s="23" t="s">
        <v>19</v>
      </c>
      <c r="W8" s="23" t="s">
        <v>20</v>
      </c>
      <c r="X8" s="23" t="s">
        <v>21</v>
      </c>
    </row>
    <row r="9" spans="1:24" x14ac:dyDescent="0.3">
      <c r="B9" s="4" t="s">
        <v>4</v>
      </c>
      <c r="C9" s="5"/>
      <c r="D9" s="5"/>
      <c r="E9" s="5"/>
      <c r="F9" s="5"/>
      <c r="G9" s="5"/>
      <c r="H9" s="30"/>
      <c r="I9" s="5"/>
      <c r="J9" s="5"/>
      <c r="K9" s="5"/>
      <c r="L9" s="5"/>
      <c r="N9" s="4" t="s">
        <v>4</v>
      </c>
      <c r="O9" s="5"/>
      <c r="P9" s="5"/>
      <c r="Q9" s="5"/>
      <c r="R9" s="5"/>
      <c r="S9" s="37"/>
      <c r="T9" s="5"/>
      <c r="U9" s="5"/>
      <c r="V9" s="5"/>
      <c r="W9" s="5"/>
      <c r="X9" s="5"/>
    </row>
    <row r="10" spans="1:24" x14ac:dyDescent="0.3">
      <c r="B10" s="6" t="s">
        <v>4</v>
      </c>
      <c r="C10" s="7">
        <v>324</v>
      </c>
      <c r="D10" s="7">
        <v>730</v>
      </c>
      <c r="E10" s="7">
        <v>949</v>
      </c>
      <c r="F10" s="7">
        <v>642</v>
      </c>
      <c r="G10" s="27">
        <v>1285</v>
      </c>
      <c r="H10" s="31">
        <v>71</v>
      </c>
      <c r="I10" s="7">
        <v>62</v>
      </c>
      <c r="J10" s="7">
        <v>22</v>
      </c>
      <c r="K10" s="7">
        <v>6</v>
      </c>
      <c r="L10" s="7">
        <v>7</v>
      </c>
      <c r="N10" s="6" t="s">
        <v>4</v>
      </c>
      <c r="O10" s="11">
        <f>C10/(C10+D10+E10+F10+G10)*100</f>
        <v>8.2442748091603058</v>
      </c>
      <c r="P10" s="11">
        <f>D10/(D10+E10+F10+G10+C10)*100</f>
        <v>18.575063613231553</v>
      </c>
      <c r="Q10" s="11">
        <f>E10/(E10+F10+G10+C10+D10)*100</f>
        <v>24.147582697201017</v>
      </c>
      <c r="R10" s="11">
        <f>F10/(F10+G10+E10+D10+C10)*100</f>
        <v>16.335877862595417</v>
      </c>
      <c r="S10" s="38">
        <f>G10/(G10+C10+D10+E10+F10)*100</f>
        <v>32.697201017811707</v>
      </c>
      <c r="T10" s="34">
        <f>H10/(H10+I10+J10+K10+L10)*100</f>
        <v>42.261904761904759</v>
      </c>
      <c r="U10" s="11">
        <f>I10/(I10+J10+K10+L10+H10)*100</f>
        <v>36.904761904761905</v>
      </c>
      <c r="V10" s="11">
        <f>J10/(J10+K10+L10+H10+I10)*100</f>
        <v>13.095238095238097</v>
      </c>
      <c r="W10" s="11">
        <f>K10/(K10+L10+J10+I10+H10)*100</f>
        <v>3.5714285714285712</v>
      </c>
      <c r="X10" s="11">
        <f>L10/(L10+H10+I10+J10+K10)*100</f>
        <v>4.1666666666666661</v>
      </c>
    </row>
    <row r="11" spans="1:24" x14ac:dyDescent="0.3">
      <c r="B11" s="4" t="s">
        <v>5</v>
      </c>
      <c r="C11" s="8"/>
      <c r="D11" s="8"/>
      <c r="E11" s="8"/>
      <c r="F11" s="8"/>
      <c r="G11" s="8"/>
      <c r="H11" s="32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39"/>
      <c r="T11" s="12"/>
      <c r="U11" s="12"/>
      <c r="V11" s="12"/>
      <c r="W11" s="12"/>
      <c r="X11" s="12"/>
    </row>
    <row r="12" spans="1:24" x14ac:dyDescent="0.3">
      <c r="B12" s="9" t="s">
        <v>6</v>
      </c>
      <c r="C12" s="10">
        <v>38</v>
      </c>
      <c r="D12" s="10">
        <v>114</v>
      </c>
      <c r="E12" s="10">
        <v>164</v>
      </c>
      <c r="F12" s="10">
        <v>116</v>
      </c>
      <c r="G12" s="28">
        <v>333</v>
      </c>
      <c r="H12" s="33">
        <v>13</v>
      </c>
      <c r="I12" s="10">
        <v>11</v>
      </c>
      <c r="J12" s="10">
        <v>7</v>
      </c>
      <c r="K12" s="10">
        <v>1</v>
      </c>
      <c r="L12" s="10">
        <v>3</v>
      </c>
      <c r="N12" s="9" t="s">
        <v>6</v>
      </c>
      <c r="O12" s="13">
        <f t="shared" ref="O12:O15" si="0">C12/(C12+D12+E12+F12+G12)*100</f>
        <v>4.9673202614379086</v>
      </c>
      <c r="P12" s="13">
        <f t="shared" ref="P12:P15" si="1">D12/(D12+E12+F12+G12+C12)*100</f>
        <v>14.901960784313726</v>
      </c>
      <c r="Q12" s="13">
        <f t="shared" ref="Q12:Q15" si="2">E12/(E12+F12+G12+C12+D12)*100</f>
        <v>21.437908496732025</v>
      </c>
      <c r="R12" s="13">
        <f t="shared" ref="R12:R15" si="3">F12/(F12+G12+E12+D12+C12)*100</f>
        <v>15.163398692810457</v>
      </c>
      <c r="S12" s="40">
        <f t="shared" ref="S12:S15" si="4">G12/(G12+C12+D12+E12+F12)*100</f>
        <v>43.529411764705884</v>
      </c>
      <c r="T12" s="35">
        <f t="shared" ref="T12:T15" si="5">H12/(H12+I12+J12+K12+L12)*100</f>
        <v>37.142857142857146</v>
      </c>
      <c r="U12" s="13">
        <f t="shared" ref="U12:U15" si="6">I12/(I12+J12+K12+L12+H12)*100</f>
        <v>31.428571428571427</v>
      </c>
      <c r="V12" s="13">
        <f t="shared" ref="V12:V15" si="7">J12/(J12+K12+L12+H12+I12)*100</f>
        <v>20</v>
      </c>
      <c r="W12" s="13">
        <f t="shared" ref="W12:W15" si="8">K12/(K12+L12+J12+I12+H12)*100</f>
        <v>2.8571428571428572</v>
      </c>
      <c r="X12" s="13">
        <f t="shared" ref="X12:X15" si="9">L12/(L12+H12+I12+J12+K12)*100</f>
        <v>8.5714285714285712</v>
      </c>
    </row>
    <row r="13" spans="1:24" x14ac:dyDescent="0.3">
      <c r="B13" s="9" t="s">
        <v>7</v>
      </c>
      <c r="C13" s="10">
        <v>95</v>
      </c>
      <c r="D13" s="10">
        <v>242</v>
      </c>
      <c r="E13" s="10">
        <v>372</v>
      </c>
      <c r="F13" s="10">
        <v>222</v>
      </c>
      <c r="G13" s="28">
        <v>448</v>
      </c>
      <c r="H13" s="33">
        <v>13</v>
      </c>
      <c r="I13" s="10">
        <v>22</v>
      </c>
      <c r="J13" s="10">
        <v>8</v>
      </c>
      <c r="K13" s="10">
        <v>3</v>
      </c>
      <c r="L13" s="10">
        <v>1</v>
      </c>
      <c r="N13" s="9" t="s">
        <v>7</v>
      </c>
      <c r="O13" s="13">
        <f t="shared" si="0"/>
        <v>6.8890500362581584</v>
      </c>
      <c r="P13" s="13">
        <f t="shared" si="1"/>
        <v>17.548948513415517</v>
      </c>
      <c r="Q13" s="13">
        <f t="shared" si="2"/>
        <v>26.976069615663523</v>
      </c>
      <c r="R13" s="13">
        <f t="shared" si="3"/>
        <v>16.098622189992749</v>
      </c>
      <c r="S13" s="40">
        <f t="shared" si="4"/>
        <v>32.487309644670049</v>
      </c>
      <c r="T13" s="35">
        <f t="shared" si="5"/>
        <v>27.659574468085108</v>
      </c>
      <c r="U13" s="13">
        <f t="shared" si="6"/>
        <v>46.808510638297875</v>
      </c>
      <c r="V13" s="13">
        <f t="shared" si="7"/>
        <v>17.021276595744681</v>
      </c>
      <c r="W13" s="13">
        <f t="shared" si="8"/>
        <v>6.3829787234042552</v>
      </c>
      <c r="X13" s="13">
        <f t="shared" si="9"/>
        <v>2.1276595744680851</v>
      </c>
    </row>
    <row r="14" spans="1:24" x14ac:dyDescent="0.3">
      <c r="B14" s="9" t="s">
        <v>8</v>
      </c>
      <c r="C14" s="10">
        <v>113</v>
      </c>
      <c r="D14" s="10">
        <v>262</v>
      </c>
      <c r="E14" s="10">
        <v>281</v>
      </c>
      <c r="F14" s="10">
        <v>199</v>
      </c>
      <c r="G14" s="28">
        <v>333</v>
      </c>
      <c r="H14" s="33">
        <v>25</v>
      </c>
      <c r="I14" s="10">
        <v>17</v>
      </c>
      <c r="J14" s="10">
        <v>6</v>
      </c>
      <c r="K14" s="10">
        <v>2</v>
      </c>
      <c r="L14" s="10">
        <v>3</v>
      </c>
      <c r="N14" s="9" t="s">
        <v>8</v>
      </c>
      <c r="O14" s="13">
        <f t="shared" si="0"/>
        <v>9.5117845117845121</v>
      </c>
      <c r="P14" s="13">
        <f t="shared" si="1"/>
        <v>22.053872053872052</v>
      </c>
      <c r="Q14" s="13">
        <f t="shared" si="2"/>
        <v>23.653198653198654</v>
      </c>
      <c r="R14" s="13">
        <f t="shared" si="3"/>
        <v>16.750841750841751</v>
      </c>
      <c r="S14" s="40">
        <f t="shared" si="4"/>
        <v>28.030303030303028</v>
      </c>
      <c r="T14" s="35">
        <f t="shared" si="5"/>
        <v>47.169811320754718</v>
      </c>
      <c r="U14" s="13">
        <f t="shared" si="6"/>
        <v>32.075471698113205</v>
      </c>
      <c r="V14" s="13">
        <f t="shared" si="7"/>
        <v>11.320754716981133</v>
      </c>
      <c r="W14" s="13">
        <f t="shared" si="8"/>
        <v>3.7735849056603774</v>
      </c>
      <c r="X14" s="13">
        <f t="shared" si="9"/>
        <v>5.6603773584905666</v>
      </c>
    </row>
    <row r="15" spans="1:24" x14ac:dyDescent="0.3">
      <c r="B15" s="9" t="s">
        <v>9</v>
      </c>
      <c r="C15" s="10">
        <v>78</v>
      </c>
      <c r="D15" s="10">
        <v>112</v>
      </c>
      <c r="E15" s="10">
        <v>132</v>
      </c>
      <c r="F15" s="10">
        <v>105</v>
      </c>
      <c r="G15" s="28">
        <v>171</v>
      </c>
      <c r="H15" s="33">
        <v>20</v>
      </c>
      <c r="I15" s="10">
        <v>12</v>
      </c>
      <c r="J15" s="10">
        <v>1</v>
      </c>
      <c r="K15" s="10">
        <v>0</v>
      </c>
      <c r="L15" s="10">
        <v>0</v>
      </c>
      <c r="N15" s="9" t="s">
        <v>9</v>
      </c>
      <c r="O15" s="13">
        <f t="shared" si="0"/>
        <v>13.043478260869565</v>
      </c>
      <c r="P15" s="13">
        <f t="shared" si="1"/>
        <v>18.729096989966553</v>
      </c>
      <c r="Q15" s="13">
        <f t="shared" si="2"/>
        <v>22.073578595317723</v>
      </c>
      <c r="R15" s="13">
        <f t="shared" si="3"/>
        <v>17.558528428093645</v>
      </c>
      <c r="S15" s="40">
        <f t="shared" si="4"/>
        <v>28.595317725752505</v>
      </c>
      <c r="T15" s="35">
        <f t="shared" si="5"/>
        <v>60.606060606060609</v>
      </c>
      <c r="U15" s="13">
        <f t="shared" si="6"/>
        <v>36.363636363636367</v>
      </c>
      <c r="V15" s="13">
        <f t="shared" si="7"/>
        <v>3.0303030303030303</v>
      </c>
      <c r="W15" s="13">
        <f t="shared" si="8"/>
        <v>0</v>
      </c>
      <c r="X15" s="13">
        <f t="shared" si="9"/>
        <v>0</v>
      </c>
    </row>
    <row r="16" spans="1:24" x14ac:dyDescent="0.3">
      <c r="B16" s="4" t="s">
        <v>61</v>
      </c>
      <c r="C16" s="8"/>
      <c r="D16" s="8"/>
      <c r="E16" s="8"/>
      <c r="F16" s="8"/>
      <c r="G16" s="8"/>
      <c r="H16" s="32"/>
      <c r="I16" s="8"/>
      <c r="J16" s="8"/>
      <c r="K16" s="8"/>
      <c r="L16" s="8"/>
      <c r="N16" s="4" t="s">
        <v>61</v>
      </c>
      <c r="O16" s="12"/>
      <c r="P16" s="12"/>
      <c r="Q16" s="12"/>
      <c r="R16" s="12"/>
      <c r="S16" s="39"/>
      <c r="T16" s="12"/>
      <c r="U16" s="12"/>
      <c r="V16" s="12"/>
      <c r="W16" s="12"/>
      <c r="X16" s="12"/>
    </row>
    <row r="17" spans="2:24" x14ac:dyDescent="0.3">
      <c r="B17" s="9" t="s">
        <v>54</v>
      </c>
      <c r="C17" s="10">
        <v>108</v>
      </c>
      <c r="D17" s="10">
        <v>234</v>
      </c>
      <c r="E17" s="10">
        <v>303</v>
      </c>
      <c r="F17" s="10">
        <v>198</v>
      </c>
      <c r="G17" s="28">
        <v>271</v>
      </c>
      <c r="H17" s="33">
        <v>23</v>
      </c>
      <c r="I17" s="10">
        <v>19</v>
      </c>
      <c r="J17" s="10">
        <v>6</v>
      </c>
      <c r="K17" s="10">
        <v>2</v>
      </c>
      <c r="L17" s="10">
        <v>2</v>
      </c>
      <c r="N17" s="9" t="s">
        <v>54</v>
      </c>
      <c r="O17" s="13">
        <f t="shared" ref="O17:O22" si="10">C17/(C17+D17+E17+F17+G17)*100</f>
        <v>9.6947935368043083</v>
      </c>
      <c r="P17" s="13">
        <f t="shared" ref="P17:P23" si="11">D17/(D17+E17+F17+G17+C17)*100</f>
        <v>21.005385996409338</v>
      </c>
      <c r="Q17" s="13">
        <f t="shared" ref="Q17:Q23" si="12">E17/(E17+F17+G17+C17+D17)*100</f>
        <v>27.19928186714542</v>
      </c>
      <c r="R17" s="13">
        <f t="shared" ref="R17:R23" si="13">F17/(F17+G17+E17+D17+C17)*100</f>
        <v>17.773788150807899</v>
      </c>
      <c r="S17" s="40">
        <f t="shared" ref="S17:S23" si="14">G17/(G17+C17+D17+E17+F17)*100</f>
        <v>24.326750448833035</v>
      </c>
      <c r="T17" s="35">
        <f t="shared" ref="T17:T23" si="15">H17/(H17+I17+J17+K17+L17)*100</f>
        <v>44.230769230769226</v>
      </c>
      <c r="U17" s="13">
        <f t="shared" ref="U17:U23" si="16">I17/(I17+J17+K17+L17+H17)*100</f>
        <v>36.538461538461533</v>
      </c>
      <c r="V17" s="13">
        <f t="shared" ref="V17:V23" si="17">J17/(J17+K17+L17+H17+I17)*100</f>
        <v>11.538461538461538</v>
      </c>
      <c r="W17" s="13">
        <f t="shared" ref="W17:W23" si="18">K17/(K17+L17+J17+I17+H17)*100</f>
        <v>3.8461538461538463</v>
      </c>
      <c r="X17" s="13">
        <f t="shared" ref="X17:X23" si="19">L17/(L17+H17+I17+J17+K17)*100</f>
        <v>3.8461538461538463</v>
      </c>
    </row>
    <row r="18" spans="2:24" x14ac:dyDescent="0.3">
      <c r="B18" s="9" t="s">
        <v>55</v>
      </c>
      <c r="C18" s="10">
        <v>46</v>
      </c>
      <c r="D18" s="10">
        <v>103</v>
      </c>
      <c r="E18" s="10">
        <v>93</v>
      </c>
      <c r="F18" s="10">
        <v>65</v>
      </c>
      <c r="G18" s="28">
        <v>69</v>
      </c>
      <c r="H18" s="33">
        <v>1</v>
      </c>
      <c r="I18" s="10">
        <v>0</v>
      </c>
      <c r="J18" s="10">
        <v>0</v>
      </c>
      <c r="K18" s="10">
        <v>0</v>
      </c>
      <c r="L18" s="10">
        <v>0</v>
      </c>
      <c r="N18" s="9" t="s">
        <v>55</v>
      </c>
      <c r="O18" s="13">
        <f t="shared" si="10"/>
        <v>12.23404255319149</v>
      </c>
      <c r="P18" s="13">
        <f t="shared" si="11"/>
        <v>27.393617021276594</v>
      </c>
      <c r="Q18" s="13">
        <f t="shared" si="12"/>
        <v>24.73404255319149</v>
      </c>
      <c r="R18" s="13">
        <f t="shared" si="13"/>
        <v>17.287234042553195</v>
      </c>
      <c r="S18" s="40">
        <f t="shared" si="14"/>
        <v>18.351063829787233</v>
      </c>
      <c r="T18" s="35">
        <f t="shared" si="15"/>
        <v>100</v>
      </c>
      <c r="U18" s="13">
        <f t="shared" si="16"/>
        <v>0</v>
      </c>
      <c r="V18" s="13">
        <f t="shared" si="17"/>
        <v>0</v>
      </c>
      <c r="W18" s="13">
        <f t="shared" si="18"/>
        <v>0</v>
      </c>
      <c r="X18" s="13">
        <f t="shared" si="19"/>
        <v>0</v>
      </c>
    </row>
    <row r="19" spans="2:24" x14ac:dyDescent="0.3">
      <c r="B19" s="9" t="s">
        <v>56</v>
      </c>
      <c r="C19" s="10">
        <v>82</v>
      </c>
      <c r="D19" s="10">
        <v>216</v>
      </c>
      <c r="E19" s="10">
        <v>321</v>
      </c>
      <c r="F19" s="10">
        <v>212</v>
      </c>
      <c r="G19" s="28">
        <v>396</v>
      </c>
      <c r="H19" s="33">
        <v>39</v>
      </c>
      <c r="I19" s="10">
        <v>37</v>
      </c>
      <c r="J19" s="10">
        <v>14</v>
      </c>
      <c r="K19" s="10">
        <v>4</v>
      </c>
      <c r="L19" s="10">
        <v>3</v>
      </c>
      <c r="N19" s="9" t="s">
        <v>56</v>
      </c>
      <c r="O19" s="13">
        <f t="shared" si="10"/>
        <v>6.6829665851670743</v>
      </c>
      <c r="P19" s="13">
        <f t="shared" si="11"/>
        <v>17.603911980440099</v>
      </c>
      <c r="Q19" s="13">
        <f t="shared" si="12"/>
        <v>26.161369193154034</v>
      </c>
      <c r="R19" s="13">
        <f t="shared" si="13"/>
        <v>17.277913610431948</v>
      </c>
      <c r="S19" s="40">
        <f t="shared" si="14"/>
        <v>32.273838630806843</v>
      </c>
      <c r="T19" s="35">
        <f t="shared" si="15"/>
        <v>40.206185567010309</v>
      </c>
      <c r="U19" s="13">
        <f t="shared" si="16"/>
        <v>38.144329896907216</v>
      </c>
      <c r="V19" s="13">
        <f t="shared" si="17"/>
        <v>14.432989690721648</v>
      </c>
      <c r="W19" s="13">
        <f t="shared" si="18"/>
        <v>4.1237113402061851</v>
      </c>
      <c r="X19" s="13">
        <f t="shared" si="19"/>
        <v>3.0927835051546393</v>
      </c>
    </row>
    <row r="20" spans="2:24" x14ac:dyDescent="0.3">
      <c r="B20" s="9" t="s">
        <v>57</v>
      </c>
      <c r="C20" s="10">
        <v>13</v>
      </c>
      <c r="D20" s="10">
        <v>22</v>
      </c>
      <c r="E20" s="10">
        <v>32</v>
      </c>
      <c r="F20" s="10">
        <v>20</v>
      </c>
      <c r="G20" s="28">
        <v>54</v>
      </c>
      <c r="H20" s="33">
        <v>1</v>
      </c>
      <c r="I20" s="10">
        <v>2</v>
      </c>
      <c r="J20" s="10">
        <v>0</v>
      </c>
      <c r="K20" s="10">
        <v>0</v>
      </c>
      <c r="L20" s="10">
        <v>0</v>
      </c>
      <c r="N20" s="9" t="s">
        <v>57</v>
      </c>
      <c r="O20" s="13">
        <f t="shared" si="10"/>
        <v>9.2198581560283674</v>
      </c>
      <c r="P20" s="13">
        <f t="shared" si="11"/>
        <v>15.602836879432624</v>
      </c>
      <c r="Q20" s="13">
        <f t="shared" si="12"/>
        <v>22.695035460992909</v>
      </c>
      <c r="R20" s="13">
        <f t="shared" si="13"/>
        <v>14.184397163120568</v>
      </c>
      <c r="S20" s="40">
        <f t="shared" si="14"/>
        <v>38.297872340425535</v>
      </c>
      <c r="T20" s="35">
        <f t="shared" si="15"/>
        <v>33.333333333333329</v>
      </c>
      <c r="U20" s="13">
        <f t="shared" si="16"/>
        <v>66.666666666666657</v>
      </c>
      <c r="V20" s="13">
        <f t="shared" si="17"/>
        <v>0</v>
      </c>
      <c r="W20" s="13">
        <f t="shared" si="18"/>
        <v>0</v>
      </c>
      <c r="X20" s="13">
        <f t="shared" si="19"/>
        <v>0</v>
      </c>
    </row>
    <row r="21" spans="2:24" x14ac:dyDescent="0.3">
      <c r="B21" s="9" t="s">
        <v>58</v>
      </c>
      <c r="C21" s="10">
        <v>9</v>
      </c>
      <c r="D21" s="10">
        <v>19</v>
      </c>
      <c r="E21" s="10">
        <v>19</v>
      </c>
      <c r="F21" s="10">
        <v>32</v>
      </c>
      <c r="G21" s="28">
        <v>214</v>
      </c>
      <c r="H21" s="33">
        <v>0</v>
      </c>
      <c r="I21" s="10">
        <v>1</v>
      </c>
      <c r="J21" s="10">
        <v>0</v>
      </c>
      <c r="K21" s="10">
        <v>0</v>
      </c>
      <c r="L21" s="10">
        <v>1</v>
      </c>
      <c r="N21" s="9" t="s">
        <v>58</v>
      </c>
      <c r="O21" s="13">
        <f t="shared" si="10"/>
        <v>3.0716723549488054</v>
      </c>
      <c r="P21" s="13">
        <f t="shared" si="11"/>
        <v>6.4846416382252556</v>
      </c>
      <c r="Q21" s="13">
        <f t="shared" si="12"/>
        <v>6.4846416382252556</v>
      </c>
      <c r="R21" s="13">
        <f t="shared" si="13"/>
        <v>10.921501706484642</v>
      </c>
      <c r="S21" s="40">
        <f t="shared" si="14"/>
        <v>73.037542662116039</v>
      </c>
      <c r="T21" s="35">
        <f t="shared" si="15"/>
        <v>0</v>
      </c>
      <c r="U21" s="13">
        <f t="shared" si="16"/>
        <v>50</v>
      </c>
      <c r="V21" s="13">
        <f t="shared" si="17"/>
        <v>0</v>
      </c>
      <c r="W21" s="13">
        <f t="shared" si="18"/>
        <v>0</v>
      </c>
      <c r="X21" s="13">
        <f t="shared" si="19"/>
        <v>50</v>
      </c>
    </row>
    <row r="22" spans="2:24" x14ac:dyDescent="0.3">
      <c r="B22" s="9" t="s">
        <v>59</v>
      </c>
      <c r="C22" s="10">
        <v>18</v>
      </c>
      <c r="D22" s="10">
        <v>33</v>
      </c>
      <c r="E22" s="10">
        <v>32</v>
      </c>
      <c r="F22" s="10">
        <v>25</v>
      </c>
      <c r="G22" s="28">
        <v>42</v>
      </c>
      <c r="H22" s="33">
        <v>1</v>
      </c>
      <c r="I22" s="10">
        <v>1</v>
      </c>
      <c r="J22" s="10">
        <v>0</v>
      </c>
      <c r="K22" s="10">
        <v>0</v>
      </c>
      <c r="L22" s="10">
        <v>0</v>
      </c>
      <c r="N22" s="9" t="s">
        <v>59</v>
      </c>
      <c r="O22" s="13">
        <f t="shared" si="10"/>
        <v>12</v>
      </c>
      <c r="P22" s="13">
        <f t="shared" si="11"/>
        <v>22</v>
      </c>
      <c r="Q22" s="13">
        <f t="shared" si="12"/>
        <v>21.333333333333336</v>
      </c>
      <c r="R22" s="13">
        <f>F22/(F22+G22+E22+D22+C22)*100</f>
        <v>16.666666666666664</v>
      </c>
      <c r="S22" s="40">
        <f t="shared" si="14"/>
        <v>28.000000000000004</v>
      </c>
      <c r="T22" s="35">
        <f t="shared" si="15"/>
        <v>50</v>
      </c>
      <c r="U22" s="13">
        <f t="shared" si="16"/>
        <v>50</v>
      </c>
      <c r="V22" s="13">
        <f t="shared" si="17"/>
        <v>0</v>
      </c>
      <c r="W22" s="13">
        <f t="shared" si="18"/>
        <v>0</v>
      </c>
      <c r="X22" s="13">
        <f t="shared" si="19"/>
        <v>0</v>
      </c>
    </row>
    <row r="23" spans="2:24" x14ac:dyDescent="0.3">
      <c r="B23" s="9" t="s">
        <v>60</v>
      </c>
      <c r="C23" s="10">
        <v>48</v>
      </c>
      <c r="D23" s="10">
        <v>103</v>
      </c>
      <c r="E23" s="10">
        <v>149</v>
      </c>
      <c r="F23" s="10">
        <v>90</v>
      </c>
      <c r="G23" s="28">
        <v>239</v>
      </c>
      <c r="H23" s="33">
        <v>6</v>
      </c>
      <c r="I23" s="10">
        <v>2</v>
      </c>
      <c r="J23" s="10">
        <v>2</v>
      </c>
      <c r="K23" s="10">
        <v>0</v>
      </c>
      <c r="L23" s="10">
        <v>1</v>
      </c>
      <c r="N23" s="9" t="s">
        <v>60</v>
      </c>
      <c r="O23" s="13">
        <f>C23/(C23+D23+E23+F23+G23)*100</f>
        <v>7.6311605723370421</v>
      </c>
      <c r="P23" s="13">
        <f t="shared" si="11"/>
        <v>16.375198728139907</v>
      </c>
      <c r="Q23" s="13">
        <f t="shared" si="12"/>
        <v>23.68839427662957</v>
      </c>
      <c r="R23" s="13">
        <f t="shared" si="13"/>
        <v>14.308426073131955</v>
      </c>
      <c r="S23" s="40">
        <f t="shared" si="14"/>
        <v>37.996820349761528</v>
      </c>
      <c r="T23" s="35">
        <f t="shared" si="15"/>
        <v>54.54545454545454</v>
      </c>
      <c r="U23" s="13">
        <f t="shared" si="16"/>
        <v>18.181818181818183</v>
      </c>
      <c r="V23" s="13">
        <f t="shared" si="17"/>
        <v>18.181818181818183</v>
      </c>
      <c r="W23" s="13">
        <f t="shared" si="18"/>
        <v>0</v>
      </c>
      <c r="X23" s="13">
        <f t="shared" si="19"/>
        <v>9.0909090909090917</v>
      </c>
    </row>
    <row r="24" spans="2:24" x14ac:dyDescent="0.3">
      <c r="B24" s="4" t="s">
        <v>104</v>
      </c>
      <c r="C24" s="19"/>
      <c r="D24" s="19"/>
      <c r="E24" s="19"/>
      <c r="G24" s="4"/>
      <c r="H24" s="4"/>
      <c r="I24" s="79"/>
      <c r="J24" s="79"/>
      <c r="L24" s="4"/>
      <c r="N24" s="4" t="s">
        <v>104</v>
      </c>
      <c r="O24" s="19"/>
      <c r="P24" s="19"/>
      <c r="Q24" s="19"/>
      <c r="S24" s="4"/>
      <c r="T24" s="4"/>
      <c r="U24" s="79"/>
      <c r="V24" s="79"/>
      <c r="X24" s="4"/>
    </row>
    <row r="25" spans="2:24" x14ac:dyDescent="0.3">
      <c r="B25" s="9" t="s">
        <v>105</v>
      </c>
      <c r="C25" s="10">
        <v>232</v>
      </c>
      <c r="D25" s="10">
        <v>525</v>
      </c>
      <c r="E25" s="10">
        <v>681</v>
      </c>
      <c r="F25" s="10">
        <v>442</v>
      </c>
      <c r="G25" s="28">
        <v>995</v>
      </c>
      <c r="H25" s="33">
        <v>58</v>
      </c>
      <c r="I25" s="10">
        <v>48</v>
      </c>
      <c r="J25" s="10">
        <v>18</v>
      </c>
      <c r="K25" s="10">
        <v>5</v>
      </c>
      <c r="L25" s="10">
        <v>5</v>
      </c>
      <c r="N25" s="9" t="s">
        <v>105</v>
      </c>
      <c r="O25" s="85">
        <f t="shared" ref="O25:O26" si="20">C25/(C25+D25+E25+F25+G25)*100</f>
        <v>8.0695652173913039</v>
      </c>
      <c r="P25" s="85">
        <f t="shared" ref="P25:P26" si="21">D25/(D25+E25+F25+G25+C25)*100</f>
        <v>18.260869565217391</v>
      </c>
      <c r="Q25" s="85">
        <f t="shared" ref="Q25:Q26" si="22">E25/(E25+F25+G25+C25+D25)*100</f>
        <v>23.68695652173913</v>
      </c>
      <c r="R25" s="85">
        <f t="shared" ref="R25:R26" si="23">F25/(F25+G25+E25+D25+C25)*100</f>
        <v>15.373913043478261</v>
      </c>
      <c r="S25" s="87">
        <f t="shared" ref="S25:S26" si="24">G25/(G25+C25+D25+E25+F25)*100</f>
        <v>34.608695652173914</v>
      </c>
      <c r="T25" s="88">
        <f t="shared" ref="T25:T26" si="25">H25/(H25+I25+J25+K25+L25)*100</f>
        <v>43.283582089552233</v>
      </c>
      <c r="U25" s="85">
        <f t="shared" ref="U25:U26" si="26">I25/(I25+J25+K25+L25+H25)*100</f>
        <v>35.820895522388057</v>
      </c>
      <c r="V25" s="85">
        <f t="shared" ref="V25:V26" si="27">J25/(J25+K25+L25+H25+I25)*100</f>
        <v>13.432835820895523</v>
      </c>
      <c r="W25" s="85">
        <f t="shared" ref="W25:W26" si="28">K25/(K25+L25+J25+I25+H25)*100</f>
        <v>3.7313432835820892</v>
      </c>
      <c r="X25" s="85">
        <f t="shared" ref="X25:X26" si="29">L25/(L25+H25+I25+J25+K25)*100</f>
        <v>3.7313432835820892</v>
      </c>
    </row>
    <row r="26" spans="2:24" x14ac:dyDescent="0.3">
      <c r="B26" s="9" t="s">
        <v>106</v>
      </c>
      <c r="C26" s="10">
        <v>92</v>
      </c>
      <c r="D26" s="10">
        <v>205</v>
      </c>
      <c r="E26" s="10">
        <v>268</v>
      </c>
      <c r="F26" s="10">
        <v>200</v>
      </c>
      <c r="G26" s="28">
        <v>290</v>
      </c>
      <c r="H26" s="33">
        <v>13</v>
      </c>
      <c r="I26" s="10">
        <v>14</v>
      </c>
      <c r="J26" s="10">
        <v>4</v>
      </c>
      <c r="K26" s="10">
        <v>1</v>
      </c>
      <c r="L26" s="10">
        <v>2</v>
      </c>
      <c r="N26" s="9" t="s">
        <v>106</v>
      </c>
      <c r="O26" s="85">
        <f t="shared" si="20"/>
        <v>8.7203791469194307</v>
      </c>
      <c r="P26" s="85">
        <f t="shared" si="21"/>
        <v>19.431279620853083</v>
      </c>
      <c r="Q26" s="85">
        <f t="shared" si="22"/>
        <v>25.402843601895736</v>
      </c>
      <c r="R26" s="85">
        <f t="shared" si="23"/>
        <v>18.957345971563981</v>
      </c>
      <c r="S26" s="87">
        <f t="shared" si="24"/>
        <v>27.488151658767773</v>
      </c>
      <c r="T26" s="88">
        <f t="shared" si="25"/>
        <v>38.235294117647058</v>
      </c>
      <c r="U26" s="85">
        <f t="shared" si="26"/>
        <v>41.17647058823529</v>
      </c>
      <c r="V26" s="85">
        <f t="shared" si="27"/>
        <v>11.76470588235294</v>
      </c>
      <c r="W26" s="85">
        <f t="shared" si="28"/>
        <v>2.9411764705882351</v>
      </c>
      <c r="X26" s="85">
        <f t="shared" si="29"/>
        <v>5.8823529411764701</v>
      </c>
    </row>
  </sheetData>
  <mergeCells count="6">
    <mergeCell ref="B7:B8"/>
    <mergeCell ref="C7:G7"/>
    <mergeCell ref="H7:L7"/>
    <mergeCell ref="N7:N8"/>
    <mergeCell ref="T7:X7"/>
    <mergeCell ref="O7:S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r:id="rId1"/>
  <headerFooter scaleWithDoc="0">
    <oddHeader>&amp;R&amp;G</oddHeader>
  </headerFooter>
  <colBreaks count="1" manualBreakCount="1">
    <brk id="12" max="1048575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22" width="11.6640625" customWidth="1"/>
    <col min="23" max="23" width="3.44140625" customWidth="1"/>
    <col min="24" max="24" width="27.6640625" customWidth="1"/>
    <col min="25" max="44" width="8.6640625" customWidth="1"/>
  </cols>
  <sheetData>
    <row r="1" spans="1:44" ht="17.399999999999999" x14ac:dyDescent="0.3">
      <c r="B1" s="1" t="s">
        <v>74</v>
      </c>
    </row>
    <row r="2" spans="1:44" ht="17.399999999999999" x14ac:dyDescent="0.3">
      <c r="A2" s="74"/>
      <c r="B2" s="1" t="s">
        <v>109</v>
      </c>
    </row>
    <row r="3" spans="1:44" x14ac:dyDescent="0.3">
      <c r="B3" s="77" t="s">
        <v>77</v>
      </c>
    </row>
    <row r="4" spans="1:44" ht="18" customHeight="1" x14ac:dyDescent="0.3">
      <c r="B4" s="1" t="s">
        <v>82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3"/>
    <row r="6" spans="1:44" ht="15" customHeight="1" x14ac:dyDescent="0.3">
      <c r="B6" s="20" t="s">
        <v>71</v>
      </c>
      <c r="X6" s="2" t="s">
        <v>72</v>
      </c>
    </row>
    <row r="7" spans="1:44" x14ac:dyDescent="0.3">
      <c r="B7" s="110" t="s">
        <v>0</v>
      </c>
      <c r="C7" s="110" t="s">
        <v>22</v>
      </c>
      <c r="D7" s="110"/>
      <c r="E7" s="110"/>
      <c r="F7" s="110"/>
      <c r="G7" s="115"/>
      <c r="H7" s="113" t="s">
        <v>23</v>
      </c>
      <c r="I7" s="110"/>
      <c r="J7" s="110"/>
      <c r="K7" s="110"/>
      <c r="L7" s="116"/>
      <c r="M7" s="117" t="s">
        <v>24</v>
      </c>
      <c r="N7" s="110"/>
      <c r="O7" s="110"/>
      <c r="P7" s="110"/>
      <c r="Q7" s="118"/>
      <c r="R7" s="114" t="s">
        <v>25</v>
      </c>
      <c r="S7" s="110"/>
      <c r="T7" s="110"/>
      <c r="U7" s="110"/>
      <c r="V7" s="110"/>
      <c r="X7" s="119" t="s">
        <v>0</v>
      </c>
      <c r="Y7" s="112" t="s">
        <v>22</v>
      </c>
      <c r="Z7" s="121"/>
      <c r="AA7" s="121"/>
      <c r="AB7" s="121"/>
      <c r="AC7" s="122"/>
      <c r="AD7" s="123" t="s">
        <v>23</v>
      </c>
      <c r="AE7" s="121"/>
      <c r="AF7" s="121"/>
      <c r="AG7" s="121"/>
      <c r="AH7" s="124"/>
      <c r="AI7" s="125" t="s">
        <v>24</v>
      </c>
      <c r="AJ7" s="121"/>
      <c r="AK7" s="121"/>
      <c r="AL7" s="121"/>
      <c r="AM7" s="126"/>
      <c r="AN7" s="121" t="s">
        <v>25</v>
      </c>
      <c r="AO7" s="121"/>
      <c r="AP7" s="121"/>
      <c r="AQ7" s="121"/>
      <c r="AR7" s="114"/>
    </row>
    <row r="8" spans="1:44" ht="20.399999999999999" x14ac:dyDescent="0.3">
      <c r="B8" s="111"/>
      <c r="C8" s="23" t="s">
        <v>26</v>
      </c>
      <c r="D8" s="23" t="s">
        <v>27</v>
      </c>
      <c r="E8" s="23" t="s">
        <v>28</v>
      </c>
      <c r="F8" s="23" t="s">
        <v>29</v>
      </c>
      <c r="G8" s="36" t="s">
        <v>30</v>
      </c>
      <c r="H8" s="29" t="s">
        <v>26</v>
      </c>
      <c r="I8" s="23" t="s">
        <v>27</v>
      </c>
      <c r="J8" s="23" t="s">
        <v>28</v>
      </c>
      <c r="K8" s="23" t="s">
        <v>29</v>
      </c>
      <c r="L8" s="41" t="s">
        <v>30</v>
      </c>
      <c r="M8" s="49" t="s">
        <v>26</v>
      </c>
      <c r="N8" s="23" t="s">
        <v>27</v>
      </c>
      <c r="O8" s="23" t="s">
        <v>28</v>
      </c>
      <c r="P8" s="23" t="s">
        <v>29</v>
      </c>
      <c r="Q8" s="50" t="s">
        <v>30</v>
      </c>
      <c r="R8" s="21" t="s">
        <v>26</v>
      </c>
      <c r="S8" s="14" t="s">
        <v>27</v>
      </c>
      <c r="T8" s="14" t="s">
        <v>28</v>
      </c>
      <c r="U8" s="14" t="s">
        <v>29</v>
      </c>
      <c r="V8" s="14" t="s">
        <v>30</v>
      </c>
      <c r="X8" s="120"/>
      <c r="Y8" s="23" t="s">
        <v>26</v>
      </c>
      <c r="Z8" s="23" t="s">
        <v>27</v>
      </c>
      <c r="AA8" s="23" t="s">
        <v>28</v>
      </c>
      <c r="AB8" s="23" t="s">
        <v>29</v>
      </c>
      <c r="AC8" s="36" t="s">
        <v>30</v>
      </c>
      <c r="AD8" s="29" t="s">
        <v>26</v>
      </c>
      <c r="AE8" s="23" t="s">
        <v>27</v>
      </c>
      <c r="AF8" s="23" t="s">
        <v>28</v>
      </c>
      <c r="AG8" s="23" t="s">
        <v>29</v>
      </c>
      <c r="AH8" s="41" t="s">
        <v>30</v>
      </c>
      <c r="AI8" s="49" t="s">
        <v>26</v>
      </c>
      <c r="AJ8" s="23" t="s">
        <v>27</v>
      </c>
      <c r="AK8" s="23" t="s">
        <v>28</v>
      </c>
      <c r="AL8" s="23" t="s">
        <v>29</v>
      </c>
      <c r="AM8" s="50" t="s">
        <v>30</v>
      </c>
      <c r="AN8" s="21" t="s">
        <v>26</v>
      </c>
      <c r="AO8" s="23" t="s">
        <v>27</v>
      </c>
      <c r="AP8" s="23" t="s">
        <v>28</v>
      </c>
      <c r="AQ8" s="23" t="s">
        <v>29</v>
      </c>
      <c r="AR8" s="23" t="s">
        <v>30</v>
      </c>
    </row>
    <row r="9" spans="1:44" x14ac:dyDescent="0.3">
      <c r="B9" s="4" t="s">
        <v>4</v>
      </c>
      <c r="C9" s="5"/>
      <c r="D9" s="5"/>
      <c r="E9" s="5"/>
      <c r="F9" s="5"/>
      <c r="G9" s="37"/>
      <c r="H9" s="30"/>
      <c r="I9" s="5"/>
      <c r="J9" s="5"/>
      <c r="K9" s="5"/>
      <c r="L9" s="42"/>
      <c r="M9" s="51"/>
      <c r="N9" s="5"/>
      <c r="O9" s="5"/>
      <c r="P9" s="5"/>
      <c r="Q9" s="5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37"/>
      <c r="AD9" s="30"/>
      <c r="AE9" s="5"/>
      <c r="AF9" s="5"/>
      <c r="AG9" s="5"/>
      <c r="AH9" s="42"/>
      <c r="AI9" s="51"/>
      <c r="AJ9" s="5"/>
      <c r="AK9" s="5"/>
      <c r="AL9" s="5"/>
      <c r="AM9" s="52"/>
      <c r="AN9" s="5"/>
      <c r="AO9" s="5"/>
      <c r="AP9" s="5"/>
      <c r="AQ9" s="5"/>
      <c r="AR9" s="5"/>
    </row>
    <row r="10" spans="1:44" x14ac:dyDescent="0.3">
      <c r="B10" s="6" t="s">
        <v>4</v>
      </c>
      <c r="C10" s="7">
        <v>2901</v>
      </c>
      <c r="D10" s="7">
        <v>656</v>
      </c>
      <c r="E10" s="7">
        <v>131</v>
      </c>
      <c r="F10" s="7">
        <v>95</v>
      </c>
      <c r="G10" s="61">
        <v>147</v>
      </c>
      <c r="H10" s="31">
        <v>378</v>
      </c>
      <c r="I10" s="7">
        <v>950</v>
      </c>
      <c r="J10" s="7">
        <v>1354</v>
      </c>
      <c r="K10" s="7">
        <v>134</v>
      </c>
      <c r="L10" s="64">
        <v>1114</v>
      </c>
      <c r="M10" s="67">
        <v>1168</v>
      </c>
      <c r="N10" s="7">
        <v>1136</v>
      </c>
      <c r="O10" s="7">
        <v>702</v>
      </c>
      <c r="P10" s="7">
        <v>167</v>
      </c>
      <c r="Q10" s="68">
        <v>757</v>
      </c>
      <c r="R10" s="59">
        <v>3058</v>
      </c>
      <c r="S10" s="7">
        <v>429</v>
      </c>
      <c r="T10" s="7">
        <v>122</v>
      </c>
      <c r="U10" s="7">
        <v>69</v>
      </c>
      <c r="V10" s="7">
        <v>252</v>
      </c>
      <c r="X10" s="6" t="s">
        <v>4</v>
      </c>
      <c r="Y10" s="11">
        <f>C10/(C10+D10+E10+F10+G10)*100</f>
        <v>73.81679389312977</v>
      </c>
      <c r="Z10" s="11">
        <f>D10/(D10+E10+F10+G10+C10)*100</f>
        <v>16.69211195928753</v>
      </c>
      <c r="AA10" s="11">
        <f>E10/(E10+F10+G10+D10+C10)*100</f>
        <v>3.3333333333333335</v>
      </c>
      <c r="AB10" s="11">
        <f>F10/(F10+G10+E10+D10+C10)*100</f>
        <v>2.4173027989821882</v>
      </c>
      <c r="AC10" s="38">
        <f>G10/(G10+F10+E10+D10+C10)*100</f>
        <v>3.7404580152671758</v>
      </c>
      <c r="AD10" s="43">
        <f>H10/(H10+I10+J10+K10+L10)*100</f>
        <v>9.6183206106870234</v>
      </c>
      <c r="AE10" s="11">
        <f>I10/(I10+J10+K10+L10+H10)*100</f>
        <v>24.173027989821882</v>
      </c>
      <c r="AF10" s="11">
        <f>J10/(J10+K10+L10+I10+H10)*100</f>
        <v>34.452926208651405</v>
      </c>
      <c r="AG10" s="11">
        <f>K10/(K10+L10+J10+I10+H10)*100</f>
        <v>3.4096692111959288</v>
      </c>
      <c r="AH10" s="44">
        <f>L10/(L10+K10+J10+I10+H10)*100</f>
        <v>28.346055979643765</v>
      </c>
      <c r="AI10" s="53">
        <f>M10/(M10+N10+O10+P10+Q10)*100</f>
        <v>29.720101781170484</v>
      </c>
      <c r="AJ10" s="11">
        <f>N10/(N10+O10+P10+Q10+M10)*100</f>
        <v>28.905852417302796</v>
      </c>
      <c r="AK10" s="11">
        <f>O10/(O10+P10+Q10+N10+M10)*100</f>
        <v>17.862595419847327</v>
      </c>
      <c r="AL10" s="11">
        <f>P10/(P10+Q10+O10+N10+M10)*100</f>
        <v>4.2493638676844778</v>
      </c>
      <c r="AM10" s="54">
        <f>Q10/(Q10+P10+O10+N10+M10)*100</f>
        <v>19.262086513994912</v>
      </c>
      <c r="AN10" s="34">
        <f>R10/(R10+S10+T10+U10+V10)*100</f>
        <v>77.811704834605592</v>
      </c>
      <c r="AO10" s="11">
        <f>S10/(S10+T10+U10+V10+R10)*100</f>
        <v>10.916030534351146</v>
      </c>
      <c r="AP10" s="11">
        <f>T10/(T10+U10+V10+S10+R10)*100</f>
        <v>3.1043256997455471</v>
      </c>
      <c r="AQ10" s="11">
        <f>U10/(U10+V10+T10+S10+R10)*100</f>
        <v>1.7557251908396947</v>
      </c>
      <c r="AR10" s="11">
        <f>V10/(V10+U10+T10+S10+R10)*100</f>
        <v>6.4122137404580153</v>
      </c>
    </row>
    <row r="11" spans="1:44" x14ac:dyDescent="0.3">
      <c r="B11" s="4" t="s">
        <v>5</v>
      </c>
      <c r="C11" s="8"/>
      <c r="D11" s="8"/>
      <c r="E11" s="8"/>
      <c r="F11" s="8"/>
      <c r="G11" s="62"/>
      <c r="H11" s="32"/>
      <c r="I11" s="8"/>
      <c r="J11" s="8"/>
      <c r="K11" s="8"/>
      <c r="L11" s="65"/>
      <c r="M11" s="69"/>
      <c r="N11" s="8"/>
      <c r="O11" s="8"/>
      <c r="P11" s="8"/>
      <c r="Q11" s="70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39"/>
      <c r="AD11" s="45"/>
      <c r="AE11" s="12"/>
      <c r="AF11" s="12"/>
      <c r="AG11" s="12"/>
      <c r="AH11" s="46"/>
      <c r="AI11" s="55"/>
      <c r="AJ11" s="12"/>
      <c r="AK11" s="12"/>
      <c r="AL11" s="12"/>
      <c r="AM11" s="56"/>
      <c r="AN11" s="12"/>
      <c r="AO11" s="12"/>
      <c r="AP11" s="12"/>
      <c r="AQ11" s="12"/>
      <c r="AR11" s="12"/>
    </row>
    <row r="12" spans="1:44" x14ac:dyDescent="0.3">
      <c r="B12" s="9" t="s">
        <v>6</v>
      </c>
      <c r="C12" s="10">
        <v>623</v>
      </c>
      <c r="D12" s="10">
        <v>87</v>
      </c>
      <c r="E12" s="10">
        <v>12</v>
      </c>
      <c r="F12" s="10">
        <v>18</v>
      </c>
      <c r="G12" s="63">
        <v>25</v>
      </c>
      <c r="H12" s="33">
        <v>84</v>
      </c>
      <c r="I12" s="10">
        <v>129</v>
      </c>
      <c r="J12" s="10">
        <v>234</v>
      </c>
      <c r="K12" s="10">
        <v>18</v>
      </c>
      <c r="L12" s="66">
        <v>300</v>
      </c>
      <c r="M12" s="71">
        <v>239</v>
      </c>
      <c r="N12" s="10">
        <v>168</v>
      </c>
      <c r="O12" s="10">
        <v>128</v>
      </c>
      <c r="P12" s="10">
        <v>34</v>
      </c>
      <c r="Q12" s="72">
        <v>196</v>
      </c>
      <c r="R12" s="60">
        <v>594</v>
      </c>
      <c r="S12" s="10">
        <v>78</v>
      </c>
      <c r="T12" s="10">
        <v>18</v>
      </c>
      <c r="U12" s="10">
        <v>12</v>
      </c>
      <c r="V12" s="10">
        <v>63</v>
      </c>
      <c r="X12" s="9" t="s">
        <v>6</v>
      </c>
      <c r="Y12" s="13">
        <f t="shared" ref="Y12:Y23" si="0">C12/(C12+D12+E12+F12+G12)*100</f>
        <v>81.437908496732021</v>
      </c>
      <c r="Z12" s="13">
        <f t="shared" ref="Z12:Z23" si="1">D12/(D12+E12+F12+G12+C12)*100</f>
        <v>11.372549019607844</v>
      </c>
      <c r="AA12" s="13">
        <f t="shared" ref="AA12:AA23" si="2">E12/(E12+F12+G12+D12+C12)*100</f>
        <v>1.5686274509803921</v>
      </c>
      <c r="AB12" s="13">
        <f t="shared" ref="AB12:AB23" si="3">F12/(F12+G12+E12+D12+C12)*100</f>
        <v>2.3529411764705883</v>
      </c>
      <c r="AC12" s="40">
        <f t="shared" ref="AC12:AC23" si="4">G12/(G12+F12+E12+D12+C12)*100</f>
        <v>3.2679738562091507</v>
      </c>
      <c r="AD12" s="47">
        <f t="shared" ref="AD12:AD23" si="5">H12/(H12+I12+J12+K12+L12)*100</f>
        <v>10.980392156862745</v>
      </c>
      <c r="AE12" s="13">
        <f t="shared" ref="AE12:AE23" si="6">I12/(I12+J12+K12+L12+H12)*100</f>
        <v>16.862745098039216</v>
      </c>
      <c r="AF12" s="13">
        <f t="shared" ref="AF12:AF23" si="7">J12/(J12+K12+L12+I12+H12)*100</f>
        <v>30.588235294117649</v>
      </c>
      <c r="AG12" s="13">
        <f t="shared" ref="AG12:AG23" si="8">K12/(K12+L12+J12+I12+H12)*100</f>
        <v>2.3529411764705883</v>
      </c>
      <c r="AH12" s="48">
        <f t="shared" ref="AH12:AH23" si="9">L12/(L12+K12+J12+I12+H12)*100</f>
        <v>39.215686274509807</v>
      </c>
      <c r="AI12" s="57">
        <f t="shared" ref="AI12:AI23" si="10">M12/(M12+N12+O12+P12+Q12)*100</f>
        <v>31.241830065359476</v>
      </c>
      <c r="AJ12" s="13">
        <f t="shared" ref="AJ12:AJ23" si="11">N12/(N12+O12+P12+Q12+M12)*100</f>
        <v>21.96078431372549</v>
      </c>
      <c r="AK12" s="13">
        <f t="shared" ref="AK12:AK23" si="12">O12/(O12+P12+Q12+N12+M12)*100</f>
        <v>16.732026143790847</v>
      </c>
      <c r="AL12" s="13">
        <f t="shared" ref="AL12:AL23" si="13">P12/(P12+Q12+O12+N12+M12)*100</f>
        <v>4.4444444444444446</v>
      </c>
      <c r="AM12" s="58">
        <f t="shared" ref="AM12:AM23" si="14">Q12/(Q12+P12+O12+N12+M12)*100</f>
        <v>25.620915032679736</v>
      </c>
      <c r="AN12" s="35">
        <f t="shared" ref="AN12:AN23" si="15">R12/(R12+S12+T12+U12+V12)*100</f>
        <v>77.64705882352942</v>
      </c>
      <c r="AO12" s="13">
        <f t="shared" ref="AO12:AO23" si="16">S12/(S12+T12+U12+V12+R12)*100</f>
        <v>10.196078431372548</v>
      </c>
      <c r="AP12" s="13">
        <f t="shared" ref="AP12:AP23" si="17">T12/(T12+U12+V12+S12+R12)*100</f>
        <v>2.3529411764705883</v>
      </c>
      <c r="AQ12" s="13">
        <f t="shared" ref="AQ12:AQ23" si="18">U12/(U12+V12+T12+S12+R12)*100</f>
        <v>1.5686274509803921</v>
      </c>
      <c r="AR12" s="13">
        <f t="shared" ref="AR12:AR23" si="19">V12/(V12+U12+T12+S12+R12)*100</f>
        <v>8.235294117647058</v>
      </c>
    </row>
    <row r="13" spans="1:44" x14ac:dyDescent="0.3">
      <c r="B13" s="9" t="s">
        <v>7</v>
      </c>
      <c r="C13" s="10">
        <v>1008</v>
      </c>
      <c r="D13" s="10">
        <v>226</v>
      </c>
      <c r="E13" s="10">
        <v>50</v>
      </c>
      <c r="F13" s="10">
        <v>38</v>
      </c>
      <c r="G13" s="63">
        <v>57</v>
      </c>
      <c r="H13" s="33">
        <v>133</v>
      </c>
      <c r="I13" s="10">
        <v>314</v>
      </c>
      <c r="J13" s="10">
        <v>470</v>
      </c>
      <c r="K13" s="10">
        <v>49</v>
      </c>
      <c r="L13" s="66">
        <v>413</v>
      </c>
      <c r="M13" s="71">
        <v>428</v>
      </c>
      <c r="N13" s="10">
        <v>405</v>
      </c>
      <c r="O13" s="10">
        <v>221</v>
      </c>
      <c r="P13" s="10">
        <v>56</v>
      </c>
      <c r="Q13" s="72">
        <v>269</v>
      </c>
      <c r="R13" s="60">
        <v>1090</v>
      </c>
      <c r="S13" s="10">
        <v>139</v>
      </c>
      <c r="T13" s="10">
        <v>40</v>
      </c>
      <c r="U13" s="10">
        <v>30</v>
      </c>
      <c r="V13" s="10">
        <v>80</v>
      </c>
      <c r="X13" s="9" t="s">
        <v>7</v>
      </c>
      <c r="Y13" s="13">
        <f t="shared" si="0"/>
        <v>73.096446700507613</v>
      </c>
      <c r="Z13" s="13">
        <f t="shared" si="1"/>
        <v>16.388687454677303</v>
      </c>
      <c r="AA13" s="13">
        <f t="shared" si="2"/>
        <v>3.6258158085569252</v>
      </c>
      <c r="AB13" s="13">
        <f t="shared" si="3"/>
        <v>2.755620014503263</v>
      </c>
      <c r="AC13" s="40">
        <f t="shared" si="4"/>
        <v>4.1334300217548945</v>
      </c>
      <c r="AD13" s="47">
        <f t="shared" si="5"/>
        <v>9.6446700507614214</v>
      </c>
      <c r="AE13" s="13">
        <f t="shared" si="6"/>
        <v>22.770123277737493</v>
      </c>
      <c r="AF13" s="13">
        <f t="shared" si="7"/>
        <v>34.082668600435099</v>
      </c>
      <c r="AG13" s="13">
        <f t="shared" si="8"/>
        <v>3.5532994923857872</v>
      </c>
      <c r="AH13" s="48">
        <f t="shared" si="9"/>
        <v>29.949238578680205</v>
      </c>
      <c r="AI13" s="57">
        <f t="shared" si="10"/>
        <v>31.036983321247281</v>
      </c>
      <c r="AJ13" s="13">
        <f t="shared" si="11"/>
        <v>29.369108049311095</v>
      </c>
      <c r="AK13" s="13">
        <f t="shared" si="12"/>
        <v>16.02610587382161</v>
      </c>
      <c r="AL13" s="13">
        <f t="shared" si="13"/>
        <v>4.0609137055837561</v>
      </c>
      <c r="AM13" s="58">
        <f t="shared" si="14"/>
        <v>19.506889050036257</v>
      </c>
      <c r="AN13" s="35">
        <f t="shared" si="15"/>
        <v>79.042784626540978</v>
      </c>
      <c r="AO13" s="13">
        <f t="shared" si="16"/>
        <v>10.079767947788252</v>
      </c>
      <c r="AP13" s="13">
        <f t="shared" si="17"/>
        <v>2.9006526468455403</v>
      </c>
      <c r="AQ13" s="13">
        <f t="shared" si="18"/>
        <v>2.1754894851341553</v>
      </c>
      <c r="AR13" s="13">
        <f t="shared" si="19"/>
        <v>5.8013052936910805</v>
      </c>
    </row>
    <row r="14" spans="1:44" x14ac:dyDescent="0.3">
      <c r="B14" s="9" t="s">
        <v>8</v>
      </c>
      <c r="C14" s="10">
        <v>829</v>
      </c>
      <c r="D14" s="10">
        <v>232</v>
      </c>
      <c r="E14" s="10">
        <v>54</v>
      </c>
      <c r="F14" s="10">
        <v>25</v>
      </c>
      <c r="G14" s="63">
        <v>48</v>
      </c>
      <c r="H14" s="33">
        <v>104</v>
      </c>
      <c r="I14" s="10">
        <v>336</v>
      </c>
      <c r="J14" s="10">
        <v>430</v>
      </c>
      <c r="K14" s="10">
        <v>41</v>
      </c>
      <c r="L14" s="66">
        <v>277</v>
      </c>
      <c r="M14" s="71">
        <v>337</v>
      </c>
      <c r="N14" s="10">
        <v>370</v>
      </c>
      <c r="O14" s="10">
        <v>232</v>
      </c>
      <c r="P14" s="10">
        <v>53</v>
      </c>
      <c r="Q14" s="72">
        <v>196</v>
      </c>
      <c r="R14" s="60">
        <v>913</v>
      </c>
      <c r="S14" s="10">
        <v>147</v>
      </c>
      <c r="T14" s="10">
        <v>42</v>
      </c>
      <c r="U14" s="10">
        <v>16</v>
      </c>
      <c r="V14" s="10">
        <v>70</v>
      </c>
      <c r="X14" s="9" t="s">
        <v>8</v>
      </c>
      <c r="Y14" s="13">
        <f t="shared" si="0"/>
        <v>69.781144781144775</v>
      </c>
      <c r="Z14" s="13">
        <f t="shared" si="1"/>
        <v>19.528619528619529</v>
      </c>
      <c r="AA14" s="13">
        <f t="shared" si="2"/>
        <v>4.5454545454545459</v>
      </c>
      <c r="AB14" s="13">
        <f t="shared" si="3"/>
        <v>2.1043771043771047</v>
      </c>
      <c r="AC14" s="40">
        <f t="shared" si="4"/>
        <v>4.0404040404040407</v>
      </c>
      <c r="AD14" s="47">
        <f t="shared" si="5"/>
        <v>8.7542087542087543</v>
      </c>
      <c r="AE14" s="13">
        <f t="shared" si="6"/>
        <v>28.28282828282828</v>
      </c>
      <c r="AF14" s="13">
        <f t="shared" si="7"/>
        <v>36.195286195286194</v>
      </c>
      <c r="AG14" s="13">
        <f t="shared" si="8"/>
        <v>3.4511784511784516</v>
      </c>
      <c r="AH14" s="48">
        <f t="shared" si="9"/>
        <v>23.316498316498315</v>
      </c>
      <c r="AI14" s="57">
        <f t="shared" si="10"/>
        <v>28.367003367003367</v>
      </c>
      <c r="AJ14" s="13">
        <f t="shared" si="11"/>
        <v>31.144781144781149</v>
      </c>
      <c r="AK14" s="13">
        <f t="shared" si="12"/>
        <v>19.528619528619529</v>
      </c>
      <c r="AL14" s="13">
        <f t="shared" si="13"/>
        <v>4.4612794612794611</v>
      </c>
      <c r="AM14" s="58">
        <f t="shared" si="14"/>
        <v>16.498316498316498</v>
      </c>
      <c r="AN14" s="35">
        <f t="shared" si="15"/>
        <v>76.851851851851848</v>
      </c>
      <c r="AO14" s="13">
        <f t="shared" si="16"/>
        <v>12.373737373737374</v>
      </c>
      <c r="AP14" s="13">
        <f t="shared" si="17"/>
        <v>3.535353535353535</v>
      </c>
      <c r="AQ14" s="13">
        <f t="shared" si="18"/>
        <v>1.3468013468013467</v>
      </c>
      <c r="AR14" s="13">
        <f t="shared" si="19"/>
        <v>5.8922558922558927</v>
      </c>
    </row>
    <row r="15" spans="1:44" x14ac:dyDescent="0.3">
      <c r="B15" s="9" t="s">
        <v>9</v>
      </c>
      <c r="C15" s="10">
        <v>441</v>
      </c>
      <c r="D15" s="10">
        <v>111</v>
      </c>
      <c r="E15" s="10">
        <v>15</v>
      </c>
      <c r="F15" s="10">
        <v>14</v>
      </c>
      <c r="G15" s="63">
        <v>17</v>
      </c>
      <c r="H15" s="33">
        <v>57</v>
      </c>
      <c r="I15" s="10">
        <v>171</v>
      </c>
      <c r="J15" s="10">
        <v>220</v>
      </c>
      <c r="K15" s="10">
        <v>26</v>
      </c>
      <c r="L15" s="66">
        <v>124</v>
      </c>
      <c r="M15" s="71">
        <v>164</v>
      </c>
      <c r="N15" s="10">
        <v>193</v>
      </c>
      <c r="O15" s="10">
        <v>121</v>
      </c>
      <c r="P15" s="10">
        <v>24</v>
      </c>
      <c r="Q15" s="72">
        <v>96</v>
      </c>
      <c r="R15" s="60">
        <v>461</v>
      </c>
      <c r="S15" s="10">
        <v>65</v>
      </c>
      <c r="T15" s="10">
        <v>22</v>
      </c>
      <c r="U15" s="10">
        <v>11</v>
      </c>
      <c r="V15" s="10">
        <v>39</v>
      </c>
      <c r="X15" s="9" t="s">
        <v>9</v>
      </c>
      <c r="Y15" s="13">
        <f t="shared" si="0"/>
        <v>73.745819397993301</v>
      </c>
      <c r="Z15" s="13">
        <f t="shared" si="1"/>
        <v>18.561872909698995</v>
      </c>
      <c r="AA15" s="13">
        <f t="shared" si="2"/>
        <v>2.508361204013378</v>
      </c>
      <c r="AB15" s="13">
        <f t="shared" si="3"/>
        <v>2.3411371237458192</v>
      </c>
      <c r="AC15" s="40">
        <f t="shared" si="4"/>
        <v>2.8428093645484949</v>
      </c>
      <c r="AD15" s="47">
        <f t="shared" si="5"/>
        <v>9.5317725752508373</v>
      </c>
      <c r="AE15" s="13">
        <f t="shared" si="6"/>
        <v>28.595317725752505</v>
      </c>
      <c r="AF15" s="13">
        <f t="shared" si="7"/>
        <v>36.789297658862871</v>
      </c>
      <c r="AG15" s="13">
        <f t="shared" si="8"/>
        <v>4.3478260869565215</v>
      </c>
      <c r="AH15" s="48">
        <f t="shared" si="9"/>
        <v>20.735785953177256</v>
      </c>
      <c r="AI15" s="57">
        <f t="shared" si="10"/>
        <v>27.424749163879596</v>
      </c>
      <c r="AJ15" s="13">
        <f t="shared" si="11"/>
        <v>32.274247491638796</v>
      </c>
      <c r="AK15" s="13">
        <f t="shared" si="12"/>
        <v>20.234113712374583</v>
      </c>
      <c r="AL15" s="13">
        <f t="shared" si="13"/>
        <v>4.0133779264214047</v>
      </c>
      <c r="AM15" s="58">
        <f t="shared" si="14"/>
        <v>16.053511705685619</v>
      </c>
      <c r="AN15" s="35">
        <f t="shared" si="15"/>
        <v>77.090301003344479</v>
      </c>
      <c r="AO15" s="13">
        <f t="shared" si="16"/>
        <v>10.869565217391305</v>
      </c>
      <c r="AP15" s="13">
        <f t="shared" si="17"/>
        <v>3.6789297658862878</v>
      </c>
      <c r="AQ15" s="13">
        <f t="shared" si="18"/>
        <v>1.8394648829431439</v>
      </c>
      <c r="AR15" s="13">
        <f t="shared" si="19"/>
        <v>6.5217391304347823</v>
      </c>
    </row>
    <row r="16" spans="1:44" x14ac:dyDescent="0.3">
      <c r="B16" s="4" t="s">
        <v>61</v>
      </c>
      <c r="C16" s="8"/>
      <c r="D16" s="8"/>
      <c r="E16" s="8"/>
      <c r="F16" s="8"/>
      <c r="G16" s="62"/>
      <c r="H16" s="32"/>
      <c r="I16" s="8"/>
      <c r="J16" s="8"/>
      <c r="K16" s="8"/>
      <c r="L16" s="65"/>
      <c r="M16" s="69"/>
      <c r="N16" s="8"/>
      <c r="O16" s="8"/>
      <c r="P16" s="8"/>
      <c r="Q16" s="70"/>
      <c r="R16" s="8"/>
      <c r="S16" s="8"/>
      <c r="T16" s="8"/>
      <c r="U16" s="8"/>
      <c r="V16" s="8"/>
      <c r="X16" s="4" t="s">
        <v>61</v>
      </c>
      <c r="Y16" s="12"/>
      <c r="Z16" s="12"/>
      <c r="AA16" s="12"/>
      <c r="AB16" s="12"/>
      <c r="AC16" s="39"/>
      <c r="AD16" s="45"/>
      <c r="AE16" s="12"/>
      <c r="AF16" s="12"/>
      <c r="AG16" s="12"/>
      <c r="AH16" s="46"/>
      <c r="AI16" s="55"/>
      <c r="AJ16" s="12"/>
      <c r="AK16" s="12"/>
      <c r="AL16" s="12"/>
      <c r="AM16" s="56"/>
      <c r="AN16" s="12"/>
      <c r="AO16" s="12"/>
      <c r="AP16" s="12"/>
      <c r="AQ16" s="12"/>
      <c r="AR16" s="12"/>
    </row>
    <row r="17" spans="2:44" x14ac:dyDescent="0.3">
      <c r="B17" s="9" t="s">
        <v>54</v>
      </c>
      <c r="C17" s="10">
        <v>634</v>
      </c>
      <c r="D17" s="10">
        <v>299</v>
      </c>
      <c r="E17" s="10">
        <v>83</v>
      </c>
      <c r="F17" s="10">
        <v>34</v>
      </c>
      <c r="G17" s="63">
        <v>64</v>
      </c>
      <c r="H17" s="33">
        <v>121</v>
      </c>
      <c r="I17" s="10">
        <v>346</v>
      </c>
      <c r="J17" s="10">
        <v>388</v>
      </c>
      <c r="K17" s="10">
        <v>34</v>
      </c>
      <c r="L17" s="66">
        <v>225</v>
      </c>
      <c r="M17" s="71">
        <v>411</v>
      </c>
      <c r="N17" s="10">
        <v>402</v>
      </c>
      <c r="O17" s="10">
        <v>167</v>
      </c>
      <c r="P17" s="10">
        <v>37</v>
      </c>
      <c r="Q17" s="72">
        <v>97</v>
      </c>
      <c r="R17" s="60">
        <v>905</v>
      </c>
      <c r="S17" s="10">
        <v>133</v>
      </c>
      <c r="T17" s="10">
        <v>36</v>
      </c>
      <c r="U17" s="10">
        <v>12</v>
      </c>
      <c r="V17" s="10">
        <v>28</v>
      </c>
      <c r="X17" s="9" t="s">
        <v>54</v>
      </c>
      <c r="Y17" s="13">
        <f t="shared" si="0"/>
        <v>56.91202872531418</v>
      </c>
      <c r="Z17" s="13">
        <f t="shared" si="1"/>
        <v>26.840215439856372</v>
      </c>
      <c r="AA17" s="13">
        <f t="shared" si="2"/>
        <v>7.4506283662477548</v>
      </c>
      <c r="AB17" s="13">
        <f t="shared" si="3"/>
        <v>3.0520646319569118</v>
      </c>
      <c r="AC17" s="40">
        <f t="shared" si="4"/>
        <v>5.7450628366247756</v>
      </c>
      <c r="AD17" s="47">
        <f t="shared" si="5"/>
        <v>10.861759425493716</v>
      </c>
      <c r="AE17" s="13">
        <f t="shared" si="6"/>
        <v>31.05924596050269</v>
      </c>
      <c r="AF17" s="13">
        <f t="shared" si="7"/>
        <v>34.829443447037697</v>
      </c>
      <c r="AG17" s="13">
        <f t="shared" si="8"/>
        <v>3.0520646319569118</v>
      </c>
      <c r="AH17" s="48">
        <f t="shared" si="9"/>
        <v>20.197486535008977</v>
      </c>
      <c r="AI17" s="57">
        <f t="shared" si="10"/>
        <v>36.894075403949735</v>
      </c>
      <c r="AJ17" s="13">
        <f t="shared" si="11"/>
        <v>36.086175942549367</v>
      </c>
      <c r="AK17" s="13">
        <f t="shared" si="12"/>
        <v>14.991023339317774</v>
      </c>
      <c r="AL17" s="13">
        <f t="shared" si="13"/>
        <v>3.321364452423698</v>
      </c>
      <c r="AM17" s="58">
        <f t="shared" si="14"/>
        <v>8.7073608617594243</v>
      </c>
      <c r="AN17" s="35">
        <f t="shared" si="15"/>
        <v>81.238779174147211</v>
      </c>
      <c r="AO17" s="13">
        <f t="shared" si="16"/>
        <v>11.938958707360861</v>
      </c>
      <c r="AP17" s="13">
        <f t="shared" si="17"/>
        <v>3.2315978456014358</v>
      </c>
      <c r="AQ17" s="13">
        <f t="shared" si="18"/>
        <v>1.0771992818671454</v>
      </c>
      <c r="AR17" s="13">
        <f t="shared" si="19"/>
        <v>2.5134649910233393</v>
      </c>
    </row>
    <row r="18" spans="2:44" x14ac:dyDescent="0.3">
      <c r="B18" s="9" t="s">
        <v>55</v>
      </c>
      <c r="C18" s="10">
        <v>253</v>
      </c>
      <c r="D18" s="10">
        <v>86</v>
      </c>
      <c r="E18" s="10">
        <v>7</v>
      </c>
      <c r="F18" s="10">
        <v>13</v>
      </c>
      <c r="G18" s="63">
        <v>17</v>
      </c>
      <c r="H18" s="33">
        <v>43</v>
      </c>
      <c r="I18" s="10">
        <v>129</v>
      </c>
      <c r="J18" s="10">
        <v>107</v>
      </c>
      <c r="K18" s="10">
        <v>11</v>
      </c>
      <c r="L18" s="66">
        <v>86</v>
      </c>
      <c r="M18" s="71">
        <v>102</v>
      </c>
      <c r="N18" s="10">
        <v>124</v>
      </c>
      <c r="O18" s="10">
        <v>56</v>
      </c>
      <c r="P18" s="10">
        <v>16</v>
      </c>
      <c r="Q18" s="72">
        <v>78</v>
      </c>
      <c r="R18" s="60">
        <v>226</v>
      </c>
      <c r="S18" s="10">
        <v>60</v>
      </c>
      <c r="T18" s="10">
        <v>34</v>
      </c>
      <c r="U18" s="10">
        <v>15</v>
      </c>
      <c r="V18" s="10">
        <v>41</v>
      </c>
      <c r="X18" s="9" t="s">
        <v>55</v>
      </c>
      <c r="Y18" s="13">
        <f t="shared" si="0"/>
        <v>67.287234042553195</v>
      </c>
      <c r="Z18" s="13">
        <f t="shared" si="1"/>
        <v>22.872340425531913</v>
      </c>
      <c r="AA18" s="13">
        <f t="shared" si="2"/>
        <v>1.8617021276595744</v>
      </c>
      <c r="AB18" s="13">
        <f t="shared" si="3"/>
        <v>3.4574468085106385</v>
      </c>
      <c r="AC18" s="40">
        <f t="shared" si="4"/>
        <v>4.5212765957446814</v>
      </c>
      <c r="AD18" s="47">
        <f t="shared" si="5"/>
        <v>11.436170212765957</v>
      </c>
      <c r="AE18" s="13">
        <f t="shared" si="6"/>
        <v>34.308510638297875</v>
      </c>
      <c r="AF18" s="13">
        <f t="shared" si="7"/>
        <v>28.457446808510639</v>
      </c>
      <c r="AG18" s="13">
        <f t="shared" si="8"/>
        <v>2.9255319148936172</v>
      </c>
      <c r="AH18" s="48">
        <f t="shared" si="9"/>
        <v>22.872340425531913</v>
      </c>
      <c r="AI18" s="57">
        <f t="shared" si="10"/>
        <v>27.127659574468083</v>
      </c>
      <c r="AJ18" s="13">
        <f t="shared" si="11"/>
        <v>32.978723404255319</v>
      </c>
      <c r="AK18" s="13">
        <f t="shared" si="12"/>
        <v>14.893617021276595</v>
      </c>
      <c r="AL18" s="13">
        <f t="shared" si="13"/>
        <v>4.2553191489361701</v>
      </c>
      <c r="AM18" s="58">
        <f t="shared" si="14"/>
        <v>20.74468085106383</v>
      </c>
      <c r="AN18" s="35">
        <f t="shared" si="15"/>
        <v>60.106382978723403</v>
      </c>
      <c r="AO18" s="13">
        <f t="shared" si="16"/>
        <v>15.957446808510639</v>
      </c>
      <c r="AP18" s="13">
        <f t="shared" si="17"/>
        <v>9.0425531914893629</v>
      </c>
      <c r="AQ18" s="13">
        <f t="shared" si="18"/>
        <v>3.9893617021276597</v>
      </c>
      <c r="AR18" s="13">
        <f t="shared" si="19"/>
        <v>10.904255319148938</v>
      </c>
    </row>
    <row r="19" spans="2:44" x14ac:dyDescent="0.3">
      <c r="B19" s="9" t="s">
        <v>56</v>
      </c>
      <c r="C19" s="10">
        <v>1017</v>
      </c>
      <c r="D19" s="10">
        <v>141</v>
      </c>
      <c r="E19" s="10">
        <v>21</v>
      </c>
      <c r="F19" s="10">
        <v>21</v>
      </c>
      <c r="G19" s="63">
        <v>27</v>
      </c>
      <c r="H19" s="33">
        <v>120</v>
      </c>
      <c r="I19" s="10">
        <v>259</v>
      </c>
      <c r="J19" s="10">
        <v>451</v>
      </c>
      <c r="K19" s="10">
        <v>30</v>
      </c>
      <c r="L19" s="66">
        <v>367</v>
      </c>
      <c r="M19" s="71">
        <v>396</v>
      </c>
      <c r="N19" s="10">
        <v>396</v>
      </c>
      <c r="O19" s="10">
        <v>205</v>
      </c>
      <c r="P19" s="10">
        <v>38</v>
      </c>
      <c r="Q19" s="72">
        <v>192</v>
      </c>
      <c r="R19" s="60">
        <v>987</v>
      </c>
      <c r="S19" s="10">
        <v>126</v>
      </c>
      <c r="T19" s="10">
        <v>19</v>
      </c>
      <c r="U19" s="10">
        <v>20</v>
      </c>
      <c r="V19" s="10">
        <v>75</v>
      </c>
      <c r="X19" s="9" t="s">
        <v>56</v>
      </c>
      <c r="Y19" s="13">
        <f t="shared" si="0"/>
        <v>82.88508557457213</v>
      </c>
      <c r="Z19" s="13">
        <f t="shared" si="1"/>
        <v>11.491442542787286</v>
      </c>
      <c r="AA19" s="13">
        <f t="shared" si="2"/>
        <v>1.7114914425427872</v>
      </c>
      <c r="AB19" s="13">
        <f t="shared" si="3"/>
        <v>1.7114914425427872</v>
      </c>
      <c r="AC19" s="40">
        <f t="shared" si="4"/>
        <v>2.2004889975550124</v>
      </c>
      <c r="AD19" s="47">
        <f t="shared" si="5"/>
        <v>9.7799511002444994</v>
      </c>
      <c r="AE19" s="13">
        <f t="shared" si="6"/>
        <v>21.108394458027711</v>
      </c>
      <c r="AF19" s="13">
        <f t="shared" si="7"/>
        <v>36.756316218418903</v>
      </c>
      <c r="AG19" s="13">
        <f t="shared" si="8"/>
        <v>2.4449877750611249</v>
      </c>
      <c r="AH19" s="48">
        <f t="shared" si="9"/>
        <v>29.910350448247758</v>
      </c>
      <c r="AI19" s="57">
        <f t="shared" si="10"/>
        <v>32.273838630806843</v>
      </c>
      <c r="AJ19" s="13">
        <f t="shared" si="11"/>
        <v>32.273838630806843</v>
      </c>
      <c r="AK19" s="13">
        <f t="shared" si="12"/>
        <v>16.707416462917685</v>
      </c>
      <c r="AL19" s="13">
        <f t="shared" si="13"/>
        <v>3.0969845150774247</v>
      </c>
      <c r="AM19" s="58">
        <f t="shared" si="14"/>
        <v>15.647921760391197</v>
      </c>
      <c r="AN19" s="35">
        <f t="shared" si="15"/>
        <v>80.440097799510994</v>
      </c>
      <c r="AO19" s="13">
        <f t="shared" si="16"/>
        <v>10.268948655256724</v>
      </c>
      <c r="AP19" s="13">
        <f t="shared" si="17"/>
        <v>1.5484922575387123</v>
      </c>
      <c r="AQ19" s="13">
        <f t="shared" si="18"/>
        <v>1.6299918500407498</v>
      </c>
      <c r="AR19" s="13">
        <f t="shared" si="19"/>
        <v>6.1124694376528117</v>
      </c>
    </row>
    <row r="20" spans="2:44" x14ac:dyDescent="0.3">
      <c r="B20" s="9" t="s">
        <v>57</v>
      </c>
      <c r="C20" s="10">
        <v>109</v>
      </c>
      <c r="D20" s="10">
        <v>19</v>
      </c>
      <c r="E20" s="10">
        <v>2</v>
      </c>
      <c r="F20" s="10">
        <v>3</v>
      </c>
      <c r="G20" s="63">
        <v>8</v>
      </c>
      <c r="H20" s="33">
        <v>11</v>
      </c>
      <c r="I20" s="10">
        <v>42</v>
      </c>
      <c r="J20" s="10">
        <v>46</v>
      </c>
      <c r="K20" s="10">
        <v>6</v>
      </c>
      <c r="L20" s="66">
        <v>36</v>
      </c>
      <c r="M20" s="71">
        <v>28</v>
      </c>
      <c r="N20" s="10">
        <v>37</v>
      </c>
      <c r="O20" s="10">
        <v>28</v>
      </c>
      <c r="P20" s="10">
        <v>9</v>
      </c>
      <c r="Q20" s="72">
        <v>39</v>
      </c>
      <c r="R20" s="60">
        <v>119</v>
      </c>
      <c r="S20" s="10">
        <v>8</v>
      </c>
      <c r="T20" s="10">
        <v>1</v>
      </c>
      <c r="U20" s="10">
        <v>1</v>
      </c>
      <c r="V20" s="10">
        <v>12</v>
      </c>
      <c r="X20" s="9" t="s">
        <v>57</v>
      </c>
      <c r="Y20" s="13">
        <f t="shared" si="0"/>
        <v>77.304964539007088</v>
      </c>
      <c r="Z20" s="13">
        <f t="shared" si="1"/>
        <v>13.475177304964539</v>
      </c>
      <c r="AA20" s="13">
        <f t="shared" si="2"/>
        <v>1.4184397163120568</v>
      </c>
      <c r="AB20" s="13">
        <f t="shared" si="3"/>
        <v>2.1276595744680851</v>
      </c>
      <c r="AC20" s="40">
        <f t="shared" si="4"/>
        <v>5.6737588652482271</v>
      </c>
      <c r="AD20" s="47">
        <f t="shared" si="5"/>
        <v>7.8014184397163122</v>
      </c>
      <c r="AE20" s="13">
        <f t="shared" si="6"/>
        <v>29.787234042553191</v>
      </c>
      <c r="AF20" s="13">
        <f t="shared" si="7"/>
        <v>32.62411347517731</v>
      </c>
      <c r="AG20" s="13">
        <f t="shared" si="8"/>
        <v>4.2553191489361701</v>
      </c>
      <c r="AH20" s="48">
        <f t="shared" si="9"/>
        <v>25.531914893617021</v>
      </c>
      <c r="AI20" s="57">
        <f t="shared" si="10"/>
        <v>19.858156028368796</v>
      </c>
      <c r="AJ20" s="13">
        <f t="shared" si="11"/>
        <v>26.24113475177305</v>
      </c>
      <c r="AK20" s="13">
        <f t="shared" si="12"/>
        <v>19.858156028368796</v>
      </c>
      <c r="AL20" s="13">
        <f t="shared" si="13"/>
        <v>6.3829787234042552</v>
      </c>
      <c r="AM20" s="58">
        <f t="shared" si="14"/>
        <v>27.659574468085108</v>
      </c>
      <c r="AN20" s="35">
        <f t="shared" si="15"/>
        <v>84.39716312056737</v>
      </c>
      <c r="AO20" s="13">
        <f t="shared" si="16"/>
        <v>5.6737588652482271</v>
      </c>
      <c r="AP20" s="13">
        <f t="shared" si="17"/>
        <v>0.70921985815602839</v>
      </c>
      <c r="AQ20" s="13">
        <f t="shared" si="18"/>
        <v>0.70921985815602839</v>
      </c>
      <c r="AR20" s="13">
        <f t="shared" si="19"/>
        <v>8.5106382978723403</v>
      </c>
    </row>
    <row r="21" spans="2:44" x14ac:dyDescent="0.3">
      <c r="B21" s="9" t="s">
        <v>58</v>
      </c>
      <c r="C21" s="10">
        <v>281</v>
      </c>
      <c r="D21" s="10">
        <v>3</v>
      </c>
      <c r="E21" s="10">
        <v>0</v>
      </c>
      <c r="F21" s="10">
        <v>5</v>
      </c>
      <c r="G21" s="63">
        <v>4</v>
      </c>
      <c r="H21" s="33">
        <v>30</v>
      </c>
      <c r="I21" s="10">
        <v>35</v>
      </c>
      <c r="J21" s="10">
        <v>90</v>
      </c>
      <c r="K21" s="10">
        <v>22</v>
      </c>
      <c r="L21" s="66">
        <v>116</v>
      </c>
      <c r="M21" s="71">
        <v>62</v>
      </c>
      <c r="N21" s="10">
        <v>41</v>
      </c>
      <c r="O21" s="10">
        <v>64</v>
      </c>
      <c r="P21" s="10">
        <v>28</v>
      </c>
      <c r="Q21" s="72">
        <v>98</v>
      </c>
      <c r="R21" s="60">
        <v>230</v>
      </c>
      <c r="S21" s="10">
        <v>9</v>
      </c>
      <c r="T21" s="10">
        <v>11</v>
      </c>
      <c r="U21" s="10">
        <v>6</v>
      </c>
      <c r="V21" s="10">
        <v>37</v>
      </c>
      <c r="X21" s="9" t="s">
        <v>58</v>
      </c>
      <c r="Y21" s="13">
        <f t="shared" si="0"/>
        <v>95.904436860068259</v>
      </c>
      <c r="Z21" s="13">
        <f t="shared" si="1"/>
        <v>1.0238907849829351</v>
      </c>
      <c r="AA21" s="13">
        <f t="shared" si="2"/>
        <v>0</v>
      </c>
      <c r="AB21" s="13">
        <f t="shared" si="3"/>
        <v>1.7064846416382253</v>
      </c>
      <c r="AC21" s="40">
        <f t="shared" si="4"/>
        <v>1.3651877133105803</v>
      </c>
      <c r="AD21" s="47">
        <f t="shared" si="5"/>
        <v>10.238907849829351</v>
      </c>
      <c r="AE21" s="13">
        <f t="shared" si="6"/>
        <v>11.945392491467576</v>
      </c>
      <c r="AF21" s="13">
        <f t="shared" si="7"/>
        <v>30.716723549488055</v>
      </c>
      <c r="AG21" s="13">
        <f t="shared" si="8"/>
        <v>7.5085324232081918</v>
      </c>
      <c r="AH21" s="48">
        <f t="shared" si="9"/>
        <v>39.590443686006829</v>
      </c>
      <c r="AI21" s="57">
        <f t="shared" si="10"/>
        <v>21.160409556313994</v>
      </c>
      <c r="AJ21" s="13">
        <f t="shared" si="11"/>
        <v>13.993174061433447</v>
      </c>
      <c r="AK21" s="13">
        <f t="shared" si="12"/>
        <v>21.843003412969285</v>
      </c>
      <c r="AL21" s="13">
        <f t="shared" si="13"/>
        <v>9.5563139931740615</v>
      </c>
      <c r="AM21" s="58">
        <f t="shared" si="14"/>
        <v>33.44709897610921</v>
      </c>
      <c r="AN21" s="35">
        <f t="shared" si="15"/>
        <v>78.49829351535837</v>
      </c>
      <c r="AO21" s="13">
        <f t="shared" si="16"/>
        <v>3.0716723549488054</v>
      </c>
      <c r="AP21" s="13">
        <f t="shared" si="17"/>
        <v>3.7542662116040959</v>
      </c>
      <c r="AQ21" s="13">
        <f t="shared" si="18"/>
        <v>2.0477815699658701</v>
      </c>
      <c r="AR21" s="13">
        <f t="shared" si="19"/>
        <v>12.627986348122866</v>
      </c>
    </row>
    <row r="22" spans="2:44" x14ac:dyDescent="0.3">
      <c r="B22" s="9" t="s">
        <v>59</v>
      </c>
      <c r="C22" s="10">
        <v>97</v>
      </c>
      <c r="D22" s="10">
        <v>31</v>
      </c>
      <c r="E22" s="10">
        <v>6</v>
      </c>
      <c r="F22" s="10">
        <v>5</v>
      </c>
      <c r="G22" s="63">
        <v>11</v>
      </c>
      <c r="H22" s="33">
        <v>7</v>
      </c>
      <c r="I22" s="10">
        <v>28</v>
      </c>
      <c r="J22" s="10">
        <v>62</v>
      </c>
      <c r="K22" s="10">
        <v>3</v>
      </c>
      <c r="L22" s="66">
        <v>50</v>
      </c>
      <c r="M22" s="71">
        <v>27</v>
      </c>
      <c r="N22" s="10">
        <v>23</v>
      </c>
      <c r="O22" s="10">
        <v>55</v>
      </c>
      <c r="P22" s="10">
        <v>6</v>
      </c>
      <c r="Q22" s="72">
        <v>39</v>
      </c>
      <c r="R22" s="60">
        <v>113</v>
      </c>
      <c r="S22" s="10">
        <v>28</v>
      </c>
      <c r="T22" s="10">
        <v>4</v>
      </c>
      <c r="U22" s="10">
        <v>1</v>
      </c>
      <c r="V22" s="10">
        <v>4</v>
      </c>
      <c r="X22" s="9" t="s">
        <v>59</v>
      </c>
      <c r="Y22" s="13">
        <f t="shared" si="0"/>
        <v>64.666666666666657</v>
      </c>
      <c r="Z22" s="13">
        <f t="shared" si="1"/>
        <v>20.666666666666668</v>
      </c>
      <c r="AA22" s="13">
        <f t="shared" si="2"/>
        <v>4</v>
      </c>
      <c r="AB22" s="13">
        <f t="shared" si="3"/>
        <v>3.3333333333333335</v>
      </c>
      <c r="AC22" s="40">
        <f t="shared" si="4"/>
        <v>7.333333333333333</v>
      </c>
      <c r="AD22" s="47">
        <f t="shared" si="5"/>
        <v>4.666666666666667</v>
      </c>
      <c r="AE22" s="13">
        <f t="shared" si="6"/>
        <v>18.666666666666668</v>
      </c>
      <c r="AF22" s="13">
        <f t="shared" si="7"/>
        <v>41.333333333333336</v>
      </c>
      <c r="AG22" s="13">
        <f t="shared" si="8"/>
        <v>2</v>
      </c>
      <c r="AH22" s="48">
        <f t="shared" si="9"/>
        <v>33.333333333333329</v>
      </c>
      <c r="AI22" s="57">
        <f t="shared" si="10"/>
        <v>18</v>
      </c>
      <c r="AJ22" s="13">
        <f t="shared" si="11"/>
        <v>15.333333333333332</v>
      </c>
      <c r="AK22" s="13">
        <f t="shared" si="12"/>
        <v>36.666666666666664</v>
      </c>
      <c r="AL22" s="13">
        <f t="shared" si="13"/>
        <v>4</v>
      </c>
      <c r="AM22" s="58">
        <f t="shared" si="14"/>
        <v>26</v>
      </c>
      <c r="AN22" s="35">
        <f t="shared" si="15"/>
        <v>75.333333333333329</v>
      </c>
      <c r="AO22" s="13">
        <f t="shared" si="16"/>
        <v>18.666666666666668</v>
      </c>
      <c r="AP22" s="13">
        <f t="shared" si="17"/>
        <v>2.666666666666667</v>
      </c>
      <c r="AQ22" s="13">
        <f t="shared" si="18"/>
        <v>0.66666666666666674</v>
      </c>
      <c r="AR22" s="13">
        <f t="shared" si="19"/>
        <v>2.666666666666667</v>
      </c>
    </row>
    <row r="23" spans="2:44" x14ac:dyDescent="0.3">
      <c r="B23" s="9" t="s">
        <v>60</v>
      </c>
      <c r="C23" s="10">
        <v>510</v>
      </c>
      <c r="D23" s="10">
        <v>77</v>
      </c>
      <c r="E23" s="10">
        <v>12</v>
      </c>
      <c r="F23" s="10">
        <v>14</v>
      </c>
      <c r="G23" s="63">
        <v>16</v>
      </c>
      <c r="H23" s="33">
        <v>46</v>
      </c>
      <c r="I23" s="10">
        <v>111</v>
      </c>
      <c r="J23" s="10">
        <v>210</v>
      </c>
      <c r="K23" s="10">
        <v>28</v>
      </c>
      <c r="L23" s="66">
        <v>234</v>
      </c>
      <c r="M23" s="71">
        <v>142</v>
      </c>
      <c r="N23" s="10">
        <v>113</v>
      </c>
      <c r="O23" s="10">
        <v>127</v>
      </c>
      <c r="P23" s="10">
        <v>33</v>
      </c>
      <c r="Q23" s="72">
        <v>214</v>
      </c>
      <c r="R23" s="60">
        <v>478</v>
      </c>
      <c r="S23" s="10">
        <v>65</v>
      </c>
      <c r="T23" s="10">
        <v>17</v>
      </c>
      <c r="U23" s="10">
        <v>14</v>
      </c>
      <c r="V23" s="10">
        <v>55</v>
      </c>
      <c r="X23" s="9" t="s">
        <v>60</v>
      </c>
      <c r="Y23" s="13">
        <f t="shared" si="0"/>
        <v>81.081081081081081</v>
      </c>
      <c r="Z23" s="13">
        <f t="shared" si="1"/>
        <v>12.241653418124006</v>
      </c>
      <c r="AA23" s="13">
        <f t="shared" si="2"/>
        <v>1.9077901430842605</v>
      </c>
      <c r="AB23" s="13">
        <f t="shared" si="3"/>
        <v>2.2257551669316373</v>
      </c>
      <c r="AC23" s="40">
        <f t="shared" si="4"/>
        <v>2.5437201907790143</v>
      </c>
      <c r="AD23" s="47">
        <f t="shared" si="5"/>
        <v>7.3131955484896665</v>
      </c>
      <c r="AE23" s="13">
        <f t="shared" si="6"/>
        <v>17.647058823529413</v>
      </c>
      <c r="AF23" s="13">
        <f t="shared" si="7"/>
        <v>33.386327503974563</v>
      </c>
      <c r="AG23" s="13">
        <f t="shared" si="8"/>
        <v>4.4515103338632747</v>
      </c>
      <c r="AH23" s="48">
        <f t="shared" si="9"/>
        <v>37.201907790143082</v>
      </c>
      <c r="AI23" s="57">
        <f t="shared" si="10"/>
        <v>22.575516693163753</v>
      </c>
      <c r="AJ23" s="13">
        <f t="shared" si="11"/>
        <v>17.965023847376788</v>
      </c>
      <c r="AK23" s="13">
        <f t="shared" si="12"/>
        <v>20.190779014308426</v>
      </c>
      <c r="AL23" s="13">
        <f t="shared" si="13"/>
        <v>5.246422893481717</v>
      </c>
      <c r="AM23" s="58">
        <f t="shared" si="14"/>
        <v>34.022257551669313</v>
      </c>
      <c r="AN23" s="35">
        <f t="shared" si="15"/>
        <v>75.993640699523056</v>
      </c>
      <c r="AO23" s="13">
        <f t="shared" si="16"/>
        <v>10.333863275039745</v>
      </c>
      <c r="AP23" s="13">
        <f t="shared" si="17"/>
        <v>2.7027027027027026</v>
      </c>
      <c r="AQ23" s="13">
        <f t="shared" si="18"/>
        <v>2.2257551669316373</v>
      </c>
      <c r="AR23" s="13">
        <f t="shared" si="19"/>
        <v>8.7440381558028619</v>
      </c>
    </row>
    <row r="24" spans="2:44" x14ac:dyDescent="0.3">
      <c r="B24" s="4" t="s">
        <v>104</v>
      </c>
      <c r="C24" s="19"/>
      <c r="D24" s="19"/>
      <c r="E24" s="19"/>
      <c r="G24" s="4"/>
      <c r="H24" s="4"/>
      <c r="I24" s="79"/>
      <c r="J24" s="79"/>
      <c r="L24" s="4"/>
      <c r="N24" s="4"/>
      <c r="O24" s="19"/>
      <c r="P24" s="19"/>
      <c r="Q24" s="19"/>
      <c r="S24" s="4"/>
      <c r="T24" s="4"/>
      <c r="U24" s="79"/>
      <c r="V24" s="79"/>
      <c r="X24" s="4" t="s">
        <v>104</v>
      </c>
    </row>
    <row r="25" spans="2:44" x14ac:dyDescent="0.3">
      <c r="B25" s="9" t="s">
        <v>105</v>
      </c>
      <c r="C25" s="10">
        <v>2271</v>
      </c>
      <c r="D25" s="10">
        <v>399</v>
      </c>
      <c r="E25" s="10">
        <v>56</v>
      </c>
      <c r="F25" s="10">
        <v>59</v>
      </c>
      <c r="G25" s="63">
        <v>90</v>
      </c>
      <c r="H25" s="33">
        <v>273</v>
      </c>
      <c r="I25" s="10">
        <v>641</v>
      </c>
      <c r="J25" s="10">
        <v>971</v>
      </c>
      <c r="K25" s="10">
        <v>97</v>
      </c>
      <c r="L25" s="66">
        <v>893</v>
      </c>
      <c r="M25" s="71">
        <v>781</v>
      </c>
      <c r="N25" s="10">
        <v>807</v>
      </c>
      <c r="O25" s="10">
        <v>526</v>
      </c>
      <c r="P25" s="10">
        <v>123</v>
      </c>
      <c r="Q25" s="72">
        <v>638</v>
      </c>
      <c r="R25" s="60">
        <v>2191</v>
      </c>
      <c r="S25" s="10">
        <v>307</v>
      </c>
      <c r="T25" s="10">
        <v>91</v>
      </c>
      <c r="U25" s="10">
        <v>56</v>
      </c>
      <c r="V25" s="10">
        <v>230</v>
      </c>
      <c r="X25" s="9" t="s">
        <v>105</v>
      </c>
      <c r="Y25" s="13">
        <f t="shared" ref="Y25:Y26" si="20">C25/(C25+D25+E25+F25+G25)*100</f>
        <v>78.991304347826087</v>
      </c>
      <c r="Z25" s="13">
        <f t="shared" ref="Z25:Z26" si="21">D25/(D25+E25+F25+G25+C25)*100</f>
        <v>13.878260869565217</v>
      </c>
      <c r="AA25" s="13">
        <f t="shared" ref="AA25:AA26" si="22">E25/(E25+F25+G25+D25+C25)*100</f>
        <v>1.9478260869565216</v>
      </c>
      <c r="AB25" s="13">
        <f t="shared" ref="AB25:AB26" si="23">F25/(F25+G25+E25+D25+C25)*100</f>
        <v>2.052173913043478</v>
      </c>
      <c r="AC25" s="40">
        <f t="shared" ref="AC25:AC26" si="24">G25/(G25+F25+E25+D25+C25)*100</f>
        <v>3.1304347826086958</v>
      </c>
      <c r="AD25" s="47">
        <f t="shared" ref="AD25:AD26" si="25">H25/(H25+I25+J25+K25+L25)*100</f>
        <v>9.4956521739130437</v>
      </c>
      <c r="AE25" s="13">
        <f t="shared" ref="AE25:AE26" si="26">I25/(I25+J25+K25+L25+H25)*100</f>
        <v>22.295652173913044</v>
      </c>
      <c r="AF25" s="13">
        <f t="shared" ref="AF25:AF26" si="27">J25/(J25+K25+L25+I25+H25)*100</f>
        <v>33.77391304347826</v>
      </c>
      <c r="AG25" s="13">
        <f t="shared" ref="AG25:AG26" si="28">K25/(K25+L25+J25+I25+H25)*100</f>
        <v>3.3739130434782614</v>
      </c>
      <c r="AH25" s="48">
        <f t="shared" ref="AH25:AH26" si="29">L25/(L25+K25+J25+I25+H25)*100</f>
        <v>31.060869565217391</v>
      </c>
      <c r="AI25" s="57">
        <f t="shared" ref="AI25:AI26" si="30">M25/(M25+N25+O25+P25+Q25)*100</f>
        <v>27.165217391304346</v>
      </c>
      <c r="AJ25" s="13">
        <f t="shared" ref="AJ25:AJ26" si="31">N25/(N25+O25+P25+Q25+M25)*100</f>
        <v>28.069565217391307</v>
      </c>
      <c r="AK25" s="13">
        <f t="shared" ref="AK25:AK26" si="32">O25/(O25+P25+Q25+N25+M25)*100</f>
        <v>18.295652173913044</v>
      </c>
      <c r="AL25" s="13">
        <f t="shared" ref="AL25:AL26" si="33">P25/(P25+Q25+O25+N25+M25)*100</f>
        <v>4.2782608695652176</v>
      </c>
      <c r="AM25" s="58">
        <f t="shared" ref="AM25:AM26" si="34">Q25/(Q25+P25+O25+N25+M25)*100</f>
        <v>22.191304347826087</v>
      </c>
      <c r="AN25" s="35">
        <f t="shared" ref="AN25:AN26" si="35">R25/(R25+S25+T25+U25+V25)*100</f>
        <v>76.208695652173901</v>
      </c>
      <c r="AO25" s="13">
        <f t="shared" ref="AO25:AO26" si="36">S25/(S25+T25+U25+V25+R25)*100</f>
        <v>10.678260869565218</v>
      </c>
      <c r="AP25" s="13">
        <f t="shared" ref="AP25:AP26" si="37">T25/(T25+U25+V25+S25+R25)*100</f>
        <v>3.1652173913043482</v>
      </c>
      <c r="AQ25" s="13">
        <f t="shared" ref="AQ25:AQ26" si="38">U25/(U25+V25+T25+S25+R25)*100</f>
        <v>1.9478260869565216</v>
      </c>
      <c r="AR25" s="13">
        <f t="shared" ref="AR25:AR26" si="39">V25/(V25+U25+T25+S25+R25)*100</f>
        <v>8</v>
      </c>
    </row>
    <row r="26" spans="2:44" x14ac:dyDescent="0.3">
      <c r="B26" s="9" t="s">
        <v>106</v>
      </c>
      <c r="C26" s="10">
        <v>630</v>
      </c>
      <c r="D26" s="10">
        <v>257</v>
      </c>
      <c r="E26" s="10">
        <v>75</v>
      </c>
      <c r="F26" s="10">
        <v>36</v>
      </c>
      <c r="G26" s="63">
        <v>57</v>
      </c>
      <c r="H26" s="33">
        <v>105</v>
      </c>
      <c r="I26" s="10">
        <v>309</v>
      </c>
      <c r="J26" s="10">
        <v>383</v>
      </c>
      <c r="K26" s="10">
        <v>37</v>
      </c>
      <c r="L26" s="66">
        <v>221</v>
      </c>
      <c r="M26" s="71">
        <v>387</v>
      </c>
      <c r="N26" s="10">
        <v>329</v>
      </c>
      <c r="O26" s="10">
        <v>176</v>
      </c>
      <c r="P26" s="10">
        <v>44</v>
      </c>
      <c r="Q26" s="72">
        <v>119</v>
      </c>
      <c r="R26" s="60">
        <v>867</v>
      </c>
      <c r="S26" s="10">
        <v>122</v>
      </c>
      <c r="T26" s="10">
        <v>31</v>
      </c>
      <c r="U26" s="10">
        <v>13</v>
      </c>
      <c r="V26" s="10">
        <v>22</v>
      </c>
      <c r="X26" s="9" t="s">
        <v>106</v>
      </c>
      <c r="Y26" s="13">
        <f t="shared" si="20"/>
        <v>59.715639810426538</v>
      </c>
      <c r="Z26" s="13">
        <f t="shared" si="21"/>
        <v>24.360189573459714</v>
      </c>
      <c r="AA26" s="13">
        <f t="shared" si="22"/>
        <v>7.109004739336493</v>
      </c>
      <c r="AB26" s="13">
        <f t="shared" si="23"/>
        <v>3.4123222748815163</v>
      </c>
      <c r="AC26" s="40">
        <f t="shared" si="24"/>
        <v>5.4028436018957349</v>
      </c>
      <c r="AD26" s="47">
        <f t="shared" si="25"/>
        <v>9.9526066350710902</v>
      </c>
      <c r="AE26" s="13">
        <f t="shared" si="26"/>
        <v>29.289099526066352</v>
      </c>
      <c r="AF26" s="13">
        <f t="shared" si="27"/>
        <v>36.30331753554502</v>
      </c>
      <c r="AG26" s="13">
        <f t="shared" si="28"/>
        <v>3.5071090047393367</v>
      </c>
      <c r="AH26" s="48">
        <f t="shared" si="29"/>
        <v>20.947867298578199</v>
      </c>
      <c r="AI26" s="57">
        <f t="shared" si="30"/>
        <v>36.682464454976305</v>
      </c>
      <c r="AJ26" s="13">
        <f t="shared" si="31"/>
        <v>31.18483412322275</v>
      </c>
      <c r="AK26" s="13">
        <f t="shared" si="32"/>
        <v>16.682464454976305</v>
      </c>
      <c r="AL26" s="13">
        <f t="shared" si="33"/>
        <v>4.1706161137440763</v>
      </c>
      <c r="AM26" s="58">
        <f t="shared" si="34"/>
        <v>11.279620853080569</v>
      </c>
      <c r="AN26" s="35">
        <f t="shared" si="35"/>
        <v>82.180094786729867</v>
      </c>
      <c r="AO26" s="13">
        <f t="shared" si="36"/>
        <v>11.563981042654028</v>
      </c>
      <c r="AP26" s="13">
        <f t="shared" si="37"/>
        <v>2.9383886255924172</v>
      </c>
      <c r="AQ26" s="13">
        <f t="shared" si="38"/>
        <v>1.2322274881516588</v>
      </c>
      <c r="AR26" s="13">
        <f t="shared" si="39"/>
        <v>2.0853080568720381</v>
      </c>
    </row>
  </sheetData>
  <mergeCells count="10">
    <mergeCell ref="X7:X8"/>
    <mergeCell ref="Y7:AC7"/>
    <mergeCell ref="AD7:AH7"/>
    <mergeCell ref="AI7:AM7"/>
    <mergeCell ref="AN7:AR7"/>
    <mergeCell ref="B7:B8"/>
    <mergeCell ref="C7:G7"/>
    <mergeCell ref="H7:L7"/>
    <mergeCell ref="M7:Q7"/>
    <mergeCell ref="R7:V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r:id="rId1"/>
  <headerFooter scaleWithDoc="0">
    <oddHeader>&amp;R&amp;G</oddHeader>
  </headerFooter>
  <colBreaks count="3" manualBreakCount="3">
    <brk id="12" max="1048575" man="1"/>
    <brk id="23" max="1048575" man="1"/>
    <brk id="34" max="1048575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6"/>
  <sheetViews>
    <sheetView showGridLines="0" zoomScaleNormal="100" workbookViewId="0">
      <selection activeCell="B4" sqref="B4"/>
    </sheetView>
  </sheetViews>
  <sheetFormatPr defaultRowHeight="14.4" x14ac:dyDescent="0.3"/>
  <cols>
    <col min="1" max="1" width="3.44140625" customWidth="1"/>
    <col min="2" max="2" width="28.33203125" customWidth="1"/>
    <col min="3" max="22" width="10.109375" customWidth="1"/>
    <col min="23" max="23" width="3.44140625" customWidth="1"/>
    <col min="24" max="24" width="27.6640625" customWidth="1"/>
  </cols>
  <sheetData>
    <row r="1" spans="1:44" ht="17.399999999999999" x14ac:dyDescent="0.3">
      <c r="B1" s="1" t="s">
        <v>74</v>
      </c>
    </row>
    <row r="2" spans="1:44" ht="17.399999999999999" x14ac:dyDescent="0.3">
      <c r="A2" s="74"/>
      <c r="B2" s="1" t="s">
        <v>109</v>
      </c>
    </row>
    <row r="3" spans="1:44" x14ac:dyDescent="0.3">
      <c r="B3" s="77" t="s">
        <v>77</v>
      </c>
    </row>
    <row r="4" spans="1:44" ht="18" customHeight="1" x14ac:dyDescent="0.3">
      <c r="B4" s="1" t="s">
        <v>83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44" ht="4.5" customHeight="1" x14ac:dyDescent="0.3"/>
    <row r="6" spans="1:44" x14ac:dyDescent="0.3">
      <c r="B6" s="20" t="s">
        <v>71</v>
      </c>
      <c r="X6" s="20" t="s">
        <v>72</v>
      </c>
    </row>
    <row r="7" spans="1:44" x14ac:dyDescent="0.3">
      <c r="B7" s="110" t="s">
        <v>0</v>
      </c>
      <c r="C7" s="110" t="s">
        <v>22</v>
      </c>
      <c r="D7" s="110"/>
      <c r="E7" s="110"/>
      <c r="F7" s="110"/>
      <c r="G7" s="115"/>
      <c r="H7" s="113" t="s">
        <v>23</v>
      </c>
      <c r="I7" s="110"/>
      <c r="J7" s="110"/>
      <c r="K7" s="110"/>
      <c r="L7" s="116"/>
      <c r="M7" s="117" t="s">
        <v>24</v>
      </c>
      <c r="N7" s="110"/>
      <c r="O7" s="110"/>
      <c r="P7" s="110"/>
      <c r="Q7" s="118"/>
      <c r="R7" s="114" t="s">
        <v>25</v>
      </c>
      <c r="S7" s="110"/>
      <c r="T7" s="110"/>
      <c r="U7" s="110"/>
      <c r="V7" s="110"/>
      <c r="X7" s="110" t="s">
        <v>0</v>
      </c>
      <c r="Y7" s="110" t="s">
        <v>22</v>
      </c>
      <c r="Z7" s="110"/>
      <c r="AA7" s="110"/>
      <c r="AB7" s="110"/>
      <c r="AC7" s="115"/>
      <c r="AD7" s="113" t="s">
        <v>23</v>
      </c>
      <c r="AE7" s="110"/>
      <c r="AF7" s="110"/>
      <c r="AG7" s="110"/>
      <c r="AH7" s="116"/>
      <c r="AI7" s="117" t="s">
        <v>24</v>
      </c>
      <c r="AJ7" s="110"/>
      <c r="AK7" s="110"/>
      <c r="AL7" s="110"/>
      <c r="AM7" s="118"/>
      <c r="AN7" s="114" t="s">
        <v>25</v>
      </c>
      <c r="AO7" s="110"/>
      <c r="AP7" s="110"/>
      <c r="AQ7" s="110"/>
      <c r="AR7" s="110"/>
    </row>
    <row r="8" spans="1:44" ht="20.399999999999999" x14ac:dyDescent="0.3">
      <c r="B8" s="111"/>
      <c r="C8" s="23" t="s">
        <v>26</v>
      </c>
      <c r="D8" s="23" t="s">
        <v>27</v>
      </c>
      <c r="E8" s="23" t="s">
        <v>28</v>
      </c>
      <c r="F8" s="23" t="s">
        <v>29</v>
      </c>
      <c r="G8" s="36" t="s">
        <v>30</v>
      </c>
      <c r="H8" s="29" t="s">
        <v>26</v>
      </c>
      <c r="I8" s="23" t="s">
        <v>27</v>
      </c>
      <c r="J8" s="23" t="s">
        <v>28</v>
      </c>
      <c r="K8" s="23" t="s">
        <v>29</v>
      </c>
      <c r="L8" s="41" t="s">
        <v>30</v>
      </c>
      <c r="M8" s="49" t="s">
        <v>26</v>
      </c>
      <c r="N8" s="23" t="s">
        <v>27</v>
      </c>
      <c r="O8" s="23" t="s">
        <v>28</v>
      </c>
      <c r="P8" s="23" t="s">
        <v>29</v>
      </c>
      <c r="Q8" s="50" t="s">
        <v>30</v>
      </c>
      <c r="R8" s="21" t="s">
        <v>26</v>
      </c>
      <c r="S8" s="14" t="s">
        <v>27</v>
      </c>
      <c r="T8" s="14" t="s">
        <v>28</v>
      </c>
      <c r="U8" s="14" t="s">
        <v>29</v>
      </c>
      <c r="V8" s="14" t="s">
        <v>30</v>
      </c>
      <c r="X8" s="111"/>
      <c r="Y8" s="23" t="s">
        <v>26</v>
      </c>
      <c r="Z8" s="23" t="s">
        <v>27</v>
      </c>
      <c r="AA8" s="23" t="s">
        <v>28</v>
      </c>
      <c r="AB8" s="23" t="s">
        <v>29</v>
      </c>
      <c r="AC8" s="36" t="s">
        <v>30</v>
      </c>
      <c r="AD8" s="29" t="s">
        <v>26</v>
      </c>
      <c r="AE8" s="23" t="s">
        <v>27</v>
      </c>
      <c r="AF8" s="23" t="s">
        <v>28</v>
      </c>
      <c r="AG8" s="23" t="s">
        <v>29</v>
      </c>
      <c r="AH8" s="41" t="s">
        <v>30</v>
      </c>
      <c r="AI8" s="49" t="s">
        <v>26</v>
      </c>
      <c r="AJ8" s="23" t="s">
        <v>27</v>
      </c>
      <c r="AK8" s="23" t="s">
        <v>28</v>
      </c>
      <c r="AL8" s="23" t="s">
        <v>29</v>
      </c>
      <c r="AM8" s="50" t="s">
        <v>30</v>
      </c>
      <c r="AN8" s="21" t="s">
        <v>26</v>
      </c>
      <c r="AO8" s="14" t="s">
        <v>27</v>
      </c>
      <c r="AP8" s="14" t="s">
        <v>28</v>
      </c>
      <c r="AQ8" s="14" t="s">
        <v>29</v>
      </c>
      <c r="AR8" s="14" t="s">
        <v>30</v>
      </c>
    </row>
    <row r="9" spans="1:44" x14ac:dyDescent="0.3">
      <c r="B9" s="4" t="s">
        <v>4</v>
      </c>
      <c r="C9" s="5"/>
      <c r="D9" s="5"/>
      <c r="E9" s="5"/>
      <c r="F9" s="5"/>
      <c r="G9" s="37"/>
      <c r="H9" s="30"/>
      <c r="I9" s="5"/>
      <c r="J9" s="5"/>
      <c r="K9" s="5"/>
      <c r="L9" s="42"/>
      <c r="M9" s="51"/>
      <c r="N9" s="5"/>
      <c r="O9" s="5"/>
      <c r="P9" s="5"/>
      <c r="Q9" s="52"/>
      <c r="R9" s="5"/>
      <c r="S9" s="5"/>
      <c r="T9" s="5"/>
      <c r="U9" s="5"/>
      <c r="V9" s="5"/>
      <c r="X9" s="4" t="s">
        <v>4</v>
      </c>
      <c r="Y9" s="5"/>
      <c r="Z9" s="5"/>
      <c r="AA9" s="5"/>
      <c r="AB9" s="5"/>
      <c r="AC9" s="37"/>
      <c r="AD9" s="30"/>
      <c r="AE9" s="5"/>
      <c r="AF9" s="5"/>
      <c r="AG9" s="5"/>
      <c r="AH9" s="42"/>
      <c r="AI9" s="51"/>
      <c r="AJ9" s="5"/>
      <c r="AK9" s="5"/>
      <c r="AL9" s="5"/>
      <c r="AM9" s="52"/>
      <c r="AN9" s="5"/>
      <c r="AO9" s="5"/>
      <c r="AP9" s="5"/>
      <c r="AQ9" s="5"/>
      <c r="AR9" s="5"/>
    </row>
    <row r="10" spans="1:44" x14ac:dyDescent="0.3">
      <c r="B10" s="6" t="s">
        <v>4</v>
      </c>
      <c r="C10" s="7">
        <v>45</v>
      </c>
      <c r="D10" s="7">
        <v>0</v>
      </c>
      <c r="E10" s="7">
        <v>0</v>
      </c>
      <c r="F10" s="7">
        <v>2</v>
      </c>
      <c r="G10" s="61">
        <v>10</v>
      </c>
      <c r="H10" s="31">
        <v>14</v>
      </c>
      <c r="I10" s="7">
        <v>3</v>
      </c>
      <c r="J10" s="7">
        <v>4</v>
      </c>
      <c r="K10" s="7">
        <v>7</v>
      </c>
      <c r="L10" s="64">
        <v>29</v>
      </c>
      <c r="M10" s="67">
        <v>24</v>
      </c>
      <c r="N10" s="7">
        <v>4</v>
      </c>
      <c r="O10" s="7">
        <v>1</v>
      </c>
      <c r="P10" s="7">
        <v>4</v>
      </c>
      <c r="Q10" s="68">
        <v>24</v>
      </c>
      <c r="R10" s="59">
        <v>37</v>
      </c>
      <c r="S10" s="7">
        <v>0</v>
      </c>
      <c r="T10" s="7">
        <v>0</v>
      </c>
      <c r="U10" s="7">
        <v>3</v>
      </c>
      <c r="V10" s="7">
        <v>17</v>
      </c>
      <c r="X10" s="6" t="s">
        <v>4</v>
      </c>
      <c r="Y10" s="11">
        <f>C10/(C10+D10+E10+F10+G10)*100</f>
        <v>78.94736842105263</v>
      </c>
      <c r="Z10" s="11">
        <f>D10/(D10+E10+F10+G10+C10)*100</f>
        <v>0</v>
      </c>
      <c r="AA10" s="11">
        <f>E10/(E10+F10+G10+D10+C10)*100</f>
        <v>0</v>
      </c>
      <c r="AB10" s="11">
        <f>F10/(F10+G10+E10+D10+C10)*100</f>
        <v>3.5087719298245612</v>
      </c>
      <c r="AC10" s="73">
        <f>G10/(G10+F10+E10+D10+C10)*100</f>
        <v>17.543859649122805</v>
      </c>
      <c r="AD10" s="34">
        <f>H10/(H10+I10+J10+K10+L10)*100</f>
        <v>24.561403508771928</v>
      </c>
      <c r="AE10" s="11">
        <f>I10/(I10+J10+K10+L10+H10)*100</f>
        <v>5.2631578947368416</v>
      </c>
      <c r="AF10" s="11">
        <f>J10/(J10+K10+L10+I10+H10)*100</f>
        <v>7.0175438596491224</v>
      </c>
      <c r="AG10" s="11">
        <f>K10/(K10+L10+J10+I10+H10)*100</f>
        <v>12.280701754385964</v>
      </c>
      <c r="AH10" s="73">
        <f>L10/(L10+K10+J10+I10+H10)*100</f>
        <v>50.877192982456144</v>
      </c>
      <c r="AI10" s="34">
        <f>M10/(M10+N10+O10+P10+Q10)*100</f>
        <v>42.105263157894733</v>
      </c>
      <c r="AJ10" s="11">
        <f>N10/(N10+O10+P10+Q10+M10)*100</f>
        <v>7.0175438596491224</v>
      </c>
      <c r="AK10" s="11">
        <f>O10/(O10+P10+Q10+N10+M10)*100</f>
        <v>1.7543859649122806</v>
      </c>
      <c r="AL10" s="11">
        <f>P10/(P10+Q10+O10+N10+M10)*100</f>
        <v>7.0175438596491224</v>
      </c>
      <c r="AM10" s="73">
        <f>Q10/(Q10+P10+O10+N10+M10)*100</f>
        <v>42.105263157894733</v>
      </c>
      <c r="AN10" s="34">
        <f>R10/(R10+S10+T10+U10+V10)*100</f>
        <v>64.912280701754383</v>
      </c>
      <c r="AO10" s="11">
        <f>S10/(S10+T10+U10+V10+R10)*100</f>
        <v>0</v>
      </c>
      <c r="AP10" s="11">
        <f>T10/(T10+U10+V10+S10+R10)*100</f>
        <v>0</v>
      </c>
      <c r="AQ10" s="11">
        <f>U10/(U10+V10+T10+S10+R10)*100</f>
        <v>5.2631578947368416</v>
      </c>
      <c r="AR10" s="11">
        <f>V10/(V10+U10+T10+S10+R10)*100</f>
        <v>29.82456140350877</v>
      </c>
    </row>
    <row r="11" spans="1:44" x14ac:dyDescent="0.3">
      <c r="B11" s="4" t="s">
        <v>5</v>
      </c>
      <c r="C11" s="8"/>
      <c r="D11" s="8"/>
      <c r="E11" s="8"/>
      <c r="F11" s="8"/>
      <c r="G11" s="62"/>
      <c r="H11" s="32"/>
      <c r="I11" s="8"/>
      <c r="J11" s="8"/>
      <c r="K11" s="8"/>
      <c r="L11" s="65"/>
      <c r="M11" s="69"/>
      <c r="N11" s="8"/>
      <c r="O11" s="8"/>
      <c r="P11" s="8"/>
      <c r="Q11" s="70"/>
      <c r="R11" s="8"/>
      <c r="S11" s="8"/>
      <c r="T11" s="8"/>
      <c r="U11" s="8"/>
      <c r="V11" s="8"/>
      <c r="X11" s="4" t="s">
        <v>5</v>
      </c>
      <c r="Y11" s="12"/>
      <c r="Z11" s="12"/>
      <c r="AA11" s="12"/>
      <c r="AB11" s="12"/>
      <c r="AC11" s="39"/>
      <c r="AD11" s="45"/>
      <c r="AE11" s="12"/>
      <c r="AF11" s="12"/>
      <c r="AG11" s="12"/>
      <c r="AH11" s="46"/>
      <c r="AI11" s="55"/>
      <c r="AJ11" s="12"/>
      <c r="AK11" s="12"/>
      <c r="AL11" s="12"/>
      <c r="AM11" s="56"/>
      <c r="AN11" s="12"/>
      <c r="AO11" s="12"/>
      <c r="AP11" s="12"/>
      <c r="AQ11" s="12"/>
      <c r="AR11" s="12"/>
    </row>
    <row r="12" spans="1:44" x14ac:dyDescent="0.3">
      <c r="B12" s="9" t="s">
        <v>6</v>
      </c>
      <c r="C12" s="10">
        <v>23</v>
      </c>
      <c r="D12" s="10">
        <v>0</v>
      </c>
      <c r="E12" s="10">
        <v>0</v>
      </c>
      <c r="F12" s="10">
        <v>1</v>
      </c>
      <c r="G12" s="63">
        <v>4</v>
      </c>
      <c r="H12" s="33">
        <v>6</v>
      </c>
      <c r="I12" s="10">
        <v>2</v>
      </c>
      <c r="J12" s="10">
        <v>4</v>
      </c>
      <c r="K12" s="10">
        <v>2</v>
      </c>
      <c r="L12" s="66">
        <v>14</v>
      </c>
      <c r="M12" s="71">
        <v>12</v>
      </c>
      <c r="N12" s="10">
        <v>3</v>
      </c>
      <c r="O12" s="10">
        <v>0</v>
      </c>
      <c r="P12" s="10">
        <v>2</v>
      </c>
      <c r="Q12" s="72">
        <v>11</v>
      </c>
      <c r="R12" s="60">
        <v>18</v>
      </c>
      <c r="S12" s="10">
        <v>0</v>
      </c>
      <c r="T12" s="10">
        <v>0</v>
      </c>
      <c r="U12" s="10">
        <v>2</v>
      </c>
      <c r="V12" s="10">
        <v>8</v>
      </c>
      <c r="X12" s="9" t="s">
        <v>6</v>
      </c>
      <c r="Y12" s="13">
        <f t="shared" ref="Y12:Y15" si="0">C12/(C12+D12+E12+F12+G12)*100</f>
        <v>82.142857142857139</v>
      </c>
      <c r="Z12" s="13">
        <f t="shared" ref="Z12:Z15" si="1">D12/(D12+E12+F12+G12+C12)*100</f>
        <v>0</v>
      </c>
      <c r="AA12" s="13">
        <f t="shared" ref="AA12:AA15" si="2">E12/(E12+F12+G12+D12+C12)*100</f>
        <v>0</v>
      </c>
      <c r="AB12" s="13">
        <f t="shared" ref="AB12:AB15" si="3">F12/(F12+G12+E12+D12+C12)*100</f>
        <v>3.5714285714285712</v>
      </c>
      <c r="AC12" s="40">
        <f t="shared" ref="AC12:AC15" si="4">G12/(G12+F12+E12+D12+C12)*100</f>
        <v>14.285714285714285</v>
      </c>
      <c r="AD12" s="47">
        <f t="shared" ref="AD12:AD15" si="5">H12/(H12+I12+J12+K12+L12)*100</f>
        <v>21.428571428571427</v>
      </c>
      <c r="AE12" s="13">
        <f t="shared" ref="AE12:AE15" si="6">I12/(I12+J12+K12+L12+H12)*100</f>
        <v>7.1428571428571423</v>
      </c>
      <c r="AF12" s="13">
        <f t="shared" ref="AF12:AF15" si="7">J12/(J12+K12+L12+I12+H12)*100</f>
        <v>14.285714285714285</v>
      </c>
      <c r="AG12" s="13">
        <f t="shared" ref="AG12:AG15" si="8">K12/(K12+L12+J12+I12+H12)*100</f>
        <v>7.1428571428571423</v>
      </c>
      <c r="AH12" s="48">
        <f t="shared" ref="AH12:AH15" si="9">L12/(L12+K12+J12+I12+H12)*100</f>
        <v>50</v>
      </c>
      <c r="AI12" s="57">
        <f t="shared" ref="AI12:AI15" si="10">M12/(M12+N12+O12+P12+Q12)*100</f>
        <v>42.857142857142854</v>
      </c>
      <c r="AJ12" s="13">
        <f t="shared" ref="AJ12:AJ15" si="11">N12/(N12+O12+P12+Q12+M12)*100</f>
        <v>10.714285714285714</v>
      </c>
      <c r="AK12" s="13">
        <f t="shared" ref="AK12:AK15" si="12">O12/(O12+P12+Q12+N12+M12)*100</f>
        <v>0</v>
      </c>
      <c r="AL12" s="13">
        <f t="shared" ref="AL12:AL15" si="13">P12/(P12+Q12+O12+N12+M12)*100</f>
        <v>7.1428571428571423</v>
      </c>
      <c r="AM12" s="58">
        <f t="shared" ref="AM12:AM15" si="14">Q12/(Q12+P12+O12+N12+M12)*100</f>
        <v>39.285714285714285</v>
      </c>
      <c r="AN12" s="35">
        <f t="shared" ref="AN12:AN15" si="15">R12/(R12+S12+T12+U12+V12)*100</f>
        <v>64.285714285714292</v>
      </c>
      <c r="AO12" s="13">
        <f t="shared" ref="AO12:AO15" si="16">S12/(S12+T12+U12+V12+R12)*100</f>
        <v>0</v>
      </c>
      <c r="AP12" s="13">
        <f t="shared" ref="AP12:AP15" si="17">T12/(T12+U12+V12+S12+R12)*100</f>
        <v>0</v>
      </c>
      <c r="AQ12" s="13">
        <f t="shared" ref="AQ12:AQ15" si="18">U12/(U12+V12+T12+S12+R12)*100</f>
        <v>7.1428571428571423</v>
      </c>
      <c r="AR12" s="13">
        <f t="shared" ref="AR12:AR15" si="19">V12/(V12+U12+T12+S12+R12)*100</f>
        <v>28.571428571428569</v>
      </c>
    </row>
    <row r="13" spans="1:44" x14ac:dyDescent="0.3">
      <c r="B13" s="9" t="s">
        <v>7</v>
      </c>
      <c r="C13" s="10">
        <v>16</v>
      </c>
      <c r="D13" s="10">
        <v>0</v>
      </c>
      <c r="E13" s="10">
        <v>0</v>
      </c>
      <c r="F13" s="10">
        <v>0</v>
      </c>
      <c r="G13" s="63">
        <v>2</v>
      </c>
      <c r="H13" s="33">
        <v>6</v>
      </c>
      <c r="I13" s="10">
        <v>1</v>
      </c>
      <c r="J13" s="10">
        <v>0</v>
      </c>
      <c r="K13" s="10">
        <v>3</v>
      </c>
      <c r="L13" s="66">
        <v>8</v>
      </c>
      <c r="M13" s="71">
        <v>10</v>
      </c>
      <c r="N13" s="10">
        <v>0</v>
      </c>
      <c r="O13" s="10">
        <v>0</v>
      </c>
      <c r="P13" s="10">
        <v>2</v>
      </c>
      <c r="Q13" s="72">
        <v>6</v>
      </c>
      <c r="R13" s="60">
        <v>13</v>
      </c>
      <c r="S13" s="10">
        <v>0</v>
      </c>
      <c r="T13" s="10">
        <v>0</v>
      </c>
      <c r="U13" s="10">
        <v>1</v>
      </c>
      <c r="V13" s="10">
        <v>4</v>
      </c>
      <c r="X13" s="9" t="s">
        <v>7</v>
      </c>
      <c r="Y13" s="13">
        <f t="shared" si="0"/>
        <v>88.888888888888886</v>
      </c>
      <c r="Z13" s="13">
        <f t="shared" si="1"/>
        <v>0</v>
      </c>
      <c r="AA13" s="13">
        <f t="shared" si="2"/>
        <v>0</v>
      </c>
      <c r="AB13" s="13">
        <f t="shared" si="3"/>
        <v>0</v>
      </c>
      <c r="AC13" s="40">
        <f t="shared" si="4"/>
        <v>11.111111111111111</v>
      </c>
      <c r="AD13" s="47">
        <f t="shared" si="5"/>
        <v>33.333333333333329</v>
      </c>
      <c r="AE13" s="13">
        <f t="shared" si="6"/>
        <v>5.5555555555555554</v>
      </c>
      <c r="AF13" s="13">
        <f t="shared" si="7"/>
        <v>0</v>
      </c>
      <c r="AG13" s="13">
        <f t="shared" si="8"/>
        <v>16.666666666666664</v>
      </c>
      <c r="AH13" s="48">
        <f t="shared" si="9"/>
        <v>44.444444444444443</v>
      </c>
      <c r="AI13" s="57">
        <f t="shared" si="10"/>
        <v>55.555555555555557</v>
      </c>
      <c r="AJ13" s="13">
        <f t="shared" si="11"/>
        <v>0</v>
      </c>
      <c r="AK13" s="13">
        <f t="shared" si="12"/>
        <v>0</v>
      </c>
      <c r="AL13" s="13">
        <f t="shared" si="13"/>
        <v>11.111111111111111</v>
      </c>
      <c r="AM13" s="58">
        <f t="shared" si="14"/>
        <v>33.333333333333329</v>
      </c>
      <c r="AN13" s="35">
        <f t="shared" si="15"/>
        <v>72.222222222222214</v>
      </c>
      <c r="AO13" s="13">
        <f t="shared" si="16"/>
        <v>0</v>
      </c>
      <c r="AP13" s="13">
        <f t="shared" si="17"/>
        <v>0</v>
      </c>
      <c r="AQ13" s="13">
        <f t="shared" si="18"/>
        <v>5.5555555555555554</v>
      </c>
      <c r="AR13" s="13">
        <f t="shared" si="19"/>
        <v>22.222222222222221</v>
      </c>
    </row>
    <row r="14" spans="1:44" x14ac:dyDescent="0.3">
      <c r="B14" s="9" t="s">
        <v>8</v>
      </c>
      <c r="C14" s="10">
        <v>5</v>
      </c>
      <c r="D14" s="10">
        <v>0</v>
      </c>
      <c r="E14" s="10">
        <v>0</v>
      </c>
      <c r="F14" s="10">
        <v>1</v>
      </c>
      <c r="G14" s="63">
        <v>4</v>
      </c>
      <c r="H14" s="33">
        <v>2</v>
      </c>
      <c r="I14" s="10">
        <v>0</v>
      </c>
      <c r="J14" s="10">
        <v>0</v>
      </c>
      <c r="K14" s="10">
        <v>1</v>
      </c>
      <c r="L14" s="66">
        <v>7</v>
      </c>
      <c r="M14" s="71">
        <v>2</v>
      </c>
      <c r="N14" s="10">
        <v>1</v>
      </c>
      <c r="O14" s="10">
        <v>0</v>
      </c>
      <c r="P14" s="10">
        <v>0</v>
      </c>
      <c r="Q14" s="72">
        <v>7</v>
      </c>
      <c r="R14" s="60">
        <v>5</v>
      </c>
      <c r="S14" s="10">
        <v>0</v>
      </c>
      <c r="T14" s="10">
        <v>0</v>
      </c>
      <c r="U14" s="10">
        <v>0</v>
      </c>
      <c r="V14" s="10">
        <v>5</v>
      </c>
      <c r="X14" s="9" t="s">
        <v>8</v>
      </c>
      <c r="Y14" s="13">
        <f t="shared" si="0"/>
        <v>50</v>
      </c>
      <c r="Z14" s="13">
        <f t="shared" si="1"/>
        <v>0</v>
      </c>
      <c r="AA14" s="13">
        <f t="shared" si="2"/>
        <v>0</v>
      </c>
      <c r="AB14" s="13">
        <f t="shared" si="3"/>
        <v>10</v>
      </c>
      <c r="AC14" s="40">
        <f t="shared" si="4"/>
        <v>40</v>
      </c>
      <c r="AD14" s="47">
        <f t="shared" si="5"/>
        <v>20</v>
      </c>
      <c r="AE14" s="13">
        <f t="shared" si="6"/>
        <v>0</v>
      </c>
      <c r="AF14" s="13">
        <f t="shared" si="7"/>
        <v>0</v>
      </c>
      <c r="AG14" s="13">
        <f t="shared" si="8"/>
        <v>10</v>
      </c>
      <c r="AH14" s="48">
        <f t="shared" si="9"/>
        <v>70</v>
      </c>
      <c r="AI14" s="57">
        <f t="shared" si="10"/>
        <v>20</v>
      </c>
      <c r="AJ14" s="13">
        <f t="shared" si="11"/>
        <v>10</v>
      </c>
      <c r="AK14" s="13">
        <f t="shared" si="12"/>
        <v>0</v>
      </c>
      <c r="AL14" s="13">
        <f t="shared" si="13"/>
        <v>0</v>
      </c>
      <c r="AM14" s="58">
        <f t="shared" si="14"/>
        <v>70</v>
      </c>
      <c r="AN14" s="35">
        <f t="shared" si="15"/>
        <v>50</v>
      </c>
      <c r="AO14" s="13">
        <f t="shared" si="16"/>
        <v>0</v>
      </c>
      <c r="AP14" s="13">
        <f t="shared" si="17"/>
        <v>0</v>
      </c>
      <c r="AQ14" s="13">
        <f t="shared" si="18"/>
        <v>0</v>
      </c>
      <c r="AR14" s="13">
        <f t="shared" si="19"/>
        <v>50</v>
      </c>
    </row>
    <row r="15" spans="1:44" x14ac:dyDescent="0.3">
      <c r="B15" s="9" t="s">
        <v>9</v>
      </c>
      <c r="C15" s="10">
        <v>1</v>
      </c>
      <c r="D15" s="10">
        <v>0</v>
      </c>
      <c r="E15" s="10">
        <v>0</v>
      </c>
      <c r="F15" s="10">
        <v>0</v>
      </c>
      <c r="G15" s="63">
        <v>0</v>
      </c>
      <c r="H15" s="33">
        <v>0</v>
      </c>
      <c r="I15" s="10">
        <v>0</v>
      </c>
      <c r="J15" s="10">
        <v>0</v>
      </c>
      <c r="K15" s="10">
        <v>1</v>
      </c>
      <c r="L15" s="66">
        <v>0</v>
      </c>
      <c r="M15" s="71">
        <v>0</v>
      </c>
      <c r="N15" s="10">
        <v>0</v>
      </c>
      <c r="O15" s="10">
        <v>1</v>
      </c>
      <c r="P15" s="10">
        <v>0</v>
      </c>
      <c r="Q15" s="72">
        <v>0</v>
      </c>
      <c r="R15" s="60">
        <v>1</v>
      </c>
      <c r="S15" s="10">
        <v>0</v>
      </c>
      <c r="T15" s="10">
        <v>0</v>
      </c>
      <c r="U15" s="10">
        <v>0</v>
      </c>
      <c r="V15" s="10">
        <v>0</v>
      </c>
      <c r="X15" s="9" t="s">
        <v>9</v>
      </c>
      <c r="Y15" s="13">
        <f t="shared" si="0"/>
        <v>100</v>
      </c>
      <c r="Z15" s="13">
        <f t="shared" si="1"/>
        <v>0</v>
      </c>
      <c r="AA15" s="13">
        <f t="shared" si="2"/>
        <v>0</v>
      </c>
      <c r="AB15" s="13">
        <f t="shared" si="3"/>
        <v>0</v>
      </c>
      <c r="AC15" s="40">
        <f t="shared" si="4"/>
        <v>0</v>
      </c>
      <c r="AD15" s="47">
        <f t="shared" si="5"/>
        <v>0</v>
      </c>
      <c r="AE15" s="13">
        <f t="shared" si="6"/>
        <v>0</v>
      </c>
      <c r="AF15" s="13">
        <f t="shared" si="7"/>
        <v>0</v>
      </c>
      <c r="AG15" s="13">
        <f t="shared" si="8"/>
        <v>100</v>
      </c>
      <c r="AH15" s="48">
        <f t="shared" si="9"/>
        <v>0</v>
      </c>
      <c r="AI15" s="57">
        <f t="shared" si="10"/>
        <v>0</v>
      </c>
      <c r="AJ15" s="13">
        <f t="shared" si="11"/>
        <v>0</v>
      </c>
      <c r="AK15" s="13">
        <f t="shared" si="12"/>
        <v>100</v>
      </c>
      <c r="AL15" s="13">
        <f t="shared" si="13"/>
        <v>0</v>
      </c>
      <c r="AM15" s="58">
        <f t="shared" si="14"/>
        <v>0</v>
      </c>
      <c r="AN15" s="35">
        <f t="shared" si="15"/>
        <v>100</v>
      </c>
      <c r="AO15" s="13">
        <f t="shared" si="16"/>
        <v>0</v>
      </c>
      <c r="AP15" s="13">
        <f t="shared" si="17"/>
        <v>0</v>
      </c>
      <c r="AQ15" s="13">
        <f t="shared" si="18"/>
        <v>0</v>
      </c>
      <c r="AR15" s="13">
        <f t="shared" si="19"/>
        <v>0</v>
      </c>
    </row>
    <row r="16" spans="1:44" x14ac:dyDescent="0.3">
      <c r="B16" s="4" t="s">
        <v>61</v>
      </c>
      <c r="C16" s="8"/>
      <c r="D16" s="8"/>
      <c r="E16" s="8"/>
      <c r="F16" s="8"/>
      <c r="G16" s="62"/>
      <c r="H16" s="32"/>
      <c r="I16" s="8"/>
      <c r="J16" s="8"/>
      <c r="K16" s="8"/>
      <c r="L16" s="65"/>
      <c r="M16" s="69"/>
      <c r="N16" s="8"/>
      <c r="O16" s="8"/>
      <c r="P16" s="8"/>
      <c r="Q16" s="70"/>
      <c r="R16" s="8"/>
      <c r="S16" s="8"/>
      <c r="T16" s="8"/>
      <c r="U16" s="8"/>
      <c r="V16" s="8"/>
      <c r="X16" s="4" t="s">
        <v>61</v>
      </c>
      <c r="Y16" s="8"/>
      <c r="Z16" s="8"/>
      <c r="AA16" s="8"/>
      <c r="AB16" s="8"/>
      <c r="AC16" s="62"/>
      <c r="AD16" s="32"/>
      <c r="AE16" s="8"/>
      <c r="AF16" s="8"/>
      <c r="AG16" s="8"/>
      <c r="AH16" s="65"/>
      <c r="AI16" s="69"/>
      <c r="AJ16" s="8"/>
      <c r="AK16" s="8"/>
      <c r="AL16" s="8"/>
      <c r="AM16" s="70"/>
      <c r="AN16" s="8"/>
      <c r="AO16" s="8"/>
      <c r="AP16" s="8"/>
      <c r="AQ16" s="8"/>
      <c r="AR16" s="8"/>
    </row>
    <row r="17" spans="2:44" x14ac:dyDescent="0.3">
      <c r="B17" s="9" t="s">
        <v>54</v>
      </c>
      <c r="C17" s="10">
        <v>5</v>
      </c>
      <c r="D17" s="10">
        <v>0</v>
      </c>
      <c r="E17" s="10">
        <v>0</v>
      </c>
      <c r="F17" s="10">
        <v>2</v>
      </c>
      <c r="G17" s="63">
        <v>1</v>
      </c>
      <c r="H17" s="33">
        <v>3</v>
      </c>
      <c r="I17" s="10">
        <v>0</v>
      </c>
      <c r="J17" s="10">
        <v>0</v>
      </c>
      <c r="K17" s="10">
        <v>2</v>
      </c>
      <c r="L17" s="66">
        <v>3</v>
      </c>
      <c r="M17" s="71">
        <v>3</v>
      </c>
      <c r="N17" s="10">
        <v>1</v>
      </c>
      <c r="O17" s="10">
        <v>0</v>
      </c>
      <c r="P17" s="10">
        <v>1</v>
      </c>
      <c r="Q17" s="72">
        <v>3</v>
      </c>
      <c r="R17" s="60">
        <v>5</v>
      </c>
      <c r="S17" s="10">
        <v>0</v>
      </c>
      <c r="T17" s="10">
        <v>0</v>
      </c>
      <c r="U17" s="10">
        <v>1</v>
      </c>
      <c r="V17" s="10">
        <v>2</v>
      </c>
      <c r="X17" s="9" t="s">
        <v>54</v>
      </c>
      <c r="Y17" s="13">
        <f t="shared" ref="Y17:Y23" si="20">C17/(C17+D17+E17+F17+G17)*100</f>
        <v>62.5</v>
      </c>
      <c r="Z17" s="13">
        <f t="shared" ref="Z17:Z23" si="21">D17/(D17+E17+F17+G17+C17)*100</f>
        <v>0</v>
      </c>
      <c r="AA17" s="13">
        <f t="shared" ref="AA17:AA23" si="22">E17/(E17+F17+G17+D17+C17)*100</f>
        <v>0</v>
      </c>
      <c r="AB17" s="13">
        <f t="shared" ref="AB17:AB23" si="23">F17/(F17+G17+E17+D17+C17)*100</f>
        <v>25</v>
      </c>
      <c r="AC17" s="40">
        <f t="shared" ref="AC17:AC23" si="24">G17/(G17+F17+E17+D17+C17)*100</f>
        <v>12.5</v>
      </c>
      <c r="AD17" s="47">
        <f t="shared" ref="AD17:AD23" si="25">H17/(H17+I17+J17+K17+L17)*100</f>
        <v>37.5</v>
      </c>
      <c r="AE17" s="13">
        <f t="shared" ref="AE17:AE23" si="26">I17/(I17+J17+K17+L17+H17)*100</f>
        <v>0</v>
      </c>
      <c r="AF17" s="13">
        <f t="shared" ref="AF17:AF23" si="27">J17/(J17+K17+L17+I17+H17)*100</f>
        <v>0</v>
      </c>
      <c r="AG17" s="13">
        <f t="shared" ref="AG17:AG23" si="28">K17/(K17+L17+J17+I17+H17)*100</f>
        <v>25</v>
      </c>
      <c r="AH17" s="48">
        <f t="shared" ref="AH17:AH23" si="29">L17/(L17+K17+J17+I17+H17)*100</f>
        <v>37.5</v>
      </c>
      <c r="AI17" s="57">
        <f t="shared" ref="AI17:AI23" si="30">M17/(M17+N17+O17+P17+Q17)*100</f>
        <v>37.5</v>
      </c>
      <c r="AJ17" s="13">
        <f t="shared" ref="AJ17:AJ23" si="31">N17/(N17+O17+P17+Q17+M17)*100</f>
        <v>12.5</v>
      </c>
      <c r="AK17" s="13">
        <f t="shared" ref="AK17:AK23" si="32">O17/(O17+P17+Q17+N17+M17)*100</f>
        <v>0</v>
      </c>
      <c r="AL17" s="13">
        <f t="shared" ref="AL17:AL23" si="33">P17/(P17+Q17+O17+N17+M17)*100</f>
        <v>12.5</v>
      </c>
      <c r="AM17" s="58">
        <f t="shared" ref="AM17:AM23" si="34">Q17/(Q17+P17+O17+N17+M17)*100</f>
        <v>37.5</v>
      </c>
      <c r="AN17" s="35">
        <f t="shared" ref="AN17:AN23" si="35">R17/(R17+S17+T17+U17+V17)*100</f>
        <v>62.5</v>
      </c>
      <c r="AO17" s="13">
        <f t="shared" ref="AO17:AO23" si="36">S17/(S17+T17+U17+V17+R17)*100</f>
        <v>0</v>
      </c>
      <c r="AP17" s="13">
        <f t="shared" ref="AP17:AP23" si="37">T17/(T17+U17+V17+S17+R17)*100</f>
        <v>0</v>
      </c>
      <c r="AQ17" s="13">
        <f t="shared" ref="AQ17:AQ23" si="38">U17/(U17+V17+T17+S17+R17)*100</f>
        <v>12.5</v>
      </c>
      <c r="AR17" s="13">
        <f t="shared" ref="AR17:AR23" si="39">V17/(V17+U17+T17+S17+R17)*100</f>
        <v>25</v>
      </c>
    </row>
    <row r="18" spans="2:44" x14ac:dyDescent="0.3">
      <c r="B18" s="9" t="s">
        <v>55</v>
      </c>
      <c r="C18" s="10">
        <v>1</v>
      </c>
      <c r="D18" s="10">
        <v>0</v>
      </c>
      <c r="E18" s="10">
        <v>0</v>
      </c>
      <c r="F18" s="10">
        <v>0</v>
      </c>
      <c r="G18" s="63">
        <v>2</v>
      </c>
      <c r="H18" s="33">
        <v>1</v>
      </c>
      <c r="I18" s="10">
        <v>0</v>
      </c>
      <c r="J18" s="10">
        <v>0</v>
      </c>
      <c r="K18" s="10">
        <v>0</v>
      </c>
      <c r="L18" s="66">
        <v>2</v>
      </c>
      <c r="M18" s="71">
        <v>1</v>
      </c>
      <c r="N18" s="10">
        <v>0</v>
      </c>
      <c r="O18" s="10">
        <v>0</v>
      </c>
      <c r="P18" s="10">
        <v>0</v>
      </c>
      <c r="Q18" s="72">
        <v>2</v>
      </c>
      <c r="R18" s="60">
        <v>2</v>
      </c>
      <c r="S18" s="10">
        <v>0</v>
      </c>
      <c r="T18" s="10">
        <v>0</v>
      </c>
      <c r="U18" s="10">
        <v>0</v>
      </c>
      <c r="V18" s="10">
        <v>1</v>
      </c>
      <c r="X18" s="9" t="s">
        <v>55</v>
      </c>
      <c r="Y18" s="13">
        <f t="shared" si="20"/>
        <v>33.333333333333329</v>
      </c>
      <c r="Z18" s="13">
        <f t="shared" si="21"/>
        <v>0</v>
      </c>
      <c r="AA18" s="13">
        <f t="shared" si="22"/>
        <v>0</v>
      </c>
      <c r="AB18" s="13">
        <f t="shared" si="23"/>
        <v>0</v>
      </c>
      <c r="AC18" s="40">
        <f t="shared" si="24"/>
        <v>66.666666666666657</v>
      </c>
      <c r="AD18" s="47">
        <f t="shared" si="25"/>
        <v>33.333333333333329</v>
      </c>
      <c r="AE18" s="13">
        <f t="shared" si="26"/>
        <v>0</v>
      </c>
      <c r="AF18" s="13">
        <f t="shared" si="27"/>
        <v>0</v>
      </c>
      <c r="AG18" s="13">
        <f t="shared" si="28"/>
        <v>0</v>
      </c>
      <c r="AH18" s="48">
        <f t="shared" si="29"/>
        <v>66.666666666666657</v>
      </c>
      <c r="AI18" s="57">
        <f t="shared" si="30"/>
        <v>33.333333333333329</v>
      </c>
      <c r="AJ18" s="13">
        <f t="shared" si="31"/>
        <v>0</v>
      </c>
      <c r="AK18" s="13">
        <f t="shared" si="32"/>
        <v>0</v>
      </c>
      <c r="AL18" s="13">
        <f t="shared" si="33"/>
        <v>0</v>
      </c>
      <c r="AM18" s="58">
        <f t="shared" si="34"/>
        <v>66.666666666666657</v>
      </c>
      <c r="AN18" s="35">
        <f t="shared" si="35"/>
        <v>66.666666666666657</v>
      </c>
      <c r="AO18" s="13">
        <f t="shared" si="36"/>
        <v>0</v>
      </c>
      <c r="AP18" s="13">
        <f t="shared" si="37"/>
        <v>0</v>
      </c>
      <c r="AQ18" s="13">
        <f t="shared" si="38"/>
        <v>0</v>
      </c>
      <c r="AR18" s="13">
        <f t="shared" si="39"/>
        <v>33.333333333333329</v>
      </c>
    </row>
    <row r="19" spans="2:44" x14ac:dyDescent="0.3">
      <c r="B19" s="9" t="s">
        <v>56</v>
      </c>
      <c r="C19" s="10">
        <v>17</v>
      </c>
      <c r="D19" s="10">
        <v>0</v>
      </c>
      <c r="E19" s="10">
        <v>0</v>
      </c>
      <c r="F19" s="10">
        <v>0</v>
      </c>
      <c r="G19" s="63">
        <v>3</v>
      </c>
      <c r="H19" s="33">
        <v>6</v>
      </c>
      <c r="I19" s="10">
        <v>1</v>
      </c>
      <c r="J19" s="10">
        <v>3</v>
      </c>
      <c r="K19" s="10">
        <v>2</v>
      </c>
      <c r="L19" s="66">
        <v>8</v>
      </c>
      <c r="M19" s="71">
        <v>12</v>
      </c>
      <c r="N19" s="10">
        <v>2</v>
      </c>
      <c r="O19" s="10">
        <v>1</v>
      </c>
      <c r="P19" s="10">
        <v>1</v>
      </c>
      <c r="Q19" s="72">
        <v>4</v>
      </c>
      <c r="R19" s="60">
        <v>17</v>
      </c>
      <c r="S19" s="10">
        <v>0</v>
      </c>
      <c r="T19" s="10">
        <v>0</v>
      </c>
      <c r="U19" s="10">
        <v>0</v>
      </c>
      <c r="V19" s="10">
        <v>3</v>
      </c>
      <c r="X19" s="9" t="s">
        <v>56</v>
      </c>
      <c r="Y19" s="13">
        <f t="shared" si="20"/>
        <v>85</v>
      </c>
      <c r="Z19" s="13">
        <f t="shared" si="21"/>
        <v>0</v>
      </c>
      <c r="AA19" s="13">
        <f t="shared" si="22"/>
        <v>0</v>
      </c>
      <c r="AB19" s="13">
        <f t="shared" si="23"/>
        <v>0</v>
      </c>
      <c r="AC19" s="40">
        <f t="shared" si="24"/>
        <v>15</v>
      </c>
      <c r="AD19" s="47">
        <f t="shared" si="25"/>
        <v>30</v>
      </c>
      <c r="AE19" s="13">
        <f t="shared" si="26"/>
        <v>5</v>
      </c>
      <c r="AF19" s="13">
        <f t="shared" si="27"/>
        <v>15</v>
      </c>
      <c r="AG19" s="13">
        <f t="shared" si="28"/>
        <v>10</v>
      </c>
      <c r="AH19" s="48">
        <f t="shared" si="29"/>
        <v>40</v>
      </c>
      <c r="AI19" s="57">
        <f t="shared" si="30"/>
        <v>60</v>
      </c>
      <c r="AJ19" s="13">
        <f t="shared" si="31"/>
        <v>10</v>
      </c>
      <c r="AK19" s="13">
        <f t="shared" si="32"/>
        <v>5</v>
      </c>
      <c r="AL19" s="13">
        <f t="shared" si="33"/>
        <v>5</v>
      </c>
      <c r="AM19" s="58">
        <f t="shared" si="34"/>
        <v>20</v>
      </c>
      <c r="AN19" s="35">
        <f t="shared" si="35"/>
        <v>85</v>
      </c>
      <c r="AO19" s="13">
        <f t="shared" si="36"/>
        <v>0</v>
      </c>
      <c r="AP19" s="13">
        <f t="shared" si="37"/>
        <v>0</v>
      </c>
      <c r="AQ19" s="13">
        <f t="shared" si="38"/>
        <v>0</v>
      </c>
      <c r="AR19" s="13">
        <f t="shared" si="39"/>
        <v>15</v>
      </c>
    </row>
    <row r="20" spans="2:44" x14ac:dyDescent="0.3">
      <c r="B20" s="9" t="s">
        <v>57</v>
      </c>
      <c r="C20" s="10">
        <v>1</v>
      </c>
      <c r="D20" s="10">
        <v>0</v>
      </c>
      <c r="E20" s="10">
        <v>0</v>
      </c>
      <c r="F20" s="10">
        <v>0</v>
      </c>
      <c r="G20" s="63">
        <v>0</v>
      </c>
      <c r="H20" s="33">
        <v>0</v>
      </c>
      <c r="I20" s="10">
        <v>0</v>
      </c>
      <c r="J20" s="10">
        <v>1</v>
      </c>
      <c r="K20" s="10">
        <v>0</v>
      </c>
      <c r="L20" s="66">
        <v>0</v>
      </c>
      <c r="M20" s="71">
        <v>1</v>
      </c>
      <c r="N20" s="10">
        <v>0</v>
      </c>
      <c r="O20" s="10">
        <v>0</v>
      </c>
      <c r="P20" s="10">
        <v>0</v>
      </c>
      <c r="Q20" s="72">
        <v>0</v>
      </c>
      <c r="R20" s="60">
        <v>1</v>
      </c>
      <c r="S20" s="10">
        <v>0</v>
      </c>
      <c r="T20" s="10">
        <v>0</v>
      </c>
      <c r="U20" s="10">
        <v>0</v>
      </c>
      <c r="V20" s="10">
        <v>0</v>
      </c>
      <c r="X20" s="9" t="s">
        <v>57</v>
      </c>
      <c r="Y20" s="13">
        <f t="shared" si="20"/>
        <v>100</v>
      </c>
      <c r="Z20" s="13">
        <f t="shared" si="21"/>
        <v>0</v>
      </c>
      <c r="AA20" s="13">
        <f t="shared" si="22"/>
        <v>0</v>
      </c>
      <c r="AB20" s="13">
        <f t="shared" si="23"/>
        <v>0</v>
      </c>
      <c r="AC20" s="40">
        <f t="shared" si="24"/>
        <v>0</v>
      </c>
      <c r="AD20" s="47">
        <f t="shared" si="25"/>
        <v>0</v>
      </c>
      <c r="AE20" s="13">
        <f t="shared" si="26"/>
        <v>0</v>
      </c>
      <c r="AF20" s="13">
        <f t="shared" si="27"/>
        <v>100</v>
      </c>
      <c r="AG20" s="13">
        <f t="shared" si="28"/>
        <v>0</v>
      </c>
      <c r="AH20" s="48">
        <f t="shared" si="29"/>
        <v>0</v>
      </c>
      <c r="AI20" s="57">
        <f t="shared" si="30"/>
        <v>100</v>
      </c>
      <c r="AJ20" s="13">
        <f t="shared" si="31"/>
        <v>0</v>
      </c>
      <c r="AK20" s="13">
        <f t="shared" si="32"/>
        <v>0</v>
      </c>
      <c r="AL20" s="13">
        <f t="shared" si="33"/>
        <v>0</v>
      </c>
      <c r="AM20" s="58">
        <f t="shared" si="34"/>
        <v>0</v>
      </c>
      <c r="AN20" s="35">
        <f t="shared" si="35"/>
        <v>100</v>
      </c>
      <c r="AO20" s="13">
        <f t="shared" si="36"/>
        <v>0</v>
      </c>
      <c r="AP20" s="13">
        <f t="shared" si="37"/>
        <v>0</v>
      </c>
      <c r="AQ20" s="13">
        <f t="shared" si="38"/>
        <v>0</v>
      </c>
      <c r="AR20" s="13">
        <f t="shared" si="39"/>
        <v>0</v>
      </c>
    </row>
    <row r="21" spans="2:44" x14ac:dyDescent="0.3">
      <c r="B21" s="9" t="s">
        <v>58</v>
      </c>
      <c r="C21" s="10">
        <v>17</v>
      </c>
      <c r="D21" s="10">
        <v>0</v>
      </c>
      <c r="E21" s="10">
        <v>0</v>
      </c>
      <c r="F21" s="10">
        <v>0</v>
      </c>
      <c r="G21" s="63">
        <v>2</v>
      </c>
      <c r="H21" s="33">
        <v>3</v>
      </c>
      <c r="I21" s="10">
        <v>1</v>
      </c>
      <c r="J21" s="10">
        <v>0</v>
      </c>
      <c r="K21" s="10">
        <v>3</v>
      </c>
      <c r="L21" s="66">
        <v>12</v>
      </c>
      <c r="M21" s="71">
        <v>5</v>
      </c>
      <c r="N21" s="10">
        <v>1</v>
      </c>
      <c r="O21" s="10">
        <v>0</v>
      </c>
      <c r="P21" s="10">
        <v>2</v>
      </c>
      <c r="Q21" s="72">
        <v>11</v>
      </c>
      <c r="R21" s="60">
        <v>8</v>
      </c>
      <c r="S21" s="10">
        <v>0</v>
      </c>
      <c r="T21" s="10">
        <v>0</v>
      </c>
      <c r="U21" s="10">
        <v>2</v>
      </c>
      <c r="V21" s="10">
        <v>9</v>
      </c>
      <c r="X21" s="9" t="s">
        <v>58</v>
      </c>
      <c r="Y21" s="13">
        <f t="shared" si="20"/>
        <v>89.473684210526315</v>
      </c>
      <c r="Z21" s="13">
        <f t="shared" si="21"/>
        <v>0</v>
      </c>
      <c r="AA21" s="13">
        <f t="shared" si="22"/>
        <v>0</v>
      </c>
      <c r="AB21" s="13">
        <f t="shared" si="23"/>
        <v>0</v>
      </c>
      <c r="AC21" s="40">
        <f t="shared" si="24"/>
        <v>10.526315789473683</v>
      </c>
      <c r="AD21" s="47">
        <f t="shared" si="25"/>
        <v>15.789473684210526</v>
      </c>
      <c r="AE21" s="13">
        <f t="shared" si="26"/>
        <v>5.2631578947368416</v>
      </c>
      <c r="AF21" s="13">
        <f t="shared" si="27"/>
        <v>0</v>
      </c>
      <c r="AG21" s="13">
        <f t="shared" si="28"/>
        <v>15.789473684210526</v>
      </c>
      <c r="AH21" s="48">
        <f t="shared" si="29"/>
        <v>63.157894736842103</v>
      </c>
      <c r="AI21" s="57">
        <f t="shared" si="30"/>
        <v>26.315789473684209</v>
      </c>
      <c r="AJ21" s="13">
        <f t="shared" si="31"/>
        <v>5.2631578947368416</v>
      </c>
      <c r="AK21" s="13">
        <f t="shared" si="32"/>
        <v>0</v>
      </c>
      <c r="AL21" s="13">
        <f t="shared" si="33"/>
        <v>10.526315789473683</v>
      </c>
      <c r="AM21" s="58">
        <f t="shared" si="34"/>
        <v>57.894736842105267</v>
      </c>
      <c r="AN21" s="35">
        <f t="shared" si="35"/>
        <v>42.105263157894733</v>
      </c>
      <c r="AO21" s="13">
        <f t="shared" si="36"/>
        <v>0</v>
      </c>
      <c r="AP21" s="13">
        <f t="shared" si="37"/>
        <v>0</v>
      </c>
      <c r="AQ21" s="13">
        <f t="shared" si="38"/>
        <v>10.526315789473683</v>
      </c>
      <c r="AR21" s="13">
        <f t="shared" si="39"/>
        <v>47.368421052631575</v>
      </c>
    </row>
    <row r="22" spans="2:44" x14ac:dyDescent="0.3">
      <c r="B22" s="9" t="s">
        <v>59</v>
      </c>
      <c r="C22" s="10">
        <v>0</v>
      </c>
      <c r="D22" s="10">
        <v>0</v>
      </c>
      <c r="E22" s="10">
        <v>0</v>
      </c>
      <c r="F22" s="10">
        <v>0</v>
      </c>
      <c r="G22" s="63">
        <v>0</v>
      </c>
      <c r="H22" s="33">
        <v>0</v>
      </c>
      <c r="I22" s="10">
        <v>0</v>
      </c>
      <c r="J22" s="10">
        <v>0</v>
      </c>
      <c r="K22" s="10">
        <v>0</v>
      </c>
      <c r="L22" s="66">
        <v>0</v>
      </c>
      <c r="M22" s="71">
        <v>0</v>
      </c>
      <c r="N22" s="10">
        <v>0</v>
      </c>
      <c r="O22" s="10">
        <v>0</v>
      </c>
      <c r="P22" s="10">
        <v>0</v>
      </c>
      <c r="Q22" s="72">
        <v>0</v>
      </c>
      <c r="R22" s="60">
        <v>0</v>
      </c>
      <c r="S22" s="10">
        <v>0</v>
      </c>
      <c r="T22" s="10">
        <v>0</v>
      </c>
      <c r="U22" s="10">
        <v>0</v>
      </c>
      <c r="V22" s="10">
        <v>0</v>
      </c>
      <c r="X22" s="9" t="s">
        <v>59</v>
      </c>
      <c r="Y22" s="13">
        <v>0</v>
      </c>
      <c r="Z22" s="13">
        <v>0</v>
      </c>
      <c r="AA22" s="13">
        <v>0</v>
      </c>
      <c r="AB22" s="13">
        <v>0</v>
      </c>
      <c r="AC22" s="40">
        <v>0</v>
      </c>
      <c r="AD22" s="47">
        <v>0</v>
      </c>
      <c r="AE22" s="13">
        <v>0</v>
      </c>
      <c r="AF22" s="13">
        <v>0</v>
      </c>
      <c r="AG22" s="13">
        <v>0</v>
      </c>
      <c r="AH22" s="48">
        <v>0</v>
      </c>
      <c r="AI22" s="57">
        <v>0</v>
      </c>
      <c r="AJ22" s="13">
        <v>0</v>
      </c>
      <c r="AK22" s="13">
        <v>0</v>
      </c>
      <c r="AL22" s="13">
        <v>0</v>
      </c>
      <c r="AM22" s="58">
        <v>0</v>
      </c>
      <c r="AN22" s="35">
        <v>0</v>
      </c>
      <c r="AO22" s="13">
        <v>0</v>
      </c>
      <c r="AP22" s="13">
        <v>0</v>
      </c>
      <c r="AQ22" s="13">
        <v>0</v>
      </c>
      <c r="AR22" s="13">
        <v>0</v>
      </c>
    </row>
    <row r="23" spans="2:44" x14ac:dyDescent="0.3">
      <c r="B23" s="9" t="s">
        <v>60</v>
      </c>
      <c r="C23" s="10">
        <v>4</v>
      </c>
      <c r="D23" s="10">
        <v>0</v>
      </c>
      <c r="E23" s="10">
        <v>0</v>
      </c>
      <c r="F23" s="10">
        <v>0</v>
      </c>
      <c r="G23" s="63">
        <v>2</v>
      </c>
      <c r="H23" s="33">
        <v>1</v>
      </c>
      <c r="I23" s="10">
        <v>1</v>
      </c>
      <c r="J23" s="10">
        <v>0</v>
      </c>
      <c r="K23" s="10">
        <v>0</v>
      </c>
      <c r="L23" s="66">
        <v>4</v>
      </c>
      <c r="M23" s="71">
        <v>2</v>
      </c>
      <c r="N23" s="10">
        <v>0</v>
      </c>
      <c r="O23" s="10">
        <v>0</v>
      </c>
      <c r="P23" s="10">
        <v>0</v>
      </c>
      <c r="Q23" s="72">
        <v>4</v>
      </c>
      <c r="R23" s="60">
        <v>4</v>
      </c>
      <c r="S23" s="10">
        <v>0</v>
      </c>
      <c r="T23" s="10">
        <v>0</v>
      </c>
      <c r="U23" s="10">
        <v>0</v>
      </c>
      <c r="V23" s="10">
        <v>2</v>
      </c>
      <c r="X23" s="9" t="s">
        <v>60</v>
      </c>
      <c r="Y23" s="13">
        <f t="shared" si="20"/>
        <v>66.666666666666657</v>
      </c>
      <c r="Z23" s="13">
        <f t="shared" si="21"/>
        <v>0</v>
      </c>
      <c r="AA23" s="13">
        <f t="shared" si="22"/>
        <v>0</v>
      </c>
      <c r="AB23" s="13">
        <f t="shared" si="23"/>
        <v>0</v>
      </c>
      <c r="AC23" s="40">
        <f t="shared" si="24"/>
        <v>33.333333333333329</v>
      </c>
      <c r="AD23" s="47">
        <f t="shared" si="25"/>
        <v>16.666666666666664</v>
      </c>
      <c r="AE23" s="13">
        <f t="shared" si="26"/>
        <v>16.666666666666664</v>
      </c>
      <c r="AF23" s="13">
        <f t="shared" si="27"/>
        <v>0</v>
      </c>
      <c r="AG23" s="13">
        <f t="shared" si="28"/>
        <v>0</v>
      </c>
      <c r="AH23" s="48">
        <f t="shared" si="29"/>
        <v>66.666666666666657</v>
      </c>
      <c r="AI23" s="57">
        <f t="shared" si="30"/>
        <v>33.333333333333329</v>
      </c>
      <c r="AJ23" s="13">
        <f t="shared" si="31"/>
        <v>0</v>
      </c>
      <c r="AK23" s="13">
        <f t="shared" si="32"/>
        <v>0</v>
      </c>
      <c r="AL23" s="13">
        <f t="shared" si="33"/>
        <v>0</v>
      </c>
      <c r="AM23" s="58">
        <f t="shared" si="34"/>
        <v>66.666666666666657</v>
      </c>
      <c r="AN23" s="35">
        <f t="shared" si="35"/>
        <v>66.666666666666657</v>
      </c>
      <c r="AO23" s="13">
        <f t="shared" si="36"/>
        <v>0</v>
      </c>
      <c r="AP23" s="13">
        <f t="shared" si="37"/>
        <v>0</v>
      </c>
      <c r="AQ23" s="13">
        <f t="shared" si="38"/>
        <v>0</v>
      </c>
      <c r="AR23" s="13">
        <f t="shared" si="39"/>
        <v>33.333333333333329</v>
      </c>
    </row>
    <row r="24" spans="2:44" x14ac:dyDescent="0.3">
      <c r="B24" s="4" t="s">
        <v>104</v>
      </c>
      <c r="C24" s="19"/>
      <c r="D24" s="19"/>
      <c r="E24" s="19"/>
      <c r="G24" s="4"/>
      <c r="H24" s="4"/>
      <c r="I24" s="79"/>
      <c r="J24" s="79"/>
      <c r="L24" s="4"/>
      <c r="N24" s="4"/>
      <c r="O24" s="19"/>
      <c r="P24" s="19"/>
      <c r="Q24" s="19"/>
      <c r="S24" s="4"/>
      <c r="T24" s="4"/>
      <c r="U24" s="79"/>
      <c r="V24" s="79"/>
      <c r="X24" s="4" t="s">
        <v>104</v>
      </c>
    </row>
    <row r="25" spans="2:44" x14ac:dyDescent="0.3">
      <c r="B25" s="9" t="s">
        <v>105</v>
      </c>
      <c r="C25" s="10">
        <v>41</v>
      </c>
      <c r="D25" s="10">
        <v>0</v>
      </c>
      <c r="E25" s="10">
        <v>0</v>
      </c>
      <c r="F25" s="10">
        <v>0</v>
      </c>
      <c r="G25" s="63">
        <v>7</v>
      </c>
      <c r="H25" s="33">
        <v>12</v>
      </c>
      <c r="I25" s="10">
        <v>3</v>
      </c>
      <c r="J25" s="10">
        <v>4</v>
      </c>
      <c r="K25" s="10">
        <v>4</v>
      </c>
      <c r="L25" s="66">
        <v>25</v>
      </c>
      <c r="M25" s="71">
        <v>22</v>
      </c>
      <c r="N25" s="10">
        <v>3</v>
      </c>
      <c r="O25" s="10">
        <v>1</v>
      </c>
      <c r="P25" s="10">
        <v>2</v>
      </c>
      <c r="Q25" s="72">
        <v>20</v>
      </c>
      <c r="R25" s="60">
        <v>32</v>
      </c>
      <c r="S25" s="10">
        <v>0</v>
      </c>
      <c r="T25" s="10">
        <v>0</v>
      </c>
      <c r="U25" s="10">
        <v>2</v>
      </c>
      <c r="V25" s="10">
        <v>14</v>
      </c>
      <c r="X25" s="9" t="s">
        <v>105</v>
      </c>
      <c r="Y25" s="13">
        <f t="shared" ref="Y25:Y26" si="40">C25/(C25+D25+E25+F25+G25)*100</f>
        <v>85.416666666666657</v>
      </c>
      <c r="Z25" s="13">
        <f t="shared" ref="Z25:Z26" si="41">D25/(D25+E25+F25+G25+C25)*100</f>
        <v>0</v>
      </c>
      <c r="AA25" s="13">
        <f t="shared" ref="AA25:AA26" si="42">E25/(E25+F25+G25+D25+C25)*100</f>
        <v>0</v>
      </c>
      <c r="AB25" s="13">
        <f t="shared" ref="AB25:AB26" si="43">F25/(F25+G25+E25+D25+C25)*100</f>
        <v>0</v>
      </c>
      <c r="AC25" s="40">
        <f t="shared" ref="AC25:AC26" si="44">G25/(G25+F25+E25+D25+C25)*100</f>
        <v>14.583333333333334</v>
      </c>
      <c r="AD25" s="47">
        <f t="shared" ref="AD25:AD26" si="45">H25/(H25+I25+J25+K25+L25)*100</f>
        <v>25</v>
      </c>
      <c r="AE25" s="13">
        <f t="shared" ref="AE25:AE26" si="46">I25/(I25+J25+K25+L25+H25)*100</f>
        <v>6.25</v>
      </c>
      <c r="AF25" s="13">
        <f t="shared" ref="AF25:AF26" si="47">J25/(J25+K25+L25+I25+H25)*100</f>
        <v>8.3333333333333321</v>
      </c>
      <c r="AG25" s="13">
        <f t="shared" ref="AG25:AG26" si="48">K25/(K25+L25+J25+I25+H25)*100</f>
        <v>8.3333333333333321</v>
      </c>
      <c r="AH25" s="48">
        <f t="shared" ref="AH25:AH26" si="49">L25/(L25+K25+J25+I25+H25)*100</f>
        <v>52.083333333333336</v>
      </c>
      <c r="AI25" s="57">
        <f t="shared" ref="AI25:AI26" si="50">M25/(M25+N25+O25+P25+Q25)*100</f>
        <v>45.833333333333329</v>
      </c>
      <c r="AJ25" s="13">
        <f t="shared" ref="AJ25:AJ26" si="51">N25/(N25+O25+P25+Q25+M25)*100</f>
        <v>6.25</v>
      </c>
      <c r="AK25" s="13">
        <f t="shared" ref="AK25:AK26" si="52">O25/(O25+P25+Q25+N25+M25)*100</f>
        <v>2.083333333333333</v>
      </c>
      <c r="AL25" s="13">
        <f t="shared" ref="AL25:AL26" si="53">P25/(P25+Q25+O25+N25+M25)*100</f>
        <v>4.1666666666666661</v>
      </c>
      <c r="AM25" s="58">
        <f t="shared" ref="AM25:AM26" si="54">Q25/(Q25+P25+O25+N25+M25)*100</f>
        <v>41.666666666666671</v>
      </c>
      <c r="AN25" s="35">
        <f t="shared" ref="AN25:AN26" si="55">R25/(R25+S25+T25+U25+V25)*100</f>
        <v>66.666666666666657</v>
      </c>
      <c r="AO25" s="13">
        <f t="shared" ref="AO25:AO26" si="56">S25/(S25+T25+U25+V25+R25)*100</f>
        <v>0</v>
      </c>
      <c r="AP25" s="13">
        <f t="shared" ref="AP25:AP26" si="57">T25/(T25+U25+V25+S25+R25)*100</f>
        <v>0</v>
      </c>
      <c r="AQ25" s="13">
        <f t="shared" ref="AQ25:AQ26" si="58">U25/(U25+V25+T25+S25+R25)*100</f>
        <v>4.1666666666666661</v>
      </c>
      <c r="AR25" s="13">
        <f t="shared" ref="AR25:AR26" si="59">V25/(V25+U25+T25+S25+R25)*100</f>
        <v>29.166666666666668</v>
      </c>
    </row>
    <row r="26" spans="2:44" x14ac:dyDescent="0.3">
      <c r="B26" s="9" t="s">
        <v>106</v>
      </c>
      <c r="C26" s="10">
        <v>4</v>
      </c>
      <c r="D26" s="10">
        <v>0</v>
      </c>
      <c r="E26" s="10">
        <v>0</v>
      </c>
      <c r="F26" s="10">
        <v>2</v>
      </c>
      <c r="G26" s="63">
        <v>3</v>
      </c>
      <c r="H26" s="33">
        <v>2</v>
      </c>
      <c r="I26" s="10">
        <v>0</v>
      </c>
      <c r="J26" s="10">
        <v>0</v>
      </c>
      <c r="K26" s="10">
        <v>3</v>
      </c>
      <c r="L26" s="66">
        <v>4</v>
      </c>
      <c r="M26" s="71">
        <v>2</v>
      </c>
      <c r="N26" s="10">
        <v>1</v>
      </c>
      <c r="O26" s="10">
        <v>0</v>
      </c>
      <c r="P26" s="10">
        <v>2</v>
      </c>
      <c r="Q26" s="72">
        <v>4</v>
      </c>
      <c r="R26" s="60">
        <v>5</v>
      </c>
      <c r="S26" s="10">
        <v>0</v>
      </c>
      <c r="T26" s="10">
        <v>0</v>
      </c>
      <c r="U26" s="10">
        <v>1</v>
      </c>
      <c r="V26" s="10">
        <v>3</v>
      </c>
      <c r="X26" s="9" t="s">
        <v>106</v>
      </c>
      <c r="Y26" s="13">
        <f t="shared" si="40"/>
        <v>44.444444444444443</v>
      </c>
      <c r="Z26" s="13">
        <f t="shared" si="41"/>
        <v>0</v>
      </c>
      <c r="AA26" s="13">
        <f t="shared" si="42"/>
        <v>0</v>
      </c>
      <c r="AB26" s="13">
        <f t="shared" si="43"/>
        <v>22.222222222222221</v>
      </c>
      <c r="AC26" s="40">
        <f t="shared" si="44"/>
        <v>33.333333333333329</v>
      </c>
      <c r="AD26" s="47">
        <f t="shared" si="45"/>
        <v>22.222222222222221</v>
      </c>
      <c r="AE26" s="13">
        <f t="shared" si="46"/>
        <v>0</v>
      </c>
      <c r="AF26" s="13">
        <f t="shared" si="47"/>
        <v>0</v>
      </c>
      <c r="AG26" s="13">
        <f t="shared" si="48"/>
        <v>33.333333333333329</v>
      </c>
      <c r="AH26" s="48">
        <f t="shared" si="49"/>
        <v>44.444444444444443</v>
      </c>
      <c r="AI26" s="57">
        <f t="shared" si="50"/>
        <v>22.222222222222221</v>
      </c>
      <c r="AJ26" s="13">
        <f t="shared" si="51"/>
        <v>11.111111111111111</v>
      </c>
      <c r="AK26" s="13">
        <f t="shared" si="52"/>
        <v>0</v>
      </c>
      <c r="AL26" s="13">
        <f t="shared" si="53"/>
        <v>22.222222222222221</v>
      </c>
      <c r="AM26" s="58">
        <f t="shared" si="54"/>
        <v>44.444444444444443</v>
      </c>
      <c r="AN26" s="35">
        <f t="shared" si="55"/>
        <v>55.555555555555557</v>
      </c>
      <c r="AO26" s="13">
        <f t="shared" si="56"/>
        <v>0</v>
      </c>
      <c r="AP26" s="13">
        <f t="shared" si="57"/>
        <v>0</v>
      </c>
      <c r="AQ26" s="13">
        <f t="shared" si="58"/>
        <v>11.111111111111111</v>
      </c>
      <c r="AR26" s="13">
        <f t="shared" si="59"/>
        <v>33.333333333333329</v>
      </c>
    </row>
  </sheetData>
  <mergeCells count="10">
    <mergeCell ref="X7:X8"/>
    <mergeCell ref="Y7:AC7"/>
    <mergeCell ref="AD7:AH7"/>
    <mergeCell ref="AI7:AM7"/>
    <mergeCell ref="AN7:AR7"/>
    <mergeCell ref="B7:B8"/>
    <mergeCell ref="C7:G7"/>
    <mergeCell ref="H7:L7"/>
    <mergeCell ref="M7:Q7"/>
    <mergeCell ref="R7:V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79" orientation="landscape" r:id="rId1"/>
  <headerFooter scaleWithDoc="0">
    <oddHeader>&amp;R&amp;G</oddHeader>
  </headerFooter>
  <colBreaks count="3" manualBreakCount="3">
    <brk id="12" max="1048575" man="1"/>
    <brk id="23" max="1048575" man="1"/>
    <brk id="34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activeCell="B1" sqref="B1"/>
    </sheetView>
  </sheetViews>
  <sheetFormatPr defaultRowHeight="14.4" x14ac:dyDescent="0.3"/>
  <cols>
    <col min="1" max="1" width="3.44140625" customWidth="1"/>
    <col min="2" max="2" width="28.33203125" customWidth="1"/>
    <col min="3" max="3" width="11.6640625" bestFit="1" customWidth="1"/>
    <col min="4" max="4" width="11.33203125" customWidth="1"/>
    <col min="5" max="5" width="13.109375" customWidth="1"/>
    <col min="6" max="6" width="11.33203125" customWidth="1"/>
    <col min="7" max="7" width="3.44140625" customWidth="1"/>
    <col min="8" max="8" width="27.6640625" customWidth="1"/>
  </cols>
  <sheetData>
    <row r="1" spans="1:12" ht="17.399999999999999" x14ac:dyDescent="0.3">
      <c r="B1" s="1" t="s">
        <v>74</v>
      </c>
    </row>
    <row r="2" spans="1:12" ht="17.399999999999999" x14ac:dyDescent="0.3">
      <c r="A2" s="74"/>
      <c r="B2" s="1" t="s">
        <v>109</v>
      </c>
    </row>
    <row r="3" spans="1:12" x14ac:dyDescent="0.3">
      <c r="B3" s="77" t="s">
        <v>77</v>
      </c>
    </row>
    <row r="4" spans="1:12" ht="18" customHeight="1" x14ac:dyDescent="0.3">
      <c r="B4" s="1" t="s">
        <v>84</v>
      </c>
      <c r="C4" s="1"/>
      <c r="D4" s="1"/>
      <c r="E4" s="1"/>
      <c r="F4" s="1"/>
    </row>
    <row r="5" spans="1:12" ht="4.5" customHeight="1" x14ac:dyDescent="0.3"/>
    <row r="6" spans="1:12" x14ac:dyDescent="0.3">
      <c r="B6" s="20" t="s">
        <v>71</v>
      </c>
      <c r="H6" s="20" t="s">
        <v>72</v>
      </c>
    </row>
    <row r="7" spans="1:12" ht="30.6" x14ac:dyDescent="0.3">
      <c r="B7" s="3" t="s">
        <v>0</v>
      </c>
      <c r="C7" s="3" t="s">
        <v>11</v>
      </c>
      <c r="D7" s="3" t="s">
        <v>12</v>
      </c>
      <c r="E7" s="3" t="s">
        <v>13</v>
      </c>
      <c r="F7" s="3" t="s">
        <v>14</v>
      </c>
      <c r="H7" s="3" t="s">
        <v>0</v>
      </c>
      <c r="I7" s="3" t="s">
        <v>11</v>
      </c>
      <c r="J7" s="3" t="s">
        <v>12</v>
      </c>
      <c r="K7" s="3" t="s">
        <v>13</v>
      </c>
      <c r="L7" s="3" t="s">
        <v>14</v>
      </c>
    </row>
    <row r="8" spans="1:12" x14ac:dyDescent="0.3">
      <c r="B8" s="4" t="s">
        <v>4</v>
      </c>
      <c r="C8" s="5"/>
      <c r="D8" s="5"/>
      <c r="E8" s="5"/>
      <c r="F8" s="5"/>
      <c r="H8" s="4" t="s">
        <v>4</v>
      </c>
      <c r="I8" s="5"/>
      <c r="J8" s="5"/>
      <c r="K8" s="5"/>
      <c r="L8" s="5"/>
    </row>
    <row r="9" spans="1:12" x14ac:dyDescent="0.3">
      <c r="B9" s="6" t="s">
        <v>4</v>
      </c>
      <c r="C9" s="7">
        <v>2945</v>
      </c>
      <c r="D9" s="7">
        <v>33</v>
      </c>
      <c r="E9" s="7">
        <v>2156</v>
      </c>
      <c r="F9" s="7">
        <v>313</v>
      </c>
      <c r="H9" s="6" t="s">
        <v>4</v>
      </c>
      <c r="I9" s="11">
        <f>C9/(C9+D9+E9+F9)*100</f>
        <v>54.066458601064802</v>
      </c>
      <c r="J9" s="11">
        <f>D9/(D9+E9+F9+C9)*100</f>
        <v>0.60583807600514039</v>
      </c>
      <c r="K9" s="11">
        <f>E9/(E9+F9+D9+C9)*100</f>
        <v>39.581420965669182</v>
      </c>
      <c r="L9" s="11">
        <f>F9/(F9+E9+D9+C9)*100</f>
        <v>5.7462823572608777</v>
      </c>
    </row>
    <row r="10" spans="1:12" x14ac:dyDescent="0.3">
      <c r="B10" s="4" t="s">
        <v>5</v>
      </c>
      <c r="C10" s="8"/>
      <c r="D10" s="8"/>
      <c r="E10" s="8"/>
      <c r="F10" s="8"/>
      <c r="H10" s="4" t="s">
        <v>5</v>
      </c>
      <c r="I10" s="12"/>
      <c r="J10" s="12"/>
      <c r="K10" s="12"/>
      <c r="L10" s="12"/>
    </row>
    <row r="11" spans="1:12" x14ac:dyDescent="0.3">
      <c r="B11" s="9" t="s">
        <v>6</v>
      </c>
      <c r="C11" s="10">
        <v>484</v>
      </c>
      <c r="D11" s="10">
        <v>4</v>
      </c>
      <c r="E11" s="10">
        <v>523</v>
      </c>
      <c r="F11" s="10">
        <v>111</v>
      </c>
      <c r="H11" s="9" t="s">
        <v>6</v>
      </c>
      <c r="I11" s="13">
        <f t="shared" ref="I11:I22" si="0">C11/(C11+D11+E11+F11)*100</f>
        <v>43.137254901960787</v>
      </c>
      <c r="J11" s="13">
        <f t="shared" ref="J11:J22" si="1">D11/(D11+E11+F11+C11)*100</f>
        <v>0.35650623885918004</v>
      </c>
      <c r="K11" s="13">
        <f t="shared" ref="K11:K22" si="2">E11/(E11+F11+D11+C11)*100</f>
        <v>46.613190730837786</v>
      </c>
      <c r="L11" s="13">
        <f t="shared" ref="L11:L22" si="3">F11/(F11+E11+D11+C11)*100</f>
        <v>9.8930481283422473</v>
      </c>
    </row>
    <row r="12" spans="1:12" x14ac:dyDescent="0.3">
      <c r="B12" s="9" t="s">
        <v>7</v>
      </c>
      <c r="C12" s="10">
        <v>1013</v>
      </c>
      <c r="D12" s="10">
        <v>6</v>
      </c>
      <c r="E12" s="10">
        <v>809</v>
      </c>
      <c r="F12" s="10">
        <v>105</v>
      </c>
      <c r="H12" s="9" t="s">
        <v>7</v>
      </c>
      <c r="I12" s="13">
        <f t="shared" si="0"/>
        <v>52.405587170201763</v>
      </c>
      <c r="J12" s="13">
        <f t="shared" si="1"/>
        <v>0.31039834454216242</v>
      </c>
      <c r="K12" s="13">
        <f t="shared" si="2"/>
        <v>41.852043455768232</v>
      </c>
      <c r="L12" s="13">
        <f t="shared" si="3"/>
        <v>5.4319710294878432</v>
      </c>
    </row>
    <row r="13" spans="1:12" x14ac:dyDescent="0.3">
      <c r="B13" s="9" t="s">
        <v>8</v>
      </c>
      <c r="C13" s="10">
        <v>943</v>
      </c>
      <c r="D13" s="10">
        <v>15</v>
      </c>
      <c r="E13" s="10">
        <v>574</v>
      </c>
      <c r="F13" s="10">
        <v>65</v>
      </c>
      <c r="H13" s="9" t="s">
        <v>8</v>
      </c>
      <c r="I13" s="13">
        <f t="shared" si="0"/>
        <v>59.048215403882274</v>
      </c>
      <c r="J13" s="13">
        <f t="shared" si="1"/>
        <v>0.93926111458985595</v>
      </c>
      <c r="K13" s="13">
        <f t="shared" si="2"/>
        <v>35.94239198497182</v>
      </c>
      <c r="L13" s="13">
        <f t="shared" si="3"/>
        <v>4.0701314965560424</v>
      </c>
    </row>
    <row r="14" spans="1:12" x14ac:dyDescent="0.3">
      <c r="B14" s="9" t="s">
        <v>9</v>
      </c>
      <c r="C14" s="10">
        <v>505</v>
      </c>
      <c r="D14" s="10">
        <v>8</v>
      </c>
      <c r="E14" s="10">
        <v>250</v>
      </c>
      <c r="F14" s="10">
        <v>32</v>
      </c>
      <c r="H14" s="9" t="s">
        <v>9</v>
      </c>
      <c r="I14" s="13">
        <f t="shared" si="0"/>
        <v>63.522012578616348</v>
      </c>
      <c r="J14" s="13">
        <f t="shared" si="1"/>
        <v>1.0062893081761006</v>
      </c>
      <c r="K14" s="13">
        <f t="shared" si="2"/>
        <v>31.446540880503143</v>
      </c>
      <c r="L14" s="13">
        <f t="shared" si="3"/>
        <v>4.0251572327044025</v>
      </c>
    </row>
    <row r="15" spans="1:12" x14ac:dyDescent="0.3">
      <c r="B15" s="4" t="s">
        <v>61</v>
      </c>
      <c r="C15" s="8"/>
      <c r="D15" s="8"/>
      <c r="E15" s="8"/>
      <c r="F15" s="8"/>
      <c r="H15" s="4" t="s">
        <v>61</v>
      </c>
      <c r="I15" s="8"/>
      <c r="J15" s="8"/>
      <c r="K15" s="8"/>
      <c r="L15" s="8"/>
    </row>
    <row r="16" spans="1:12" x14ac:dyDescent="0.3">
      <c r="B16" s="9" t="s">
        <v>54</v>
      </c>
      <c r="C16" s="10">
        <v>849</v>
      </c>
      <c r="D16" s="10">
        <v>16</v>
      </c>
      <c r="E16" s="10">
        <v>630</v>
      </c>
      <c r="F16" s="10">
        <v>60</v>
      </c>
      <c r="H16" s="9" t="s">
        <v>54</v>
      </c>
      <c r="I16" s="13">
        <f t="shared" si="0"/>
        <v>54.59807073954984</v>
      </c>
      <c r="J16" s="13">
        <f t="shared" si="1"/>
        <v>1.0289389067524115</v>
      </c>
      <c r="K16" s="13">
        <f t="shared" si="2"/>
        <v>40.514469453376208</v>
      </c>
      <c r="L16" s="13">
        <f t="shared" si="3"/>
        <v>3.8585209003215439</v>
      </c>
    </row>
    <row r="17" spans="2:12" x14ac:dyDescent="0.3">
      <c r="B17" s="9" t="s">
        <v>55</v>
      </c>
      <c r="C17" s="10">
        <v>277</v>
      </c>
      <c r="D17" s="10">
        <v>0</v>
      </c>
      <c r="E17" s="10">
        <v>287</v>
      </c>
      <c r="F17" s="10">
        <v>42</v>
      </c>
      <c r="H17" s="9" t="s">
        <v>55</v>
      </c>
      <c r="I17" s="13">
        <f t="shared" si="0"/>
        <v>45.709570957095707</v>
      </c>
      <c r="J17" s="13">
        <f t="shared" si="1"/>
        <v>0</v>
      </c>
      <c r="K17" s="13">
        <f t="shared" si="2"/>
        <v>47.35973597359736</v>
      </c>
      <c r="L17" s="13">
        <f t="shared" si="3"/>
        <v>6.9306930693069315</v>
      </c>
    </row>
    <row r="18" spans="2:12" x14ac:dyDescent="0.3">
      <c r="B18" s="9" t="s">
        <v>56</v>
      </c>
      <c r="C18" s="10">
        <v>916</v>
      </c>
      <c r="D18" s="10">
        <v>9</v>
      </c>
      <c r="E18" s="10">
        <v>658</v>
      </c>
      <c r="F18" s="10">
        <v>90</v>
      </c>
      <c r="H18" s="9" t="s">
        <v>56</v>
      </c>
      <c r="I18" s="13">
        <f t="shared" si="0"/>
        <v>54.751942618051409</v>
      </c>
      <c r="J18" s="13">
        <f t="shared" si="1"/>
        <v>0.53795576808129109</v>
      </c>
      <c r="K18" s="13">
        <f t="shared" si="2"/>
        <v>39.330543933054393</v>
      </c>
      <c r="L18" s="13">
        <f t="shared" si="3"/>
        <v>5.3795576808129111</v>
      </c>
    </row>
    <row r="19" spans="2:12" x14ac:dyDescent="0.3">
      <c r="B19" s="9" t="s">
        <v>57</v>
      </c>
      <c r="C19" s="10">
        <v>116</v>
      </c>
      <c r="D19" s="10">
        <v>1</v>
      </c>
      <c r="E19" s="10">
        <v>51</v>
      </c>
      <c r="F19" s="10">
        <v>10</v>
      </c>
      <c r="H19" s="9" t="s">
        <v>57</v>
      </c>
      <c r="I19" s="13">
        <f t="shared" si="0"/>
        <v>65.168539325842701</v>
      </c>
      <c r="J19" s="13">
        <f t="shared" si="1"/>
        <v>0.5617977528089888</v>
      </c>
      <c r="K19" s="13">
        <f t="shared" si="2"/>
        <v>28.651685393258425</v>
      </c>
      <c r="L19" s="13">
        <f t="shared" si="3"/>
        <v>5.6179775280898872</v>
      </c>
    </row>
    <row r="20" spans="2:12" x14ac:dyDescent="0.3">
      <c r="B20" s="9" t="s">
        <v>58</v>
      </c>
      <c r="C20" s="10">
        <v>249</v>
      </c>
      <c r="D20" s="10">
        <v>1</v>
      </c>
      <c r="E20" s="10">
        <v>43</v>
      </c>
      <c r="F20" s="10">
        <v>33</v>
      </c>
      <c r="H20" s="9" t="s">
        <v>58</v>
      </c>
      <c r="I20" s="13">
        <f t="shared" si="0"/>
        <v>76.380368098159508</v>
      </c>
      <c r="J20" s="13">
        <f t="shared" si="1"/>
        <v>0.30674846625766872</v>
      </c>
      <c r="K20" s="13">
        <f t="shared" si="2"/>
        <v>13.190184049079754</v>
      </c>
      <c r="L20" s="13">
        <f t="shared" si="3"/>
        <v>10.122699386503067</v>
      </c>
    </row>
    <row r="21" spans="2:12" x14ac:dyDescent="0.3">
      <c r="B21" s="9" t="s">
        <v>59</v>
      </c>
      <c r="C21" s="10">
        <v>81</v>
      </c>
      <c r="D21" s="10">
        <v>2</v>
      </c>
      <c r="E21" s="10">
        <v>116</v>
      </c>
      <c r="F21" s="10">
        <v>19</v>
      </c>
      <c r="H21" s="9" t="s">
        <v>59</v>
      </c>
      <c r="I21" s="13">
        <f t="shared" si="0"/>
        <v>37.155963302752291</v>
      </c>
      <c r="J21" s="13">
        <f t="shared" si="1"/>
        <v>0.91743119266055051</v>
      </c>
      <c r="K21" s="13">
        <f t="shared" si="2"/>
        <v>53.211009174311933</v>
      </c>
      <c r="L21" s="13">
        <f t="shared" si="3"/>
        <v>8.7155963302752291</v>
      </c>
    </row>
    <row r="22" spans="2:12" x14ac:dyDescent="0.3">
      <c r="B22" s="9" t="s">
        <v>60</v>
      </c>
      <c r="C22" s="10">
        <v>457</v>
      </c>
      <c r="D22" s="10">
        <v>4</v>
      </c>
      <c r="E22" s="10">
        <v>371</v>
      </c>
      <c r="F22" s="10">
        <v>59</v>
      </c>
      <c r="H22" s="9" t="s">
        <v>60</v>
      </c>
      <c r="I22" s="13">
        <f t="shared" si="0"/>
        <v>51.290684624017956</v>
      </c>
      <c r="J22" s="13">
        <f t="shared" si="1"/>
        <v>0.44893378226711567</v>
      </c>
      <c r="K22" s="13">
        <f t="shared" si="2"/>
        <v>41.638608305274971</v>
      </c>
      <c r="L22" s="13">
        <f t="shared" si="3"/>
        <v>6.6217732884399556</v>
      </c>
    </row>
    <row r="23" spans="2:12" x14ac:dyDescent="0.3">
      <c r="B23" s="4" t="s">
        <v>104</v>
      </c>
      <c r="C23" s="19"/>
      <c r="D23" s="19"/>
      <c r="E23" s="19"/>
      <c r="G23" s="4"/>
      <c r="H23" s="4" t="s">
        <v>104</v>
      </c>
      <c r="I23" s="79"/>
      <c r="J23" s="79"/>
      <c r="L23" s="4"/>
    </row>
    <row r="24" spans="2:12" x14ac:dyDescent="0.3">
      <c r="B24" s="9" t="s">
        <v>105</v>
      </c>
      <c r="C24" s="10">
        <v>2110</v>
      </c>
      <c r="D24" s="10">
        <v>20</v>
      </c>
      <c r="E24" s="10">
        <v>1620</v>
      </c>
      <c r="F24" s="10">
        <v>248</v>
      </c>
      <c r="G24" s="86"/>
      <c r="H24" s="9" t="s">
        <v>105</v>
      </c>
      <c r="I24" s="85">
        <f t="shared" ref="I24:I25" si="4">C24/(C24+D24+E24+F24)*100</f>
        <v>52.776388194097045</v>
      </c>
      <c r="J24" s="85">
        <f t="shared" ref="J24:J25" si="5">D24/(D24+E24+F24+C24)*100</f>
        <v>0.5002501250625313</v>
      </c>
      <c r="K24" s="85">
        <f t="shared" ref="K24:K25" si="6">E24/(E24+F24+D24+C24)*100</f>
        <v>40.520260130065033</v>
      </c>
      <c r="L24" s="85">
        <f t="shared" ref="L24:L25" si="7">F24/(F24+E24+D24+C24)*100</f>
        <v>6.2031015507753873</v>
      </c>
    </row>
    <row r="25" spans="2:12" x14ac:dyDescent="0.3">
      <c r="B25" s="9" t="s">
        <v>106</v>
      </c>
      <c r="C25" s="10">
        <v>835</v>
      </c>
      <c r="D25" s="10">
        <v>13</v>
      </c>
      <c r="E25" s="10">
        <v>536</v>
      </c>
      <c r="F25" s="10">
        <v>65</v>
      </c>
      <c r="G25" s="86"/>
      <c r="H25" s="9" t="s">
        <v>106</v>
      </c>
      <c r="I25" s="85">
        <f t="shared" si="4"/>
        <v>57.625948930296758</v>
      </c>
      <c r="J25" s="85">
        <f t="shared" si="5"/>
        <v>0.89717046238785358</v>
      </c>
      <c r="K25" s="85">
        <f t="shared" si="6"/>
        <v>36.991028295376118</v>
      </c>
      <c r="L25" s="85">
        <f t="shared" si="7"/>
        <v>4.4858523119392686</v>
      </c>
    </row>
  </sheetData>
  <hyperlinks>
    <hyperlink ref="B3" location="Índice!A1" display="voltar"/>
  </hyperlinks>
  <pageMargins left="0.7" right="0.7" top="0.75" bottom="0.75" header="0.3" footer="0.3"/>
  <pageSetup paperSize="9" orientation="portrait" r:id="rId1"/>
  <headerFooter scaleWithDoc="0"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zoomScaleNormal="100" workbookViewId="0">
      <selection activeCell="B4" sqref="B4"/>
    </sheetView>
  </sheetViews>
  <sheetFormatPr defaultRowHeight="14.4" x14ac:dyDescent="0.3"/>
  <cols>
    <col min="1" max="1" width="3.44140625" customWidth="1"/>
    <col min="2" max="2" width="28.33203125" customWidth="1"/>
    <col min="3" max="12" width="11.6640625" customWidth="1"/>
    <col min="13" max="13" width="3.44140625" customWidth="1"/>
    <col min="14" max="14" width="27.6640625" customWidth="1"/>
  </cols>
  <sheetData>
    <row r="1" spans="1:24" ht="17.399999999999999" x14ac:dyDescent="0.3">
      <c r="B1" s="1" t="s">
        <v>74</v>
      </c>
    </row>
    <row r="2" spans="1:24" ht="17.399999999999999" x14ac:dyDescent="0.3">
      <c r="A2" s="74"/>
      <c r="B2" s="1" t="s">
        <v>109</v>
      </c>
    </row>
    <row r="3" spans="1:24" x14ac:dyDescent="0.3">
      <c r="B3" s="77" t="s">
        <v>77</v>
      </c>
    </row>
    <row r="4" spans="1:24" ht="18" customHeight="1" x14ac:dyDescent="0.3">
      <c r="B4" s="1" t="s">
        <v>85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24" ht="4.5" customHeight="1" x14ac:dyDescent="0.3"/>
    <row r="6" spans="1:24" x14ac:dyDescent="0.3">
      <c r="B6" s="20" t="s">
        <v>71</v>
      </c>
      <c r="N6" s="20" t="s">
        <v>72</v>
      </c>
    </row>
    <row r="7" spans="1:24" x14ac:dyDescent="0.3">
      <c r="B7" s="110" t="s">
        <v>0</v>
      </c>
      <c r="C7" s="110" t="s">
        <v>15</v>
      </c>
      <c r="D7" s="110"/>
      <c r="E7" s="110"/>
      <c r="F7" s="110"/>
      <c r="G7" s="115"/>
      <c r="H7" s="114" t="s">
        <v>16</v>
      </c>
      <c r="I7" s="110"/>
      <c r="J7" s="110"/>
      <c r="K7" s="110"/>
      <c r="L7" s="110"/>
      <c r="N7" s="110" t="s">
        <v>0</v>
      </c>
      <c r="O7" s="110" t="s">
        <v>15</v>
      </c>
      <c r="P7" s="110"/>
      <c r="Q7" s="110"/>
      <c r="R7" s="110"/>
      <c r="S7" s="115"/>
      <c r="T7" s="114" t="s">
        <v>16</v>
      </c>
      <c r="U7" s="110"/>
      <c r="V7" s="110"/>
      <c r="W7" s="110"/>
      <c r="X7" s="110"/>
    </row>
    <row r="8" spans="1:24" ht="20.399999999999999" x14ac:dyDescent="0.3">
      <c r="B8" s="111"/>
      <c r="C8" s="25" t="s">
        <v>17</v>
      </c>
      <c r="D8" s="25" t="s">
        <v>18</v>
      </c>
      <c r="E8" s="25" t="s">
        <v>19</v>
      </c>
      <c r="F8" s="25" t="s">
        <v>20</v>
      </c>
      <c r="G8" s="36" t="s">
        <v>21</v>
      </c>
      <c r="H8" s="24" t="s">
        <v>17</v>
      </c>
      <c r="I8" s="14" t="s">
        <v>18</v>
      </c>
      <c r="J8" s="14" t="s">
        <v>19</v>
      </c>
      <c r="K8" s="14" t="s">
        <v>20</v>
      </c>
      <c r="L8" s="14" t="s">
        <v>21</v>
      </c>
      <c r="N8" s="111"/>
      <c r="O8" s="25" t="s">
        <v>17</v>
      </c>
      <c r="P8" s="25" t="s">
        <v>18</v>
      </c>
      <c r="Q8" s="25" t="s">
        <v>19</v>
      </c>
      <c r="R8" s="25" t="s">
        <v>20</v>
      </c>
      <c r="S8" s="36" t="s">
        <v>21</v>
      </c>
      <c r="T8" s="24" t="s">
        <v>17</v>
      </c>
      <c r="U8" s="14" t="s">
        <v>18</v>
      </c>
      <c r="V8" s="14" t="s">
        <v>19</v>
      </c>
      <c r="W8" s="14" t="s">
        <v>20</v>
      </c>
      <c r="X8" s="14" t="s">
        <v>21</v>
      </c>
    </row>
    <row r="9" spans="1:24" x14ac:dyDescent="0.3">
      <c r="B9" s="4" t="s">
        <v>4</v>
      </c>
      <c r="C9" s="5"/>
      <c r="D9" s="5"/>
      <c r="E9" s="5"/>
      <c r="F9" s="5"/>
      <c r="G9" s="37"/>
      <c r="H9" s="5"/>
      <c r="I9" s="5"/>
      <c r="J9" s="5"/>
      <c r="K9" s="5"/>
      <c r="L9" s="5"/>
      <c r="N9" s="4" t="s">
        <v>4</v>
      </c>
      <c r="O9" s="5"/>
      <c r="P9" s="5"/>
      <c r="Q9" s="5"/>
      <c r="R9" s="5"/>
      <c r="S9" s="37"/>
      <c r="T9" s="5"/>
      <c r="U9" s="5"/>
      <c r="V9" s="5"/>
      <c r="W9" s="5"/>
      <c r="X9" s="5"/>
    </row>
    <row r="10" spans="1:24" x14ac:dyDescent="0.3">
      <c r="B10" s="6" t="s">
        <v>4</v>
      </c>
      <c r="C10" s="7">
        <v>684</v>
      </c>
      <c r="D10" s="7">
        <v>493</v>
      </c>
      <c r="E10" s="7">
        <v>467</v>
      </c>
      <c r="F10" s="7">
        <v>393</v>
      </c>
      <c r="G10" s="61">
        <v>908</v>
      </c>
      <c r="H10" s="59">
        <v>20</v>
      </c>
      <c r="I10" s="7">
        <v>7</v>
      </c>
      <c r="J10" s="7">
        <v>3</v>
      </c>
      <c r="K10" s="7">
        <v>2</v>
      </c>
      <c r="L10" s="7">
        <v>1</v>
      </c>
      <c r="N10" s="6" t="s">
        <v>4</v>
      </c>
      <c r="O10" s="11">
        <f>C10/(C10+D10+E10+F10+G10)*100</f>
        <v>23.225806451612904</v>
      </c>
      <c r="P10" s="11">
        <f>D10/(D10+E10+F10+G10+C10)*100</f>
        <v>16.740237691001695</v>
      </c>
      <c r="Q10" s="11">
        <f>E10/(E10+F10+G10+C10+D10)*100</f>
        <v>15.857385398981325</v>
      </c>
      <c r="R10" s="11">
        <f>F10/(F10+G10+E10+D10+C10)*100</f>
        <v>13.344651952461801</v>
      </c>
      <c r="S10" s="38">
        <f>G10/(G10+C10+D10+E10+F10)*100</f>
        <v>30.831918505942273</v>
      </c>
      <c r="T10" s="34">
        <f>H10/(H10+I10+J10+K10+L10)*100</f>
        <v>60.606060606060609</v>
      </c>
      <c r="U10" s="11">
        <f>I10/(I10+J10+K10+L10+H10)*100</f>
        <v>21.212121212121211</v>
      </c>
      <c r="V10" s="11">
        <f>J10/(J10+K10+L10+H10+I10)*100</f>
        <v>9.0909090909090917</v>
      </c>
      <c r="W10" s="11">
        <f>K10/(K10+L10+J10+I10+H10)*100</f>
        <v>6.0606060606060606</v>
      </c>
      <c r="X10" s="11">
        <f>L10/(L10+H10+I10+J10+K10)*100</f>
        <v>3.0303030303030303</v>
      </c>
    </row>
    <row r="11" spans="1:24" x14ac:dyDescent="0.3">
      <c r="B11" s="4" t="s">
        <v>5</v>
      </c>
      <c r="C11" s="8"/>
      <c r="D11" s="8"/>
      <c r="E11" s="8"/>
      <c r="F11" s="8"/>
      <c r="G11" s="62"/>
      <c r="H11" s="8"/>
      <c r="I11" s="8"/>
      <c r="J11" s="8"/>
      <c r="K11" s="8"/>
      <c r="L11" s="8"/>
      <c r="N11" s="4" t="s">
        <v>5</v>
      </c>
      <c r="O11" s="12"/>
      <c r="P11" s="12"/>
      <c r="Q11" s="12"/>
      <c r="R11" s="12"/>
      <c r="S11" s="39"/>
      <c r="T11" s="12"/>
      <c r="U11" s="12"/>
      <c r="V11" s="12"/>
      <c r="W11" s="12"/>
      <c r="X11" s="12"/>
    </row>
    <row r="12" spans="1:24" x14ac:dyDescent="0.3">
      <c r="B12" s="9" t="s">
        <v>6</v>
      </c>
      <c r="C12" s="10">
        <v>52</v>
      </c>
      <c r="D12" s="10">
        <v>72</v>
      </c>
      <c r="E12" s="10">
        <v>69</v>
      </c>
      <c r="F12" s="10">
        <v>63</v>
      </c>
      <c r="G12" s="63">
        <v>228</v>
      </c>
      <c r="H12" s="60">
        <v>0</v>
      </c>
      <c r="I12" s="10">
        <v>1</v>
      </c>
      <c r="J12" s="10">
        <v>2</v>
      </c>
      <c r="K12" s="10">
        <v>0</v>
      </c>
      <c r="L12" s="10">
        <v>1</v>
      </c>
      <c r="N12" s="9" t="s">
        <v>6</v>
      </c>
      <c r="O12" s="13">
        <f t="shared" ref="O12:O15" si="0">C12/(C12+D12+E12+F12+G12)*100</f>
        <v>10.743801652892563</v>
      </c>
      <c r="P12" s="13">
        <f t="shared" ref="P12:P15" si="1">D12/(D12+E12+F12+G12+C12)*100</f>
        <v>14.87603305785124</v>
      </c>
      <c r="Q12" s="13">
        <f t="shared" ref="Q12:Q15" si="2">E12/(E12+F12+G12+C12+D12)*100</f>
        <v>14.256198347107437</v>
      </c>
      <c r="R12" s="13">
        <f t="shared" ref="R12:R15" si="3">F12/(F12+G12+E12+D12+C12)*100</f>
        <v>13.016528925619836</v>
      </c>
      <c r="S12" s="40">
        <f t="shared" ref="S12:S15" si="4">G12/(G12+C12+D12+E12+F12)*100</f>
        <v>47.107438016528924</v>
      </c>
      <c r="T12" s="35">
        <f t="shared" ref="T12:T15" si="5">H12/(H12+I12+J12+K12+L12)*100</f>
        <v>0</v>
      </c>
      <c r="U12" s="13">
        <f t="shared" ref="U12:U15" si="6">I12/(I12+J12+K12+L12+H12)*100</f>
        <v>25</v>
      </c>
      <c r="V12" s="13">
        <f t="shared" ref="V12:V15" si="7">J12/(J12+K12+L12+H12+I12)*100</f>
        <v>50</v>
      </c>
      <c r="W12" s="13">
        <f t="shared" ref="W12:W15" si="8">K12/(K12+L12+J12+I12+H12)*100</f>
        <v>0</v>
      </c>
      <c r="X12" s="13">
        <f t="shared" ref="X12:X15" si="9">L12/(L12+H12+I12+J12+K12)*100</f>
        <v>25</v>
      </c>
    </row>
    <row r="13" spans="1:24" x14ac:dyDescent="0.3">
      <c r="B13" s="9" t="s">
        <v>7</v>
      </c>
      <c r="C13" s="10">
        <v>212</v>
      </c>
      <c r="D13" s="10">
        <v>185</v>
      </c>
      <c r="E13" s="10">
        <v>175</v>
      </c>
      <c r="F13" s="10">
        <v>132</v>
      </c>
      <c r="G13" s="63">
        <v>309</v>
      </c>
      <c r="H13" s="60">
        <v>4</v>
      </c>
      <c r="I13" s="10">
        <v>2</v>
      </c>
      <c r="J13" s="10">
        <v>0</v>
      </c>
      <c r="K13" s="10">
        <v>0</v>
      </c>
      <c r="L13" s="10">
        <v>0</v>
      </c>
      <c r="N13" s="9" t="s">
        <v>7</v>
      </c>
      <c r="O13" s="13">
        <f t="shared" si="0"/>
        <v>20.927936821322803</v>
      </c>
      <c r="P13" s="13">
        <f t="shared" si="1"/>
        <v>18.26258637709773</v>
      </c>
      <c r="Q13" s="13">
        <f t="shared" si="2"/>
        <v>17.275419545903258</v>
      </c>
      <c r="R13" s="13">
        <f t="shared" si="3"/>
        <v>13.030602171767027</v>
      </c>
      <c r="S13" s="40">
        <f t="shared" si="4"/>
        <v>30.503455083909181</v>
      </c>
      <c r="T13" s="35">
        <f t="shared" si="5"/>
        <v>66.666666666666657</v>
      </c>
      <c r="U13" s="13">
        <f t="shared" si="6"/>
        <v>33.333333333333329</v>
      </c>
      <c r="V13" s="13">
        <f t="shared" si="7"/>
        <v>0</v>
      </c>
      <c r="W13" s="13">
        <f t="shared" si="8"/>
        <v>0</v>
      </c>
      <c r="X13" s="13">
        <f t="shared" si="9"/>
        <v>0</v>
      </c>
    </row>
    <row r="14" spans="1:24" x14ac:dyDescent="0.3">
      <c r="B14" s="9" t="s">
        <v>8</v>
      </c>
      <c r="C14" s="10">
        <v>281</v>
      </c>
      <c r="D14" s="10">
        <v>156</v>
      </c>
      <c r="E14" s="10">
        <v>136</v>
      </c>
      <c r="F14" s="10">
        <v>118</v>
      </c>
      <c r="G14" s="63">
        <v>252</v>
      </c>
      <c r="H14" s="60">
        <v>13</v>
      </c>
      <c r="I14" s="10">
        <v>0</v>
      </c>
      <c r="J14" s="10">
        <v>0</v>
      </c>
      <c r="K14" s="10">
        <v>2</v>
      </c>
      <c r="L14" s="10">
        <v>0</v>
      </c>
      <c r="N14" s="9" t="s">
        <v>8</v>
      </c>
      <c r="O14" s="13">
        <f>C14/(C14+D14+E14+F14+G14)*100</f>
        <v>29.798515376458113</v>
      </c>
      <c r="P14" s="13">
        <f t="shared" si="1"/>
        <v>16.542948038176032</v>
      </c>
      <c r="Q14" s="13">
        <f t="shared" si="2"/>
        <v>14.422057264050903</v>
      </c>
      <c r="R14" s="13">
        <f t="shared" si="3"/>
        <v>12.513255567338282</v>
      </c>
      <c r="S14" s="40">
        <f t="shared" si="4"/>
        <v>26.723223753976672</v>
      </c>
      <c r="T14" s="35">
        <f t="shared" si="5"/>
        <v>86.666666666666671</v>
      </c>
      <c r="U14" s="13">
        <f t="shared" si="6"/>
        <v>0</v>
      </c>
      <c r="V14" s="13">
        <f t="shared" si="7"/>
        <v>0</v>
      </c>
      <c r="W14" s="13">
        <f t="shared" si="8"/>
        <v>13.333333333333334</v>
      </c>
      <c r="X14" s="13">
        <f t="shared" si="9"/>
        <v>0</v>
      </c>
    </row>
    <row r="15" spans="1:24" x14ac:dyDescent="0.3">
      <c r="B15" s="9" t="s">
        <v>9</v>
      </c>
      <c r="C15" s="10">
        <v>139</v>
      </c>
      <c r="D15" s="10">
        <v>80</v>
      </c>
      <c r="E15" s="10">
        <v>87</v>
      </c>
      <c r="F15" s="10">
        <v>80</v>
      </c>
      <c r="G15" s="63">
        <v>119</v>
      </c>
      <c r="H15" s="60">
        <v>3</v>
      </c>
      <c r="I15" s="10">
        <v>4</v>
      </c>
      <c r="J15" s="10">
        <v>1</v>
      </c>
      <c r="K15" s="10">
        <v>0</v>
      </c>
      <c r="L15" s="10">
        <v>0</v>
      </c>
      <c r="N15" s="9" t="s">
        <v>9</v>
      </c>
      <c r="O15" s="13">
        <f t="shared" si="0"/>
        <v>27.524752475247528</v>
      </c>
      <c r="P15" s="13">
        <f t="shared" si="1"/>
        <v>15.841584158415841</v>
      </c>
      <c r="Q15" s="13">
        <f t="shared" si="2"/>
        <v>17.227722772277225</v>
      </c>
      <c r="R15" s="13">
        <f t="shared" si="3"/>
        <v>15.841584158415841</v>
      </c>
      <c r="S15" s="40">
        <f t="shared" si="4"/>
        <v>23.564356435643564</v>
      </c>
      <c r="T15" s="35">
        <f t="shared" si="5"/>
        <v>37.5</v>
      </c>
      <c r="U15" s="13">
        <f t="shared" si="6"/>
        <v>50</v>
      </c>
      <c r="V15" s="13">
        <f t="shared" si="7"/>
        <v>12.5</v>
      </c>
      <c r="W15" s="13">
        <f t="shared" si="8"/>
        <v>0</v>
      </c>
      <c r="X15" s="13">
        <f t="shared" si="9"/>
        <v>0</v>
      </c>
    </row>
    <row r="16" spans="1:24" x14ac:dyDescent="0.3">
      <c r="B16" s="4" t="s">
        <v>61</v>
      </c>
      <c r="C16" s="8"/>
      <c r="D16" s="8"/>
      <c r="E16" s="8"/>
      <c r="F16" s="8"/>
      <c r="G16" s="62"/>
      <c r="H16" s="8"/>
      <c r="I16" s="8"/>
      <c r="J16" s="8"/>
      <c r="K16" s="8"/>
      <c r="L16" s="8"/>
      <c r="N16" s="4" t="s">
        <v>61</v>
      </c>
      <c r="O16" s="12"/>
      <c r="P16" s="12"/>
      <c r="Q16" s="12"/>
      <c r="R16" s="12"/>
      <c r="S16" s="39"/>
      <c r="T16" s="12"/>
      <c r="U16" s="12"/>
      <c r="V16" s="12"/>
      <c r="W16" s="12"/>
      <c r="X16" s="12"/>
    </row>
    <row r="17" spans="2:24" x14ac:dyDescent="0.3">
      <c r="B17" s="9" t="s">
        <v>54</v>
      </c>
      <c r="C17" s="10">
        <v>268</v>
      </c>
      <c r="D17" s="10">
        <v>168</v>
      </c>
      <c r="E17" s="10">
        <v>127</v>
      </c>
      <c r="F17" s="10">
        <v>100</v>
      </c>
      <c r="G17" s="63">
        <v>186</v>
      </c>
      <c r="H17" s="60">
        <v>10</v>
      </c>
      <c r="I17" s="10">
        <v>4</v>
      </c>
      <c r="J17" s="10">
        <v>1</v>
      </c>
      <c r="K17" s="10">
        <v>1</v>
      </c>
      <c r="L17" s="10">
        <v>0</v>
      </c>
      <c r="N17" s="9" t="s">
        <v>54</v>
      </c>
      <c r="O17" s="13">
        <f t="shared" ref="O17:O23" si="10">C17/(C17+D17+E17+F17+G17)*100</f>
        <v>31.566548881036518</v>
      </c>
      <c r="P17" s="13">
        <f t="shared" ref="P17:P23" si="11">D17/(D17+E17+F17+G17+C17)*100</f>
        <v>19.78798586572438</v>
      </c>
      <c r="Q17" s="13">
        <f t="shared" ref="Q17:Q23" si="12">E17/(E17+F17+G17+C17+D17)*100</f>
        <v>14.958775029446409</v>
      </c>
      <c r="R17" s="13">
        <f t="shared" ref="R17:R21" si="13">F17/(F17+G17+E17+D17+C17)*100</f>
        <v>11.778563015312132</v>
      </c>
      <c r="S17" s="40">
        <f t="shared" ref="S17:S23" si="14">G17/(G17+C17+D17+E17+F17)*100</f>
        <v>21.908127208480565</v>
      </c>
      <c r="T17" s="35">
        <f t="shared" ref="T17:T23" si="15">H17/(H17+I17+J17+K17+L17)*100</f>
        <v>62.5</v>
      </c>
      <c r="U17" s="13">
        <f t="shared" ref="U17:U23" si="16">I17/(I17+J17+K17+L17+H17)*100</f>
        <v>25</v>
      </c>
      <c r="V17" s="13">
        <f t="shared" ref="V17:V23" si="17">J17/(J17+K17+L17+H17+I17)*100</f>
        <v>6.25</v>
      </c>
      <c r="W17" s="13">
        <f t="shared" ref="W17:W23" si="18">K17/(K17+L17+J17+I17+H17)*100</f>
        <v>6.25</v>
      </c>
      <c r="X17" s="13">
        <f t="shared" ref="X17:X23" si="19">L17/(L17+H17+I17+J17+K17)*100</f>
        <v>0</v>
      </c>
    </row>
    <row r="18" spans="2:24" x14ac:dyDescent="0.3">
      <c r="B18" s="9" t="s">
        <v>55</v>
      </c>
      <c r="C18" s="10">
        <v>89</v>
      </c>
      <c r="D18" s="10">
        <v>60</v>
      </c>
      <c r="E18" s="10">
        <v>49</v>
      </c>
      <c r="F18" s="10">
        <v>39</v>
      </c>
      <c r="G18" s="63">
        <v>40</v>
      </c>
      <c r="H18" s="60">
        <v>0</v>
      </c>
      <c r="I18" s="10">
        <v>0</v>
      </c>
      <c r="J18" s="10">
        <v>0</v>
      </c>
      <c r="K18" s="10">
        <v>0</v>
      </c>
      <c r="L18" s="10">
        <v>0</v>
      </c>
      <c r="N18" s="9" t="s">
        <v>55</v>
      </c>
      <c r="O18" s="13">
        <f t="shared" si="10"/>
        <v>32.129963898916969</v>
      </c>
      <c r="P18" s="13">
        <f t="shared" si="11"/>
        <v>21.660649819494584</v>
      </c>
      <c r="Q18" s="13">
        <f t="shared" si="12"/>
        <v>17.689530685920577</v>
      </c>
      <c r="R18" s="13">
        <f t="shared" si="13"/>
        <v>14.079422382671481</v>
      </c>
      <c r="S18" s="40">
        <f t="shared" si="14"/>
        <v>14.440433212996389</v>
      </c>
      <c r="T18" s="35">
        <v>0</v>
      </c>
      <c r="U18" s="13">
        <v>0</v>
      </c>
      <c r="V18" s="13">
        <v>0</v>
      </c>
      <c r="W18" s="13">
        <v>0</v>
      </c>
      <c r="X18" s="13">
        <v>0</v>
      </c>
    </row>
    <row r="19" spans="2:24" x14ac:dyDescent="0.3">
      <c r="B19" s="9" t="s">
        <v>56</v>
      </c>
      <c r="C19" s="10">
        <v>177</v>
      </c>
      <c r="D19" s="10">
        <v>136</v>
      </c>
      <c r="E19" s="10">
        <v>172</v>
      </c>
      <c r="F19" s="10">
        <v>127</v>
      </c>
      <c r="G19" s="63">
        <v>304</v>
      </c>
      <c r="H19" s="60">
        <v>6</v>
      </c>
      <c r="I19" s="10">
        <v>2</v>
      </c>
      <c r="J19" s="10">
        <v>0</v>
      </c>
      <c r="K19" s="10">
        <v>1</v>
      </c>
      <c r="L19" s="10">
        <v>0</v>
      </c>
      <c r="N19" s="9" t="s">
        <v>56</v>
      </c>
      <c r="O19" s="13">
        <f t="shared" si="10"/>
        <v>19.323144104803493</v>
      </c>
      <c r="P19" s="13">
        <f t="shared" si="11"/>
        <v>14.847161572052403</v>
      </c>
      <c r="Q19" s="13">
        <f t="shared" si="12"/>
        <v>18.777292576419214</v>
      </c>
      <c r="R19" s="13">
        <f t="shared" si="13"/>
        <v>13.864628820960698</v>
      </c>
      <c r="S19" s="40">
        <f t="shared" si="14"/>
        <v>33.187772925764193</v>
      </c>
      <c r="T19" s="35">
        <f t="shared" si="15"/>
        <v>66.666666666666657</v>
      </c>
      <c r="U19" s="13">
        <f t="shared" si="16"/>
        <v>22.222222222222221</v>
      </c>
      <c r="V19" s="13">
        <f t="shared" si="17"/>
        <v>0</v>
      </c>
      <c r="W19" s="13">
        <f t="shared" si="18"/>
        <v>11.111111111111111</v>
      </c>
      <c r="X19" s="13">
        <f t="shared" si="19"/>
        <v>0</v>
      </c>
    </row>
    <row r="20" spans="2:24" x14ac:dyDescent="0.3">
      <c r="B20" s="9" t="s">
        <v>57</v>
      </c>
      <c r="C20" s="10">
        <v>34</v>
      </c>
      <c r="D20" s="10">
        <v>25</v>
      </c>
      <c r="E20" s="10">
        <v>18</v>
      </c>
      <c r="F20" s="10">
        <v>12</v>
      </c>
      <c r="G20" s="63">
        <v>27</v>
      </c>
      <c r="H20" s="60">
        <v>0</v>
      </c>
      <c r="I20" s="10">
        <v>1</v>
      </c>
      <c r="J20" s="10">
        <v>0</v>
      </c>
      <c r="K20" s="10">
        <v>0</v>
      </c>
      <c r="L20" s="10">
        <v>0</v>
      </c>
      <c r="N20" s="9" t="s">
        <v>57</v>
      </c>
      <c r="O20" s="13">
        <f t="shared" si="10"/>
        <v>29.310344827586203</v>
      </c>
      <c r="P20" s="13">
        <f t="shared" si="11"/>
        <v>21.551724137931032</v>
      </c>
      <c r="Q20" s="13">
        <f t="shared" si="12"/>
        <v>15.517241379310345</v>
      </c>
      <c r="R20" s="13">
        <f t="shared" si="13"/>
        <v>10.344827586206897</v>
      </c>
      <c r="S20" s="40">
        <f t="shared" si="14"/>
        <v>23.275862068965516</v>
      </c>
      <c r="T20" s="35">
        <f t="shared" si="15"/>
        <v>0</v>
      </c>
      <c r="U20" s="13">
        <f t="shared" si="16"/>
        <v>100</v>
      </c>
      <c r="V20" s="13">
        <f t="shared" si="17"/>
        <v>0</v>
      </c>
      <c r="W20" s="13">
        <f t="shared" si="18"/>
        <v>0</v>
      </c>
      <c r="X20" s="13">
        <f t="shared" si="19"/>
        <v>0</v>
      </c>
    </row>
    <row r="21" spans="2:24" x14ac:dyDescent="0.3">
      <c r="B21" s="9" t="s">
        <v>58</v>
      </c>
      <c r="C21" s="10">
        <v>19</v>
      </c>
      <c r="D21" s="10">
        <v>13</v>
      </c>
      <c r="E21" s="10">
        <v>18</v>
      </c>
      <c r="F21" s="10">
        <v>35</v>
      </c>
      <c r="G21" s="63">
        <v>164</v>
      </c>
      <c r="H21" s="60">
        <v>0</v>
      </c>
      <c r="I21" s="10">
        <v>0</v>
      </c>
      <c r="J21" s="10">
        <v>0</v>
      </c>
      <c r="K21" s="10">
        <v>0</v>
      </c>
      <c r="L21" s="10">
        <v>1</v>
      </c>
      <c r="N21" s="9" t="s">
        <v>58</v>
      </c>
      <c r="O21" s="13">
        <f t="shared" si="10"/>
        <v>7.6305220883534144</v>
      </c>
      <c r="P21" s="13">
        <f t="shared" si="11"/>
        <v>5.2208835341365463</v>
      </c>
      <c r="Q21" s="13">
        <f t="shared" si="12"/>
        <v>7.2289156626506017</v>
      </c>
      <c r="R21" s="13">
        <f t="shared" si="13"/>
        <v>14.056224899598394</v>
      </c>
      <c r="S21" s="40">
        <f t="shared" si="14"/>
        <v>65.863453815261039</v>
      </c>
      <c r="T21" s="35">
        <f t="shared" si="15"/>
        <v>0</v>
      </c>
      <c r="U21" s="13">
        <f t="shared" si="16"/>
        <v>0</v>
      </c>
      <c r="V21" s="13">
        <f t="shared" si="17"/>
        <v>0</v>
      </c>
      <c r="W21" s="13">
        <f t="shared" si="18"/>
        <v>0</v>
      </c>
      <c r="X21" s="13">
        <f t="shared" si="19"/>
        <v>100</v>
      </c>
    </row>
    <row r="22" spans="2:24" x14ac:dyDescent="0.3">
      <c r="B22" s="9" t="s">
        <v>59</v>
      </c>
      <c r="C22" s="10">
        <v>14</v>
      </c>
      <c r="D22" s="10">
        <v>11</v>
      </c>
      <c r="E22" s="10">
        <v>18</v>
      </c>
      <c r="F22" s="10">
        <v>13</v>
      </c>
      <c r="G22" s="63">
        <v>25</v>
      </c>
      <c r="H22" s="60">
        <v>1</v>
      </c>
      <c r="I22" s="10">
        <v>0</v>
      </c>
      <c r="J22" s="10">
        <v>1</v>
      </c>
      <c r="K22" s="10">
        <v>0</v>
      </c>
      <c r="L22" s="10">
        <v>0</v>
      </c>
      <c r="N22" s="9" t="s">
        <v>59</v>
      </c>
      <c r="O22" s="13">
        <f t="shared" si="10"/>
        <v>17.283950617283949</v>
      </c>
      <c r="P22" s="13">
        <f t="shared" si="11"/>
        <v>13.580246913580247</v>
      </c>
      <c r="Q22" s="13">
        <f t="shared" si="12"/>
        <v>22.222222222222221</v>
      </c>
      <c r="R22" s="13">
        <f>F22/(F22+G22+E22+D22+C22)*100</f>
        <v>16.049382716049383</v>
      </c>
      <c r="S22" s="40">
        <f t="shared" si="14"/>
        <v>30.864197530864196</v>
      </c>
      <c r="T22" s="35">
        <f t="shared" si="15"/>
        <v>50</v>
      </c>
      <c r="U22" s="13">
        <f t="shared" si="16"/>
        <v>0</v>
      </c>
      <c r="V22" s="13">
        <f t="shared" si="17"/>
        <v>50</v>
      </c>
      <c r="W22" s="13">
        <f t="shared" si="18"/>
        <v>0</v>
      </c>
      <c r="X22" s="13">
        <f t="shared" si="19"/>
        <v>0</v>
      </c>
    </row>
    <row r="23" spans="2:24" x14ac:dyDescent="0.3">
      <c r="B23" s="9" t="s">
        <v>60</v>
      </c>
      <c r="C23" s="10">
        <v>83</v>
      </c>
      <c r="D23" s="10">
        <v>80</v>
      </c>
      <c r="E23" s="10">
        <v>65</v>
      </c>
      <c r="F23" s="10">
        <v>67</v>
      </c>
      <c r="G23" s="63">
        <v>162</v>
      </c>
      <c r="H23" s="60">
        <v>3</v>
      </c>
      <c r="I23" s="10">
        <v>0</v>
      </c>
      <c r="J23" s="10">
        <v>1</v>
      </c>
      <c r="K23" s="10">
        <v>0</v>
      </c>
      <c r="L23" s="10">
        <v>0</v>
      </c>
      <c r="N23" s="9" t="s">
        <v>60</v>
      </c>
      <c r="O23" s="13">
        <f t="shared" si="10"/>
        <v>18.161925601750546</v>
      </c>
      <c r="P23" s="13">
        <f t="shared" si="11"/>
        <v>17.505470459518598</v>
      </c>
      <c r="Q23" s="13">
        <f t="shared" si="12"/>
        <v>14.223194748358861</v>
      </c>
      <c r="R23" s="13">
        <f t="shared" ref="R23" si="20">F23/(F23+G23+E23+D23+C23)*100</f>
        <v>14.660831509846828</v>
      </c>
      <c r="S23" s="40">
        <f t="shared" si="14"/>
        <v>35.448577680525162</v>
      </c>
      <c r="T23" s="35">
        <f t="shared" si="15"/>
        <v>75</v>
      </c>
      <c r="U23" s="13">
        <f t="shared" si="16"/>
        <v>0</v>
      </c>
      <c r="V23" s="13">
        <f t="shared" si="17"/>
        <v>25</v>
      </c>
      <c r="W23" s="13">
        <f t="shared" si="18"/>
        <v>0</v>
      </c>
      <c r="X23" s="13">
        <f t="shared" si="19"/>
        <v>0</v>
      </c>
    </row>
    <row r="24" spans="2:24" x14ac:dyDescent="0.3">
      <c r="B24" s="4" t="s">
        <v>104</v>
      </c>
      <c r="C24" s="19"/>
      <c r="D24" s="19"/>
      <c r="E24" s="19"/>
      <c r="G24" s="4"/>
      <c r="H24" s="4"/>
      <c r="I24" s="79"/>
      <c r="J24" s="79"/>
      <c r="L24" s="4"/>
      <c r="N24" s="4" t="s">
        <v>104</v>
      </c>
      <c r="O24" s="19"/>
      <c r="P24" s="19"/>
      <c r="Q24" s="19"/>
      <c r="S24" s="4"/>
      <c r="T24" s="4"/>
      <c r="U24" s="79"/>
      <c r="V24" s="79"/>
      <c r="X24" s="4"/>
    </row>
    <row r="25" spans="2:24" x14ac:dyDescent="0.3">
      <c r="B25" s="9" t="s">
        <v>105</v>
      </c>
      <c r="C25" s="10">
        <v>448</v>
      </c>
      <c r="D25" s="10">
        <v>344</v>
      </c>
      <c r="E25" s="10">
        <v>339</v>
      </c>
      <c r="F25" s="10">
        <v>284</v>
      </c>
      <c r="G25" s="63">
        <v>695</v>
      </c>
      <c r="H25" s="60">
        <v>13</v>
      </c>
      <c r="I25" s="10">
        <v>4</v>
      </c>
      <c r="J25" s="10">
        <v>2</v>
      </c>
      <c r="K25" s="10">
        <v>0</v>
      </c>
      <c r="L25" s="10">
        <v>1</v>
      </c>
      <c r="N25" s="9" t="s">
        <v>105</v>
      </c>
      <c r="O25" s="85">
        <f t="shared" ref="O25:O26" si="21">C25/(C25+D25+E25+F25+G25)*100</f>
        <v>21.232227488151658</v>
      </c>
      <c r="P25" s="85">
        <f t="shared" ref="P25:P26" si="22">D25/(D25+E25+F25+G25+C25)*100</f>
        <v>16.303317535545023</v>
      </c>
      <c r="Q25" s="85">
        <f t="shared" ref="Q25:Q26" si="23">E25/(E25+F25+G25+C25+D25)*100</f>
        <v>16.066350710900473</v>
      </c>
      <c r="R25" s="85">
        <f>F25/(F25+G25+E25+D25+C25)*100</f>
        <v>13.459715639810426</v>
      </c>
      <c r="S25" s="87">
        <f t="shared" ref="S25:S26" si="24">G25/(G25+C25+D25+E25+F25)*100</f>
        <v>32.938388625592417</v>
      </c>
      <c r="T25" s="88">
        <f t="shared" ref="T25:T26" si="25">H25/(H25+I25+J25+K25+L25)*100</f>
        <v>65</v>
      </c>
      <c r="U25" s="85">
        <f t="shared" ref="U25:U26" si="26">I25/(I25+J25+K25+L25+H25)*100</f>
        <v>20</v>
      </c>
      <c r="V25" s="85">
        <f t="shared" ref="V25:V26" si="27">J25/(J25+K25+L25+H25+I25)*100</f>
        <v>10</v>
      </c>
      <c r="W25" s="85">
        <f t="shared" ref="W25:W26" si="28">K25/(K25+L25+J25+I25+H25)*100</f>
        <v>0</v>
      </c>
      <c r="X25" s="85">
        <f t="shared" ref="X25:X26" si="29">L25/(L25+H25+I25+J25+K25)*100</f>
        <v>5</v>
      </c>
    </row>
    <row r="26" spans="2:24" x14ac:dyDescent="0.3">
      <c r="B26" s="9" t="s">
        <v>106</v>
      </c>
      <c r="C26" s="10">
        <v>236</v>
      </c>
      <c r="D26" s="10">
        <v>149</v>
      </c>
      <c r="E26" s="10">
        <v>128</v>
      </c>
      <c r="F26" s="10">
        <v>109</v>
      </c>
      <c r="G26" s="63">
        <v>213</v>
      </c>
      <c r="H26" s="60">
        <v>7</v>
      </c>
      <c r="I26" s="10">
        <v>3</v>
      </c>
      <c r="J26" s="10">
        <v>1</v>
      </c>
      <c r="K26" s="10">
        <v>2</v>
      </c>
      <c r="L26" s="10">
        <v>0</v>
      </c>
      <c r="N26" s="9" t="s">
        <v>106</v>
      </c>
      <c r="O26" s="85">
        <f t="shared" si="21"/>
        <v>28.263473053892213</v>
      </c>
      <c r="P26" s="85">
        <f t="shared" si="22"/>
        <v>17.844311377245507</v>
      </c>
      <c r="Q26" s="85">
        <f t="shared" si="23"/>
        <v>15.32934131736527</v>
      </c>
      <c r="R26" s="85">
        <f t="shared" ref="R26" si="30">F26/(F26+G26+E26+D26+C26)*100</f>
        <v>13.053892215568863</v>
      </c>
      <c r="S26" s="87">
        <f t="shared" si="24"/>
        <v>25.508982035928145</v>
      </c>
      <c r="T26" s="88">
        <f t="shared" si="25"/>
        <v>53.846153846153847</v>
      </c>
      <c r="U26" s="85">
        <f t="shared" si="26"/>
        <v>23.076923076923077</v>
      </c>
      <c r="V26" s="85">
        <f t="shared" si="27"/>
        <v>7.6923076923076925</v>
      </c>
      <c r="W26" s="85">
        <f t="shared" si="28"/>
        <v>15.384615384615385</v>
      </c>
      <c r="X26" s="85">
        <f t="shared" si="29"/>
        <v>0</v>
      </c>
    </row>
  </sheetData>
  <mergeCells count="6">
    <mergeCell ref="T7:X7"/>
    <mergeCell ref="B7:B8"/>
    <mergeCell ref="C7:G7"/>
    <mergeCell ref="H7:L7"/>
    <mergeCell ref="N7:N8"/>
    <mergeCell ref="O7:S7"/>
  </mergeCells>
  <hyperlinks>
    <hyperlink ref="B3" location="Índice!A1" display="voltar"/>
  </hyperlinks>
  <pageMargins left="0.70866141732283472" right="0.70866141732283472" top="0.74803149606299213" bottom="0.74803149606299213" header="0.31496062992125984" footer="0.31496062992125984"/>
  <pageSetup paperSize="9" scale="81" orientation="landscape" r:id="rId1"/>
  <headerFooter scaleWithDoc="0">
    <oddHeader>&amp;R&amp;G</oddHeader>
  </headerFooter>
  <colBreaks count="1" manualBreakCount="1">
    <brk id="12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CLASSIFICATIONDATETIME%">22:17 04/05/2020</XMLData>
</file>

<file path=customXml/item3.xml><?xml version="1.0" encoding="utf-8"?>
<XMLData TextToDisplay="RightsWATCHMark">6|BDP-BdP-Interno|{00000000-0000-0000-0000-000000000000}</XMLData>
</file>

<file path=customXml/itemProps1.xml><?xml version="1.0" encoding="utf-8"?>
<ds:datastoreItem xmlns:ds="http://schemas.openxmlformats.org/officeDocument/2006/customXml" ds:itemID="{11976A49-6BAB-4233-B6BF-9E284D30FBCC}">
  <ds:schemaRefs/>
</ds:datastoreItem>
</file>

<file path=customXml/itemProps2.xml><?xml version="1.0" encoding="utf-8"?>
<ds:datastoreItem xmlns:ds="http://schemas.openxmlformats.org/officeDocument/2006/customXml" ds:itemID="{704E1E07-A88B-4FCB-A57D-ADD2EE1EB6E9}">
  <ds:schemaRefs/>
</ds:datastoreItem>
</file>

<file path=customXml/itemProps3.xml><?xml version="1.0" encoding="utf-8"?>
<ds:datastoreItem xmlns:ds="http://schemas.openxmlformats.org/officeDocument/2006/customXml" ds:itemID="{2864B27A-6046-499A-8425-73745615D7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Índice</vt:lpstr>
      <vt:lpstr>Amostra</vt:lpstr>
      <vt:lpstr>Q1</vt:lpstr>
      <vt:lpstr>Q2</vt:lpstr>
      <vt:lpstr>Q21</vt:lpstr>
      <vt:lpstr>Q31</vt:lpstr>
      <vt:lpstr>Q32</vt:lpstr>
      <vt:lpstr>Q4</vt:lpstr>
      <vt:lpstr>Q41</vt:lpstr>
      <vt:lpstr>Q5A</vt:lpstr>
      <vt:lpstr>Q5B</vt:lpstr>
      <vt:lpstr>Q6</vt:lpstr>
      <vt:lpstr>Q8</vt:lpstr>
      <vt:lpstr>Q81</vt:lpstr>
      <vt:lpstr>Q82</vt:lpstr>
      <vt:lpstr>Nota</vt:lpstr>
      <vt:lpstr>'Q8'!Print_Area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andre.sousa</dc:creator>
  <cp:lastModifiedBy>Paula Casimiro</cp:lastModifiedBy>
  <cp:lastPrinted>2020-04-10T13:33:42Z</cp:lastPrinted>
  <dcterms:created xsi:type="dcterms:W3CDTF">2020-04-07T17:13:30Z</dcterms:created>
  <dcterms:modified xsi:type="dcterms:W3CDTF">2020-05-04T22:17:12Z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</Properties>
</file>