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DDECB\10_Comum\12_Projetos partilhados\2020_IREE\semana_3_20a24abr\"/>
    </mc:Choice>
  </mc:AlternateContent>
  <bookViews>
    <workbookView xWindow="0" yWindow="0" windowWidth="23040" windowHeight="9084" tabRatio="768"/>
  </bookViews>
  <sheets>
    <sheet name="Índice" sheetId="17" r:id="rId1"/>
    <sheet name="Amostra" sheetId="15" r:id="rId2"/>
    <sheet name="Q1" sheetId="1" r:id="rId3"/>
    <sheet name="Q2A" sheetId="19" r:id="rId4"/>
    <sheet name="Q2" sheetId="2" r:id="rId5"/>
    <sheet name="Q21" sheetId="3" r:id="rId6"/>
    <sheet name="Q31" sheetId="4" r:id="rId7"/>
    <sheet name="Q32" sheetId="5" r:id="rId8"/>
    <sheet name="Q4" sheetId="6" r:id="rId9"/>
    <sheet name="Q41" sheetId="7" r:id="rId10"/>
    <sheet name="Q5" sheetId="8" r:id="rId11"/>
    <sheet name="Q6" sheetId="9" r:id="rId12"/>
    <sheet name="Q7" sheetId="10" r:id="rId13"/>
    <sheet name="Q8" sheetId="11" r:id="rId14"/>
    <sheet name="Q81" sheetId="12" r:id="rId15"/>
    <sheet name="Q82" sheetId="13" r:id="rId16"/>
    <sheet name="Q9" sheetId="14" r:id="rId17"/>
    <sheet name="Nota" sheetId="18" r:id="rId18"/>
  </sheets>
  <definedNames>
    <definedName name="_xlnm._FilterDatabase" localSheetId="5" hidden="1">'Q21'!#REF!</definedName>
    <definedName name="_xlnm._FilterDatabase" localSheetId="6" hidden="1">'Q31'!#REF!</definedName>
    <definedName name="_xlnm._FilterDatabase" localSheetId="8" hidden="1">'Q4'!#REF!</definedName>
    <definedName name="_xlnm._FilterDatabase" localSheetId="10" hidden="1">'Q5'!#REF!</definedName>
    <definedName name="_xlnm.Print_Area" localSheetId="13">'Q8'!$A$5:$K$68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P71" i="14" l="1"/>
  <c r="O71" i="14"/>
  <c r="N71" i="14"/>
  <c r="M71" i="14"/>
  <c r="L71" i="14"/>
  <c r="K71" i="14"/>
  <c r="P70" i="14"/>
  <c r="O70" i="14"/>
  <c r="N70" i="14"/>
  <c r="M70" i="14"/>
  <c r="L70" i="14"/>
  <c r="K70" i="14"/>
  <c r="P48" i="14"/>
  <c r="O48" i="14"/>
  <c r="N48" i="14"/>
  <c r="M48" i="14"/>
  <c r="L48" i="14"/>
  <c r="K48" i="14"/>
  <c r="P47" i="14"/>
  <c r="O47" i="14"/>
  <c r="N47" i="14"/>
  <c r="M47" i="14"/>
  <c r="L47" i="14"/>
  <c r="K47" i="14"/>
  <c r="P25" i="14"/>
  <c r="O25" i="14"/>
  <c r="N25" i="14"/>
  <c r="M25" i="14"/>
  <c r="L25" i="14"/>
  <c r="K25" i="14"/>
  <c r="P24" i="14"/>
  <c r="O24" i="14"/>
  <c r="N24" i="14"/>
  <c r="M24" i="14"/>
  <c r="L24" i="14"/>
  <c r="K24" i="14"/>
  <c r="L26" i="13"/>
  <c r="K26" i="13"/>
  <c r="J26" i="13"/>
  <c r="I26" i="13"/>
  <c r="L25" i="13"/>
  <c r="K25" i="13"/>
  <c r="J25" i="13"/>
  <c r="I25" i="13"/>
  <c r="L50" i="13"/>
  <c r="K50" i="13"/>
  <c r="J50" i="13"/>
  <c r="I50" i="13"/>
  <c r="L49" i="13"/>
  <c r="K49" i="13"/>
  <c r="J49" i="13"/>
  <c r="I49" i="13"/>
  <c r="L73" i="13"/>
  <c r="K73" i="13"/>
  <c r="J73" i="13"/>
  <c r="I73" i="13"/>
  <c r="AH73" i="12"/>
  <c r="AG73" i="12"/>
  <c r="AF73" i="12"/>
  <c r="AE73" i="12"/>
  <c r="AD73" i="12"/>
  <c r="AC73" i="12"/>
  <c r="AB73" i="12"/>
  <c r="AA73" i="12"/>
  <c r="Z73" i="12"/>
  <c r="Y73" i="12"/>
  <c r="X73" i="12"/>
  <c r="W73" i="12"/>
  <c r="V73" i="12"/>
  <c r="U73" i="12"/>
  <c r="T73" i="12"/>
  <c r="AH50" i="12"/>
  <c r="AG50" i="12"/>
  <c r="AF50" i="12"/>
  <c r="AE50" i="12"/>
  <c r="AD50" i="12"/>
  <c r="AC50" i="12"/>
  <c r="AB50" i="12"/>
  <c r="AA50" i="12"/>
  <c r="Z50" i="12"/>
  <c r="Y50" i="12"/>
  <c r="X50" i="12"/>
  <c r="W50" i="12"/>
  <c r="V50" i="12"/>
  <c r="U50" i="12"/>
  <c r="T50" i="12"/>
  <c r="AH49" i="12"/>
  <c r="AG49" i="12"/>
  <c r="AF49" i="12"/>
  <c r="AE49" i="12"/>
  <c r="AD49" i="12"/>
  <c r="AC49" i="12"/>
  <c r="AB49" i="12"/>
  <c r="AA49" i="12"/>
  <c r="Z49" i="12"/>
  <c r="Y49" i="12"/>
  <c r="X49" i="12"/>
  <c r="W49" i="12"/>
  <c r="V49" i="12"/>
  <c r="U49" i="12"/>
  <c r="T49" i="12"/>
  <c r="AH26" i="12"/>
  <c r="AG26" i="12"/>
  <c r="AF26" i="12"/>
  <c r="AE26" i="12"/>
  <c r="AD26" i="12"/>
  <c r="AC26" i="12"/>
  <c r="AB26" i="12"/>
  <c r="AA26" i="12"/>
  <c r="Z26" i="12"/>
  <c r="Y26" i="12"/>
  <c r="X26" i="12"/>
  <c r="W26" i="12"/>
  <c r="V26" i="12"/>
  <c r="U26" i="12"/>
  <c r="T26" i="12"/>
  <c r="AH25" i="12"/>
  <c r="AG25" i="12"/>
  <c r="AF25" i="12"/>
  <c r="AE25" i="12"/>
  <c r="AD25" i="12"/>
  <c r="AC25" i="12"/>
  <c r="AB25" i="12"/>
  <c r="AA25" i="12"/>
  <c r="Z25" i="12"/>
  <c r="Y25" i="12"/>
  <c r="X25" i="12"/>
  <c r="W25" i="12"/>
  <c r="V25" i="12"/>
  <c r="U25" i="12"/>
  <c r="T25" i="12"/>
  <c r="J70" i="11"/>
  <c r="I70" i="11"/>
  <c r="H70" i="11"/>
  <c r="J48" i="11"/>
  <c r="I48" i="11"/>
  <c r="H48" i="11"/>
  <c r="J47" i="11"/>
  <c r="I47" i="11"/>
  <c r="H47" i="11"/>
  <c r="J25" i="11"/>
  <c r="I25" i="11"/>
  <c r="H25" i="11"/>
  <c r="J24" i="11"/>
  <c r="I24" i="11"/>
  <c r="H24" i="11"/>
  <c r="N71" i="10"/>
  <c r="M71" i="10"/>
  <c r="L71" i="10"/>
  <c r="K71" i="10"/>
  <c r="J71" i="10"/>
  <c r="N70" i="10"/>
  <c r="M70" i="10"/>
  <c r="L70" i="10"/>
  <c r="K70" i="10"/>
  <c r="J70" i="10"/>
  <c r="N48" i="10"/>
  <c r="M48" i="10"/>
  <c r="L48" i="10"/>
  <c r="K48" i="10"/>
  <c r="J48" i="10"/>
  <c r="N47" i="10"/>
  <c r="M47" i="10"/>
  <c r="L47" i="10"/>
  <c r="K47" i="10"/>
  <c r="J47" i="10"/>
  <c r="N25" i="10"/>
  <c r="M25" i="10"/>
  <c r="L25" i="10"/>
  <c r="K25" i="10"/>
  <c r="J25" i="10"/>
  <c r="N24" i="10"/>
  <c r="M24" i="10"/>
  <c r="L24" i="10"/>
  <c r="K24" i="10"/>
  <c r="J24" i="10"/>
  <c r="AR74" i="9"/>
  <c r="AQ74" i="9"/>
  <c r="AP74" i="9"/>
  <c r="AO74" i="9"/>
  <c r="AN74" i="9"/>
  <c r="AM74" i="9"/>
  <c r="AL74" i="9"/>
  <c r="AK74" i="9"/>
  <c r="AJ74" i="9"/>
  <c r="AI74" i="9"/>
  <c r="AH74" i="9"/>
  <c r="AG74" i="9"/>
  <c r="AF74" i="9"/>
  <c r="AE74" i="9"/>
  <c r="AD74" i="9"/>
  <c r="AC74" i="9"/>
  <c r="AB74" i="9"/>
  <c r="AA74" i="9"/>
  <c r="Z74" i="9"/>
  <c r="Y74" i="9"/>
  <c r="AR73" i="9"/>
  <c r="AQ73" i="9"/>
  <c r="AP73" i="9"/>
  <c r="AO73" i="9"/>
  <c r="AN73" i="9"/>
  <c r="AM73" i="9"/>
  <c r="AL73" i="9"/>
  <c r="AK73" i="9"/>
  <c r="AJ73" i="9"/>
  <c r="AI73" i="9"/>
  <c r="AH73" i="9"/>
  <c r="AG73" i="9"/>
  <c r="AF73" i="9"/>
  <c r="AE73" i="9"/>
  <c r="AD73" i="9"/>
  <c r="AC73" i="9"/>
  <c r="AB73" i="9"/>
  <c r="AA73" i="9"/>
  <c r="Z73" i="9"/>
  <c r="Y73" i="9"/>
  <c r="AR50" i="9"/>
  <c r="AQ50" i="9"/>
  <c r="AP50" i="9"/>
  <c r="AO50" i="9"/>
  <c r="AN50" i="9"/>
  <c r="AM50" i="9"/>
  <c r="AL50" i="9"/>
  <c r="AK50" i="9"/>
  <c r="AJ50" i="9"/>
  <c r="AI50" i="9"/>
  <c r="AH50" i="9"/>
  <c r="AG50" i="9"/>
  <c r="AF50" i="9"/>
  <c r="AE50" i="9"/>
  <c r="AD50" i="9"/>
  <c r="AC50" i="9"/>
  <c r="AB50" i="9"/>
  <c r="AA50" i="9"/>
  <c r="Z50" i="9"/>
  <c r="Y50" i="9"/>
  <c r="AR49" i="9"/>
  <c r="AQ49" i="9"/>
  <c r="AP49" i="9"/>
  <c r="AO49" i="9"/>
  <c r="AN49" i="9"/>
  <c r="AM49" i="9"/>
  <c r="AL49" i="9"/>
  <c r="AK49" i="9"/>
  <c r="AJ49" i="9"/>
  <c r="AI49" i="9"/>
  <c r="AH49" i="9"/>
  <c r="AG49" i="9"/>
  <c r="AF49" i="9"/>
  <c r="AE49" i="9"/>
  <c r="AD49" i="9"/>
  <c r="AC49" i="9"/>
  <c r="AB49" i="9"/>
  <c r="AA49" i="9"/>
  <c r="Z49" i="9"/>
  <c r="Y49" i="9"/>
  <c r="AR26" i="9"/>
  <c r="AQ26" i="9"/>
  <c r="AP26" i="9"/>
  <c r="AO26" i="9"/>
  <c r="AN26" i="9"/>
  <c r="AM26" i="9"/>
  <c r="AL26" i="9"/>
  <c r="AK26" i="9"/>
  <c r="AJ26" i="9"/>
  <c r="AI26" i="9"/>
  <c r="AH26" i="9"/>
  <c r="AG26" i="9"/>
  <c r="AF26" i="9"/>
  <c r="AE26" i="9"/>
  <c r="AD26" i="9"/>
  <c r="AC26" i="9"/>
  <c r="AB26" i="9"/>
  <c r="AA26" i="9"/>
  <c r="Z26" i="9"/>
  <c r="Y26" i="9"/>
  <c r="AR25" i="9"/>
  <c r="AQ25" i="9"/>
  <c r="AP25" i="9"/>
  <c r="AO25" i="9"/>
  <c r="AN25" i="9"/>
  <c r="AM25" i="9"/>
  <c r="AL25" i="9"/>
  <c r="AK25" i="9"/>
  <c r="AJ25" i="9"/>
  <c r="AI25" i="9"/>
  <c r="AH25" i="9"/>
  <c r="AG25" i="9"/>
  <c r="AF25" i="9"/>
  <c r="AE25" i="9"/>
  <c r="AD25" i="9"/>
  <c r="AC25" i="9"/>
  <c r="AB25" i="9"/>
  <c r="AA25" i="9"/>
  <c r="Z25" i="9"/>
  <c r="Y25" i="9"/>
  <c r="P71" i="8"/>
  <c r="O71" i="8"/>
  <c r="N71" i="8"/>
  <c r="M71" i="8"/>
  <c r="L71" i="8"/>
  <c r="K71" i="8"/>
  <c r="P70" i="8"/>
  <c r="O70" i="8"/>
  <c r="N70" i="8"/>
  <c r="M70" i="8"/>
  <c r="L70" i="8"/>
  <c r="K70" i="8"/>
  <c r="P48" i="8"/>
  <c r="O48" i="8"/>
  <c r="N48" i="8"/>
  <c r="M48" i="8"/>
  <c r="L48" i="8"/>
  <c r="K48" i="8"/>
  <c r="P47" i="8"/>
  <c r="O47" i="8"/>
  <c r="N47" i="8"/>
  <c r="M47" i="8"/>
  <c r="L47" i="8"/>
  <c r="K47" i="8"/>
  <c r="P25" i="8"/>
  <c r="O25" i="8"/>
  <c r="N25" i="8"/>
  <c r="M25" i="8"/>
  <c r="L25" i="8"/>
  <c r="K25" i="8"/>
  <c r="P24" i="8"/>
  <c r="O24" i="8"/>
  <c r="N24" i="8"/>
  <c r="M24" i="8"/>
  <c r="L24" i="8"/>
  <c r="K24" i="8"/>
  <c r="X74" i="7"/>
  <c r="W74" i="7"/>
  <c r="V74" i="7"/>
  <c r="U74" i="7"/>
  <c r="T74" i="7"/>
  <c r="S74" i="7"/>
  <c r="R74" i="7"/>
  <c r="Q74" i="7"/>
  <c r="P74" i="7"/>
  <c r="O74" i="7"/>
  <c r="X73" i="7"/>
  <c r="W73" i="7"/>
  <c r="V73" i="7"/>
  <c r="U73" i="7"/>
  <c r="T73" i="7"/>
  <c r="S73" i="7"/>
  <c r="R73" i="7"/>
  <c r="Q73" i="7"/>
  <c r="P73" i="7"/>
  <c r="O73" i="7"/>
  <c r="X50" i="7"/>
  <c r="W50" i="7"/>
  <c r="V50" i="7"/>
  <c r="U50" i="7"/>
  <c r="T50" i="7"/>
  <c r="S50" i="7"/>
  <c r="R50" i="7"/>
  <c r="Q50" i="7"/>
  <c r="P50" i="7"/>
  <c r="O50" i="7"/>
  <c r="X49" i="7"/>
  <c r="W49" i="7"/>
  <c r="V49" i="7"/>
  <c r="U49" i="7"/>
  <c r="T49" i="7"/>
  <c r="S49" i="7"/>
  <c r="R49" i="7"/>
  <c r="Q49" i="7"/>
  <c r="P49" i="7"/>
  <c r="O49" i="7"/>
  <c r="X26" i="7"/>
  <c r="W26" i="7"/>
  <c r="V26" i="7"/>
  <c r="U26" i="7"/>
  <c r="T26" i="7"/>
  <c r="S26" i="7"/>
  <c r="R26" i="7"/>
  <c r="Q26" i="7"/>
  <c r="P26" i="7"/>
  <c r="O26" i="7"/>
  <c r="X25" i="7"/>
  <c r="W25" i="7"/>
  <c r="V25" i="7"/>
  <c r="U25" i="7"/>
  <c r="T25" i="7"/>
  <c r="S25" i="7"/>
  <c r="R25" i="7"/>
  <c r="Q25" i="7"/>
  <c r="P25" i="7"/>
  <c r="O25" i="7"/>
  <c r="L71" i="6"/>
  <c r="K71" i="6"/>
  <c r="J71" i="6"/>
  <c r="I71" i="6"/>
  <c r="L70" i="6"/>
  <c r="K70" i="6"/>
  <c r="J70" i="6"/>
  <c r="I70" i="6"/>
  <c r="L48" i="6"/>
  <c r="K48" i="6"/>
  <c r="J48" i="6"/>
  <c r="I48" i="6"/>
  <c r="L47" i="6"/>
  <c r="K47" i="6"/>
  <c r="J47" i="6"/>
  <c r="I47" i="6"/>
  <c r="L25" i="6"/>
  <c r="K25" i="6"/>
  <c r="J25" i="6"/>
  <c r="I25" i="6"/>
  <c r="L24" i="6"/>
  <c r="K24" i="6"/>
  <c r="J24" i="6"/>
  <c r="I24" i="6"/>
  <c r="AR74" i="5"/>
  <c r="AQ74" i="5"/>
  <c r="AP74" i="5"/>
  <c r="AO74" i="5"/>
  <c r="AN74" i="5"/>
  <c r="AM74" i="5"/>
  <c r="AL74" i="5"/>
  <c r="AK74" i="5"/>
  <c r="AJ74" i="5"/>
  <c r="AI74" i="5"/>
  <c r="AH74" i="5"/>
  <c r="AG74" i="5"/>
  <c r="AF74" i="5"/>
  <c r="AE74" i="5"/>
  <c r="AD74" i="5"/>
  <c r="AC74" i="5"/>
  <c r="AB74" i="5"/>
  <c r="AA74" i="5"/>
  <c r="Z74" i="5"/>
  <c r="Y74" i="5"/>
  <c r="AR73" i="5"/>
  <c r="AQ73" i="5"/>
  <c r="AP73" i="5"/>
  <c r="AO73" i="5"/>
  <c r="AN73" i="5"/>
  <c r="AM73" i="5"/>
  <c r="AL73" i="5"/>
  <c r="AK73" i="5"/>
  <c r="AJ73" i="5"/>
  <c r="AI73" i="5"/>
  <c r="AH73" i="5"/>
  <c r="AG73" i="5"/>
  <c r="AF73" i="5"/>
  <c r="AE73" i="5"/>
  <c r="AD73" i="5"/>
  <c r="AC73" i="5"/>
  <c r="AB73" i="5"/>
  <c r="AA73" i="5"/>
  <c r="Z73" i="5"/>
  <c r="Y73" i="5"/>
  <c r="AR50" i="5"/>
  <c r="AQ50" i="5"/>
  <c r="AP50" i="5"/>
  <c r="AO50" i="5"/>
  <c r="AN50" i="5"/>
  <c r="AM50" i="5"/>
  <c r="AL50" i="5"/>
  <c r="AK50" i="5"/>
  <c r="AJ50" i="5"/>
  <c r="AI50" i="5"/>
  <c r="AH50" i="5"/>
  <c r="AG50" i="5"/>
  <c r="AF50" i="5"/>
  <c r="AE50" i="5"/>
  <c r="AD50" i="5"/>
  <c r="AC50" i="5"/>
  <c r="AB50" i="5"/>
  <c r="AA50" i="5"/>
  <c r="Z50" i="5"/>
  <c r="Y50" i="5"/>
  <c r="AR49" i="5"/>
  <c r="AQ49" i="5"/>
  <c r="AP49" i="5"/>
  <c r="AO49" i="5"/>
  <c r="AN49" i="5"/>
  <c r="AM49" i="5"/>
  <c r="AL49" i="5"/>
  <c r="AK49" i="5"/>
  <c r="AJ49" i="5"/>
  <c r="AI49" i="5"/>
  <c r="AH49" i="5"/>
  <c r="AG49" i="5"/>
  <c r="AF49" i="5"/>
  <c r="AE49" i="5"/>
  <c r="AD49" i="5"/>
  <c r="AC49" i="5"/>
  <c r="AB49" i="5"/>
  <c r="AA49" i="5"/>
  <c r="Z49" i="5"/>
  <c r="Y49" i="5"/>
  <c r="AR26" i="5"/>
  <c r="AQ26" i="5"/>
  <c r="AP26" i="5"/>
  <c r="AO26" i="5"/>
  <c r="AN26" i="5"/>
  <c r="AM26" i="5"/>
  <c r="AL26" i="5"/>
  <c r="AK26" i="5"/>
  <c r="AJ26" i="5"/>
  <c r="AI26" i="5"/>
  <c r="AH26" i="5"/>
  <c r="AG26" i="5"/>
  <c r="AF26" i="5"/>
  <c r="AE26" i="5"/>
  <c r="AD26" i="5"/>
  <c r="AC26" i="5"/>
  <c r="AB26" i="5"/>
  <c r="AA26" i="5"/>
  <c r="Z26" i="5"/>
  <c r="Y26" i="5"/>
  <c r="AR25" i="5"/>
  <c r="AQ25" i="5"/>
  <c r="AP25" i="5"/>
  <c r="AO25" i="5"/>
  <c r="AN25" i="5"/>
  <c r="AM25" i="5"/>
  <c r="AL25" i="5"/>
  <c r="AK25" i="5"/>
  <c r="AJ25" i="5"/>
  <c r="AI25" i="5"/>
  <c r="AH25" i="5"/>
  <c r="AG25" i="5"/>
  <c r="AF25" i="5"/>
  <c r="AE25" i="5"/>
  <c r="AD25" i="5"/>
  <c r="AC25" i="5"/>
  <c r="AB25" i="5"/>
  <c r="AA25" i="5"/>
  <c r="Z25" i="5"/>
  <c r="Y25" i="5"/>
  <c r="AR74" i="4"/>
  <c r="AQ74" i="4"/>
  <c r="AP74" i="4"/>
  <c r="AO74" i="4"/>
  <c r="AN74" i="4"/>
  <c r="AM74" i="4"/>
  <c r="AL74" i="4"/>
  <c r="AK74" i="4"/>
  <c r="AJ74" i="4"/>
  <c r="AI74" i="4"/>
  <c r="AH74" i="4"/>
  <c r="AG74" i="4"/>
  <c r="AF74" i="4"/>
  <c r="AE74" i="4"/>
  <c r="AD74" i="4"/>
  <c r="AC74" i="4"/>
  <c r="AB74" i="4"/>
  <c r="AA74" i="4"/>
  <c r="Z74" i="4"/>
  <c r="Y74" i="4"/>
  <c r="AR73" i="4"/>
  <c r="AQ73" i="4"/>
  <c r="AP73" i="4"/>
  <c r="AO73" i="4"/>
  <c r="AN73" i="4"/>
  <c r="AM73" i="4"/>
  <c r="AL73" i="4"/>
  <c r="AK73" i="4"/>
  <c r="AJ73" i="4"/>
  <c r="AI73" i="4"/>
  <c r="AH73" i="4"/>
  <c r="AG73" i="4"/>
  <c r="AF73" i="4"/>
  <c r="AE73" i="4"/>
  <c r="AD73" i="4"/>
  <c r="AC73" i="4"/>
  <c r="AB73" i="4"/>
  <c r="AA73" i="4"/>
  <c r="Z73" i="4"/>
  <c r="Y73" i="4"/>
  <c r="AR50" i="4"/>
  <c r="AQ50" i="4"/>
  <c r="AP50" i="4"/>
  <c r="AO50" i="4"/>
  <c r="AN50" i="4"/>
  <c r="AM50" i="4"/>
  <c r="AL50" i="4"/>
  <c r="AK50" i="4"/>
  <c r="AJ50" i="4"/>
  <c r="AI50" i="4"/>
  <c r="AH50" i="4"/>
  <c r="AG50" i="4"/>
  <c r="AF50" i="4"/>
  <c r="AE50" i="4"/>
  <c r="AD50" i="4"/>
  <c r="AC50" i="4"/>
  <c r="AB50" i="4"/>
  <c r="AA50" i="4"/>
  <c r="Z50" i="4"/>
  <c r="Y50" i="4"/>
  <c r="AR49" i="4"/>
  <c r="AQ49" i="4"/>
  <c r="AP49" i="4"/>
  <c r="AO49" i="4"/>
  <c r="AN49" i="4"/>
  <c r="AM49" i="4"/>
  <c r="AL49" i="4"/>
  <c r="AK49" i="4"/>
  <c r="AJ49" i="4"/>
  <c r="AI49" i="4"/>
  <c r="AH49" i="4"/>
  <c r="AG49" i="4"/>
  <c r="AF49" i="4"/>
  <c r="AE49" i="4"/>
  <c r="AD49" i="4"/>
  <c r="AC49" i="4"/>
  <c r="AB49" i="4"/>
  <c r="AA49" i="4"/>
  <c r="Z49" i="4"/>
  <c r="Y49" i="4"/>
  <c r="AR26" i="4"/>
  <c r="AQ26" i="4"/>
  <c r="AP26" i="4"/>
  <c r="AO26" i="4"/>
  <c r="AN26" i="4"/>
  <c r="AM26" i="4"/>
  <c r="AL26" i="4"/>
  <c r="AK26" i="4"/>
  <c r="AJ26" i="4"/>
  <c r="AI26" i="4"/>
  <c r="AH26" i="4"/>
  <c r="AG26" i="4"/>
  <c r="AF26" i="4"/>
  <c r="AE26" i="4"/>
  <c r="AD26" i="4"/>
  <c r="AC26" i="4"/>
  <c r="AB26" i="4"/>
  <c r="AA26" i="4"/>
  <c r="Z26" i="4"/>
  <c r="Y26" i="4"/>
  <c r="AR25" i="4"/>
  <c r="AQ25" i="4"/>
  <c r="AP25" i="4"/>
  <c r="AO25" i="4"/>
  <c r="AN25" i="4"/>
  <c r="AM25" i="4"/>
  <c r="AL25" i="4"/>
  <c r="AK25" i="4"/>
  <c r="AJ25" i="4"/>
  <c r="AI25" i="4"/>
  <c r="AH25" i="4"/>
  <c r="AG25" i="4"/>
  <c r="AF25" i="4"/>
  <c r="AE25" i="4"/>
  <c r="AD25" i="4"/>
  <c r="AC25" i="4"/>
  <c r="AB25" i="4"/>
  <c r="AA25" i="4"/>
  <c r="Z25" i="4"/>
  <c r="Y25" i="4"/>
  <c r="X74" i="3"/>
  <c r="W74" i="3"/>
  <c r="V74" i="3"/>
  <c r="U74" i="3"/>
  <c r="T74" i="3"/>
  <c r="S74" i="3"/>
  <c r="R74" i="3"/>
  <c r="Q74" i="3"/>
  <c r="P74" i="3"/>
  <c r="O74" i="3"/>
  <c r="X73" i="3"/>
  <c r="W73" i="3"/>
  <c r="V73" i="3"/>
  <c r="U73" i="3"/>
  <c r="T73" i="3"/>
  <c r="S73" i="3"/>
  <c r="R73" i="3"/>
  <c r="Q73" i="3"/>
  <c r="P73" i="3"/>
  <c r="O73" i="3"/>
  <c r="X50" i="3"/>
  <c r="W50" i="3"/>
  <c r="V50" i="3"/>
  <c r="U50" i="3"/>
  <c r="T50" i="3"/>
  <c r="S50" i="3"/>
  <c r="R50" i="3"/>
  <c r="Q50" i="3"/>
  <c r="P50" i="3"/>
  <c r="O50" i="3"/>
  <c r="X49" i="3"/>
  <c r="W49" i="3"/>
  <c r="V49" i="3"/>
  <c r="U49" i="3"/>
  <c r="T49" i="3"/>
  <c r="S49" i="3"/>
  <c r="R49" i="3"/>
  <c r="Q49" i="3"/>
  <c r="P49" i="3"/>
  <c r="O49" i="3"/>
  <c r="X26" i="3"/>
  <c r="W26" i="3"/>
  <c r="V26" i="3"/>
  <c r="U26" i="3"/>
  <c r="T26" i="3"/>
  <c r="S26" i="3"/>
  <c r="R26" i="3"/>
  <c r="Q26" i="3"/>
  <c r="P26" i="3"/>
  <c r="O26" i="3"/>
  <c r="X25" i="3"/>
  <c r="W25" i="3"/>
  <c r="V25" i="3"/>
  <c r="U25" i="3"/>
  <c r="T25" i="3"/>
  <c r="S25" i="3"/>
  <c r="R25" i="3"/>
  <c r="Q25" i="3"/>
  <c r="P25" i="3"/>
  <c r="O25" i="3"/>
  <c r="L71" i="2"/>
  <c r="K71" i="2"/>
  <c r="J71" i="2"/>
  <c r="I71" i="2"/>
  <c r="L70" i="2"/>
  <c r="K70" i="2"/>
  <c r="J70" i="2"/>
  <c r="I70" i="2"/>
  <c r="L48" i="2"/>
  <c r="K48" i="2"/>
  <c r="J48" i="2"/>
  <c r="I48" i="2"/>
  <c r="L47" i="2"/>
  <c r="K47" i="2"/>
  <c r="J47" i="2"/>
  <c r="I47" i="2"/>
  <c r="L25" i="2"/>
  <c r="K25" i="2"/>
  <c r="J25" i="2"/>
  <c r="I25" i="2"/>
  <c r="L24" i="2"/>
  <c r="K24" i="2"/>
  <c r="J24" i="2"/>
  <c r="I24" i="2"/>
  <c r="T74" i="19"/>
  <c r="S74" i="19"/>
  <c r="R74" i="19"/>
  <c r="Q74" i="19"/>
  <c r="P74" i="19"/>
  <c r="O74" i="19"/>
  <c r="N74" i="19"/>
  <c r="M74" i="19"/>
  <c r="T73" i="19"/>
  <c r="S73" i="19"/>
  <c r="R73" i="19"/>
  <c r="Q73" i="19"/>
  <c r="P73" i="19"/>
  <c r="O73" i="19"/>
  <c r="N73" i="19"/>
  <c r="M73" i="19"/>
  <c r="T50" i="19"/>
  <c r="S50" i="19"/>
  <c r="R50" i="19"/>
  <c r="Q50" i="19"/>
  <c r="P50" i="19"/>
  <c r="O50" i="19"/>
  <c r="N50" i="19"/>
  <c r="M50" i="19"/>
  <c r="T49" i="19"/>
  <c r="S49" i="19"/>
  <c r="R49" i="19"/>
  <c r="Q49" i="19"/>
  <c r="P49" i="19"/>
  <c r="O49" i="19"/>
  <c r="N49" i="19"/>
  <c r="M49" i="19"/>
  <c r="T26" i="19"/>
  <c r="S26" i="19"/>
  <c r="R26" i="19"/>
  <c r="Q26" i="19"/>
  <c r="P26" i="19"/>
  <c r="O26" i="19"/>
  <c r="N26" i="19"/>
  <c r="M26" i="19"/>
  <c r="T25" i="19"/>
  <c r="S25" i="19"/>
  <c r="R25" i="19"/>
  <c r="Q25" i="19"/>
  <c r="P25" i="19"/>
  <c r="O25" i="19"/>
  <c r="N25" i="19"/>
  <c r="M25" i="19"/>
  <c r="K26" i="15"/>
  <c r="J26" i="15"/>
  <c r="I26" i="15"/>
  <c r="K25" i="15"/>
  <c r="J25" i="15"/>
  <c r="I25" i="15"/>
  <c r="K23" i="15"/>
  <c r="J23" i="15"/>
  <c r="I23" i="15"/>
  <c r="K22" i="15"/>
  <c r="J22" i="15"/>
  <c r="I22" i="15"/>
  <c r="K21" i="15"/>
  <c r="J21" i="15"/>
  <c r="I21" i="15"/>
  <c r="K20" i="15"/>
  <c r="J20" i="15"/>
  <c r="I20" i="15"/>
  <c r="K19" i="15"/>
  <c r="J19" i="15"/>
  <c r="I19" i="15"/>
  <c r="K18" i="15"/>
  <c r="J18" i="15"/>
  <c r="I18" i="15"/>
  <c r="K17" i="15"/>
  <c r="J17" i="15"/>
  <c r="I17" i="15"/>
  <c r="K15" i="15"/>
  <c r="J15" i="15"/>
  <c r="I15" i="15"/>
  <c r="K14" i="15"/>
  <c r="J14" i="15"/>
  <c r="I14" i="15"/>
  <c r="K13" i="15"/>
  <c r="J13" i="15"/>
  <c r="I13" i="15"/>
  <c r="K12" i="15"/>
  <c r="J12" i="15"/>
  <c r="I12" i="15"/>
  <c r="J10" i="15"/>
  <c r="K10" i="15"/>
  <c r="I10" i="15"/>
  <c r="J25" i="1"/>
  <c r="I25" i="1"/>
  <c r="H25" i="1"/>
  <c r="J24" i="1"/>
  <c r="I24" i="1"/>
  <c r="H24" i="1"/>
  <c r="J48" i="1"/>
  <c r="I48" i="1"/>
  <c r="H48" i="1"/>
  <c r="J47" i="1"/>
  <c r="I47" i="1"/>
  <c r="H47" i="1"/>
  <c r="J71" i="1"/>
  <c r="I71" i="1"/>
  <c r="H71" i="1"/>
  <c r="J70" i="1"/>
  <c r="I70" i="1"/>
  <c r="H70" i="1"/>
  <c r="S26" i="15"/>
  <c r="R26" i="15"/>
  <c r="Q26" i="15"/>
  <c r="P26" i="15"/>
  <c r="O26" i="15"/>
  <c r="N26" i="15"/>
  <c r="S25" i="15"/>
  <c r="R25" i="15"/>
  <c r="Q25" i="15"/>
  <c r="P25" i="15"/>
  <c r="O25" i="15"/>
  <c r="N25" i="15"/>
  <c r="N18" i="15"/>
  <c r="O18" i="15"/>
  <c r="P18" i="15"/>
  <c r="Q18" i="15"/>
  <c r="R18" i="15"/>
  <c r="S18" i="15"/>
  <c r="N19" i="15"/>
  <c r="O19" i="15"/>
  <c r="P19" i="15"/>
  <c r="Q19" i="15"/>
  <c r="R19" i="15"/>
  <c r="S19" i="15"/>
  <c r="N20" i="15"/>
  <c r="O20" i="15"/>
  <c r="P20" i="15"/>
  <c r="Q20" i="15"/>
  <c r="R20" i="15"/>
  <c r="S20" i="15"/>
  <c r="N21" i="15"/>
  <c r="O21" i="15"/>
  <c r="P21" i="15"/>
  <c r="Q21" i="15"/>
  <c r="R21" i="15"/>
  <c r="S21" i="15"/>
  <c r="N22" i="15"/>
  <c r="O22" i="15"/>
  <c r="P22" i="15"/>
  <c r="Q22" i="15"/>
  <c r="R22" i="15"/>
  <c r="S22" i="15"/>
  <c r="N23" i="15"/>
  <c r="O23" i="15"/>
  <c r="P23" i="15"/>
  <c r="Q23" i="15"/>
  <c r="R23" i="15"/>
  <c r="S23" i="15"/>
  <c r="S17" i="15"/>
  <c r="R17" i="15"/>
  <c r="Q17" i="15"/>
  <c r="P17" i="15"/>
  <c r="O17" i="15"/>
  <c r="N17" i="15"/>
  <c r="N13" i="15"/>
  <c r="O13" i="15"/>
  <c r="P13" i="15"/>
  <c r="Q13" i="15"/>
  <c r="R13" i="15"/>
  <c r="S13" i="15"/>
  <c r="N14" i="15"/>
  <c r="O14" i="15"/>
  <c r="P14" i="15"/>
  <c r="Q14" i="15"/>
  <c r="R14" i="15"/>
  <c r="S14" i="15"/>
  <c r="N15" i="15"/>
  <c r="O15" i="15"/>
  <c r="P15" i="15"/>
  <c r="Q15" i="15"/>
  <c r="R15" i="15"/>
  <c r="S15" i="15"/>
  <c r="S12" i="15"/>
  <c r="R12" i="15"/>
  <c r="R10" i="15" s="1"/>
  <c r="Q12" i="15"/>
  <c r="P12" i="15"/>
  <c r="P10" i="15" s="1"/>
  <c r="O12" i="15"/>
  <c r="N12" i="15"/>
  <c r="N10" i="15" s="1"/>
  <c r="X26" i="15"/>
  <c r="W26" i="15"/>
  <c r="V26" i="15"/>
  <c r="X25" i="15"/>
  <c r="W25" i="15"/>
  <c r="V25" i="15"/>
  <c r="O10" i="15" l="1"/>
  <c r="S10" i="15"/>
  <c r="Q10" i="15"/>
  <c r="B10" i="17"/>
  <c r="AQ58" i="9" l="1"/>
  <c r="AM58" i="9"/>
  <c r="AG58" i="9"/>
  <c r="AC58" i="9"/>
  <c r="AL34" i="9"/>
  <c r="AH34" i="9"/>
  <c r="AR71" i="9"/>
  <c r="AQ71" i="9"/>
  <c r="AP71" i="9"/>
  <c r="AO71" i="9"/>
  <c r="AN71" i="9"/>
  <c r="AM71" i="9"/>
  <c r="AL71" i="9"/>
  <c r="AK71" i="9"/>
  <c r="AJ71" i="9"/>
  <c r="AI71" i="9"/>
  <c r="AH71" i="9"/>
  <c r="AG71" i="9"/>
  <c r="AF71" i="9"/>
  <c r="AE71" i="9"/>
  <c r="AD71" i="9"/>
  <c r="AC71" i="9"/>
  <c r="AB71" i="9"/>
  <c r="AA71" i="9"/>
  <c r="Z71" i="9"/>
  <c r="Y71" i="9"/>
  <c r="AR70" i="9"/>
  <c r="AQ70" i="9"/>
  <c r="AP70" i="9"/>
  <c r="AO70" i="9"/>
  <c r="AN70" i="9"/>
  <c r="AM70" i="9"/>
  <c r="AL70" i="9"/>
  <c r="AK70" i="9"/>
  <c r="AJ70" i="9"/>
  <c r="AI70" i="9"/>
  <c r="AH70" i="9"/>
  <c r="AG70" i="9"/>
  <c r="AF70" i="9"/>
  <c r="AE70" i="9"/>
  <c r="AD70" i="9"/>
  <c r="AC70" i="9"/>
  <c r="AB70" i="9"/>
  <c r="AA70" i="9"/>
  <c r="Z70" i="9"/>
  <c r="Y70" i="9"/>
  <c r="AR69" i="9"/>
  <c r="AQ69" i="9"/>
  <c r="AP69" i="9"/>
  <c r="AO69" i="9"/>
  <c r="AN69" i="9"/>
  <c r="AM69" i="9"/>
  <c r="AL69" i="9"/>
  <c r="AK69" i="9"/>
  <c r="AJ69" i="9"/>
  <c r="AI69" i="9"/>
  <c r="AH69" i="9"/>
  <c r="AG69" i="9"/>
  <c r="AF69" i="9"/>
  <c r="AE69" i="9"/>
  <c r="AD69" i="9"/>
  <c r="AC69" i="9"/>
  <c r="AB69" i="9"/>
  <c r="AA69" i="9"/>
  <c r="Z69" i="9"/>
  <c r="Y69" i="9"/>
  <c r="AR68" i="9"/>
  <c r="AQ68" i="9"/>
  <c r="AP68" i="9"/>
  <c r="AO68" i="9"/>
  <c r="AN68" i="9"/>
  <c r="AM68" i="9"/>
  <c r="AL68" i="9"/>
  <c r="AK68" i="9"/>
  <c r="AJ68" i="9"/>
  <c r="AI68" i="9"/>
  <c r="AH68" i="9"/>
  <c r="AG68" i="9"/>
  <c r="AF68" i="9"/>
  <c r="AE68" i="9"/>
  <c r="AD68" i="9"/>
  <c r="AC68" i="9"/>
  <c r="AB68" i="9"/>
  <c r="AA68" i="9"/>
  <c r="Z68" i="9"/>
  <c r="Y68" i="9"/>
  <c r="AR67" i="9"/>
  <c r="AQ67" i="9"/>
  <c r="AP67" i="9"/>
  <c r="AO67" i="9"/>
  <c r="AN67" i="9"/>
  <c r="AM67" i="9"/>
  <c r="AL67" i="9"/>
  <c r="AK67" i="9"/>
  <c r="AJ67" i="9"/>
  <c r="AI67" i="9"/>
  <c r="AH67" i="9"/>
  <c r="AG67" i="9"/>
  <c r="AF67" i="9"/>
  <c r="AE67" i="9"/>
  <c r="AD67" i="9"/>
  <c r="AC67" i="9"/>
  <c r="AB67" i="9"/>
  <c r="AA67" i="9"/>
  <c r="Z67" i="9"/>
  <c r="Y67" i="9"/>
  <c r="AR66" i="9"/>
  <c r="AQ66" i="9"/>
  <c r="AP66" i="9"/>
  <c r="AO66" i="9"/>
  <c r="AN66" i="9"/>
  <c r="AM66" i="9"/>
  <c r="AL66" i="9"/>
  <c r="AK66" i="9"/>
  <c r="AJ66" i="9"/>
  <c r="AI66" i="9"/>
  <c r="AH66" i="9"/>
  <c r="AG66" i="9"/>
  <c r="AF66" i="9"/>
  <c r="AE66" i="9"/>
  <c r="AD66" i="9"/>
  <c r="AC66" i="9"/>
  <c r="AB66" i="9"/>
  <c r="AA66" i="9"/>
  <c r="Z66" i="9"/>
  <c r="Y66" i="9"/>
  <c r="AR65" i="9"/>
  <c r="AQ65" i="9"/>
  <c r="AP65" i="9"/>
  <c r="AO65" i="9"/>
  <c r="AN65" i="9"/>
  <c r="AM65" i="9"/>
  <c r="AL65" i="9"/>
  <c r="AK65" i="9"/>
  <c r="AJ65" i="9"/>
  <c r="AI65" i="9"/>
  <c r="AH65" i="9"/>
  <c r="AG65" i="9"/>
  <c r="AF65" i="9"/>
  <c r="AE65" i="9"/>
  <c r="AD65" i="9"/>
  <c r="AC65" i="9"/>
  <c r="AB65" i="9"/>
  <c r="AA65" i="9"/>
  <c r="Z65" i="9"/>
  <c r="Y65" i="9"/>
  <c r="AR63" i="9"/>
  <c r="AQ63" i="9"/>
  <c r="AP63" i="9"/>
  <c r="AO63" i="9"/>
  <c r="AN63" i="9"/>
  <c r="AM63" i="9"/>
  <c r="AL63" i="9"/>
  <c r="AK63" i="9"/>
  <c r="AJ63" i="9"/>
  <c r="AI63" i="9"/>
  <c r="AH63" i="9"/>
  <c r="AG63" i="9"/>
  <c r="AF63" i="9"/>
  <c r="AE63" i="9"/>
  <c r="AD63" i="9"/>
  <c r="AC63" i="9"/>
  <c r="AB63" i="9"/>
  <c r="AA63" i="9"/>
  <c r="Z63" i="9"/>
  <c r="Y63" i="9"/>
  <c r="AR62" i="9"/>
  <c r="AQ62" i="9"/>
  <c r="AP62" i="9"/>
  <c r="AO62" i="9"/>
  <c r="AN62" i="9"/>
  <c r="AM62" i="9"/>
  <c r="AL62" i="9"/>
  <c r="AK62" i="9"/>
  <c r="AJ62" i="9"/>
  <c r="AI62" i="9"/>
  <c r="AH62" i="9"/>
  <c r="AG62" i="9"/>
  <c r="AF62" i="9"/>
  <c r="AE62" i="9"/>
  <c r="AD62" i="9"/>
  <c r="AC62" i="9"/>
  <c r="AB62" i="9"/>
  <c r="AA62" i="9"/>
  <c r="Z62" i="9"/>
  <c r="Y62" i="9"/>
  <c r="AR61" i="9"/>
  <c r="AQ61" i="9"/>
  <c r="AP61" i="9"/>
  <c r="AO61" i="9"/>
  <c r="AN61" i="9"/>
  <c r="AM61" i="9"/>
  <c r="AL61" i="9"/>
  <c r="AK61" i="9"/>
  <c r="AJ61" i="9"/>
  <c r="AI61" i="9"/>
  <c r="AH61" i="9"/>
  <c r="AG61" i="9"/>
  <c r="AF61" i="9"/>
  <c r="AE61" i="9"/>
  <c r="AD61" i="9"/>
  <c r="AC61" i="9"/>
  <c r="AB61" i="9"/>
  <c r="AA61" i="9"/>
  <c r="Z61" i="9"/>
  <c r="Y61" i="9"/>
  <c r="AR60" i="9"/>
  <c r="AQ60" i="9"/>
  <c r="AP60" i="9"/>
  <c r="AO60" i="9"/>
  <c r="AN60" i="9"/>
  <c r="AM60" i="9"/>
  <c r="AL60" i="9"/>
  <c r="AK60" i="9"/>
  <c r="AJ60" i="9"/>
  <c r="AI60" i="9"/>
  <c r="AH60" i="9"/>
  <c r="AG60" i="9"/>
  <c r="AF60" i="9"/>
  <c r="AE60" i="9"/>
  <c r="AD60" i="9"/>
  <c r="AC60" i="9"/>
  <c r="AB60" i="9"/>
  <c r="AA60" i="9"/>
  <c r="Z60" i="9"/>
  <c r="Y60" i="9"/>
  <c r="AR58" i="9"/>
  <c r="AP58" i="9"/>
  <c r="AN58" i="9"/>
  <c r="AL58" i="9"/>
  <c r="AJ58" i="9"/>
  <c r="AH58" i="9"/>
  <c r="AF58" i="9"/>
  <c r="AD58" i="9"/>
  <c r="AB58" i="9"/>
  <c r="Z58" i="9"/>
  <c r="AR47" i="9"/>
  <c r="AQ47" i="9"/>
  <c r="AP47" i="9"/>
  <c r="AO47" i="9"/>
  <c r="AN47" i="9"/>
  <c r="AM47" i="9"/>
  <c r="AL47" i="9"/>
  <c r="AK47" i="9"/>
  <c r="AJ47" i="9"/>
  <c r="AI47" i="9"/>
  <c r="AH47" i="9"/>
  <c r="AG47" i="9"/>
  <c r="AF47" i="9"/>
  <c r="AE47" i="9"/>
  <c r="AD47" i="9"/>
  <c r="AC47" i="9"/>
  <c r="AB47" i="9"/>
  <c r="AA47" i="9"/>
  <c r="Z47" i="9"/>
  <c r="Y47" i="9"/>
  <c r="AR46" i="9"/>
  <c r="AQ46" i="9"/>
  <c r="AP46" i="9"/>
  <c r="AO46" i="9"/>
  <c r="AN46" i="9"/>
  <c r="AM46" i="9"/>
  <c r="AL46" i="9"/>
  <c r="AK46" i="9"/>
  <c r="AJ46" i="9"/>
  <c r="AI46" i="9"/>
  <c r="AH46" i="9"/>
  <c r="AG46" i="9"/>
  <c r="AF46" i="9"/>
  <c r="AE46" i="9"/>
  <c r="AD46" i="9"/>
  <c r="AC46" i="9"/>
  <c r="AB46" i="9"/>
  <c r="AA46" i="9"/>
  <c r="Z46" i="9"/>
  <c r="Y46" i="9"/>
  <c r="AR45" i="9"/>
  <c r="AQ45" i="9"/>
  <c r="AP45" i="9"/>
  <c r="AO45" i="9"/>
  <c r="AN45" i="9"/>
  <c r="AM45" i="9"/>
  <c r="AL45" i="9"/>
  <c r="AK45" i="9"/>
  <c r="AJ45" i="9"/>
  <c r="AI45" i="9"/>
  <c r="AH45" i="9"/>
  <c r="AG45" i="9"/>
  <c r="AF45" i="9"/>
  <c r="AE45" i="9"/>
  <c r="AD45" i="9"/>
  <c r="AC45" i="9"/>
  <c r="AB45" i="9"/>
  <c r="AA45" i="9"/>
  <c r="Z45" i="9"/>
  <c r="Y45" i="9"/>
  <c r="AR44" i="9"/>
  <c r="AQ44" i="9"/>
  <c r="AP44" i="9"/>
  <c r="AO44" i="9"/>
  <c r="AN44" i="9"/>
  <c r="AM44" i="9"/>
  <c r="AL44" i="9"/>
  <c r="AK44" i="9"/>
  <c r="AJ44" i="9"/>
  <c r="AI44" i="9"/>
  <c r="AH44" i="9"/>
  <c r="AG44" i="9"/>
  <c r="AF44" i="9"/>
  <c r="AE44" i="9"/>
  <c r="AD44" i="9"/>
  <c r="AC44" i="9"/>
  <c r="AB44" i="9"/>
  <c r="AA44" i="9"/>
  <c r="Z44" i="9"/>
  <c r="Y44" i="9"/>
  <c r="AR43" i="9"/>
  <c r="AQ43" i="9"/>
  <c r="AP43" i="9"/>
  <c r="AO43" i="9"/>
  <c r="AN43" i="9"/>
  <c r="AM43" i="9"/>
  <c r="AL43" i="9"/>
  <c r="AK43" i="9"/>
  <c r="AJ43" i="9"/>
  <c r="AI43" i="9"/>
  <c r="AH43" i="9"/>
  <c r="AG43" i="9"/>
  <c r="AF43" i="9"/>
  <c r="AE43" i="9"/>
  <c r="AD43" i="9"/>
  <c r="AC43" i="9"/>
  <c r="AB43" i="9"/>
  <c r="AA43" i="9"/>
  <c r="Z43" i="9"/>
  <c r="Y43" i="9"/>
  <c r="AR42" i="9"/>
  <c r="AQ42" i="9"/>
  <c r="AP42" i="9"/>
  <c r="AO42" i="9"/>
  <c r="AN42" i="9"/>
  <c r="AM42" i="9"/>
  <c r="AL42" i="9"/>
  <c r="AK42" i="9"/>
  <c r="AJ42" i="9"/>
  <c r="AI42" i="9"/>
  <c r="AH42" i="9"/>
  <c r="AG42" i="9"/>
  <c r="AF42" i="9"/>
  <c r="AE42" i="9"/>
  <c r="AD42" i="9"/>
  <c r="AC42" i="9"/>
  <c r="AB42" i="9"/>
  <c r="AA42" i="9"/>
  <c r="Z42" i="9"/>
  <c r="Y42" i="9"/>
  <c r="AR41" i="9"/>
  <c r="AQ41" i="9"/>
  <c r="AP41" i="9"/>
  <c r="AO41" i="9"/>
  <c r="AN41" i="9"/>
  <c r="AM41" i="9"/>
  <c r="AL41" i="9"/>
  <c r="AK41" i="9"/>
  <c r="AJ41" i="9"/>
  <c r="AI41" i="9"/>
  <c r="AH41" i="9"/>
  <c r="AG41" i="9"/>
  <c r="AF41" i="9"/>
  <c r="AE41" i="9"/>
  <c r="AD41" i="9"/>
  <c r="AC41" i="9"/>
  <c r="AB41" i="9"/>
  <c r="AA41" i="9"/>
  <c r="Z41" i="9"/>
  <c r="Y41" i="9"/>
  <c r="AR39" i="9"/>
  <c r="AQ39" i="9"/>
  <c r="AP39" i="9"/>
  <c r="AO39" i="9"/>
  <c r="AN39" i="9"/>
  <c r="AM39" i="9"/>
  <c r="AL39" i="9"/>
  <c r="AK39" i="9"/>
  <c r="AJ39" i="9"/>
  <c r="AI39" i="9"/>
  <c r="AH39" i="9"/>
  <c r="AG39" i="9"/>
  <c r="AF39" i="9"/>
  <c r="AE39" i="9"/>
  <c r="AD39" i="9"/>
  <c r="AC39" i="9"/>
  <c r="AB39" i="9"/>
  <c r="AA39" i="9"/>
  <c r="Z39" i="9"/>
  <c r="Y39" i="9"/>
  <c r="AR38" i="9"/>
  <c r="AQ38" i="9"/>
  <c r="AP38" i="9"/>
  <c r="AO38" i="9"/>
  <c r="AN38" i="9"/>
  <c r="AM38" i="9"/>
  <c r="AL38" i="9"/>
  <c r="AK38" i="9"/>
  <c r="AJ38" i="9"/>
  <c r="AI38" i="9"/>
  <c r="AH38" i="9"/>
  <c r="AG38" i="9"/>
  <c r="AF38" i="9"/>
  <c r="AE38" i="9"/>
  <c r="AD38" i="9"/>
  <c r="AC38" i="9"/>
  <c r="AB38" i="9"/>
  <c r="AA38" i="9"/>
  <c r="Z38" i="9"/>
  <c r="Y38" i="9"/>
  <c r="AR37" i="9"/>
  <c r="AQ37" i="9"/>
  <c r="AP37" i="9"/>
  <c r="AO37" i="9"/>
  <c r="AN37" i="9"/>
  <c r="AM37" i="9"/>
  <c r="AL37" i="9"/>
  <c r="AK37" i="9"/>
  <c r="AJ37" i="9"/>
  <c r="AI37" i="9"/>
  <c r="AH37" i="9"/>
  <c r="AG37" i="9"/>
  <c r="AF37" i="9"/>
  <c r="AE37" i="9"/>
  <c r="AD37" i="9"/>
  <c r="AC37" i="9"/>
  <c r="AB37" i="9"/>
  <c r="AA37" i="9"/>
  <c r="Z37" i="9"/>
  <c r="Y37" i="9"/>
  <c r="AR36" i="9"/>
  <c r="AQ36" i="9"/>
  <c r="AP36" i="9"/>
  <c r="AO36" i="9"/>
  <c r="AN36" i="9"/>
  <c r="AM36" i="9"/>
  <c r="AL36" i="9"/>
  <c r="AK36" i="9"/>
  <c r="AJ36" i="9"/>
  <c r="AI36" i="9"/>
  <c r="AH36" i="9"/>
  <c r="AG36" i="9"/>
  <c r="AF36" i="9"/>
  <c r="AE36" i="9"/>
  <c r="AD36" i="9"/>
  <c r="AC36" i="9"/>
  <c r="AB36" i="9"/>
  <c r="AA36" i="9"/>
  <c r="Z36" i="9"/>
  <c r="Y36" i="9"/>
  <c r="AQ34" i="9"/>
  <c r="AO34" i="9"/>
  <c r="AM34" i="9"/>
  <c r="AK34" i="9"/>
  <c r="AI34" i="9"/>
  <c r="AG34" i="9"/>
  <c r="AE34" i="9"/>
  <c r="AC34" i="9"/>
  <c r="AA34" i="9"/>
  <c r="Y34" i="9"/>
  <c r="AO23" i="9"/>
  <c r="AI23" i="9"/>
  <c r="AE23" i="9"/>
  <c r="Y23" i="9"/>
  <c r="AO22" i="9"/>
  <c r="AI22" i="9"/>
  <c r="AE22" i="9"/>
  <c r="Y22" i="9"/>
  <c r="AO21" i="9"/>
  <c r="AI21" i="9"/>
  <c r="AE21" i="9"/>
  <c r="Y21" i="9"/>
  <c r="AO20" i="9"/>
  <c r="AI20" i="9"/>
  <c r="AE20" i="9"/>
  <c r="Y20" i="9"/>
  <c r="AO19" i="9"/>
  <c r="AI19" i="9"/>
  <c r="AE19" i="9"/>
  <c r="Y19" i="9"/>
  <c r="AO18" i="9"/>
  <c r="AI18" i="9"/>
  <c r="AE18" i="9"/>
  <c r="Y18" i="9"/>
  <c r="AO17" i="9"/>
  <c r="AI17" i="9"/>
  <c r="AE17" i="9"/>
  <c r="Y17" i="9"/>
  <c r="AO15" i="9"/>
  <c r="AI15" i="9"/>
  <c r="AE15" i="9"/>
  <c r="Y15" i="9"/>
  <c r="AO14" i="9"/>
  <c r="AI14" i="9"/>
  <c r="AE14" i="9"/>
  <c r="Y14" i="9"/>
  <c r="AO13" i="9"/>
  <c r="AI13" i="9"/>
  <c r="AE13" i="9"/>
  <c r="Y13" i="9"/>
  <c r="AO12" i="9"/>
  <c r="AI12" i="9"/>
  <c r="AE12" i="9"/>
  <c r="Y12" i="9"/>
  <c r="AO10" i="9"/>
  <c r="AI10" i="9"/>
  <c r="AE10" i="9"/>
  <c r="Y10" i="9"/>
  <c r="Q58" i="19"/>
  <c r="T71" i="19"/>
  <c r="S71" i="19"/>
  <c r="R71" i="19"/>
  <c r="Q71" i="19"/>
  <c r="T70" i="19"/>
  <c r="S70" i="19"/>
  <c r="R70" i="19"/>
  <c r="Q70" i="19"/>
  <c r="T69" i="19"/>
  <c r="S69" i="19"/>
  <c r="R69" i="19"/>
  <c r="Q69" i="19"/>
  <c r="T68" i="19"/>
  <c r="S68" i="19"/>
  <c r="R68" i="19"/>
  <c r="Q68" i="19"/>
  <c r="T67" i="19"/>
  <c r="S67" i="19"/>
  <c r="R67" i="19"/>
  <c r="Q67" i="19"/>
  <c r="T66" i="19"/>
  <c r="S66" i="19"/>
  <c r="R66" i="19"/>
  <c r="Q66" i="19"/>
  <c r="T65" i="19"/>
  <c r="S65" i="19"/>
  <c r="R65" i="19"/>
  <c r="Q65" i="19"/>
  <c r="T63" i="19"/>
  <c r="S63" i="19"/>
  <c r="R63" i="19"/>
  <c r="Q63" i="19"/>
  <c r="T62" i="19"/>
  <c r="S62" i="19"/>
  <c r="R62" i="19"/>
  <c r="Q62" i="19"/>
  <c r="T61" i="19"/>
  <c r="S61" i="19"/>
  <c r="R61" i="19"/>
  <c r="Q61" i="19"/>
  <c r="T60" i="19"/>
  <c r="S60" i="19"/>
  <c r="R60" i="19"/>
  <c r="Q60" i="19"/>
  <c r="T58" i="19"/>
  <c r="R58" i="19"/>
  <c r="T47" i="19"/>
  <c r="S47" i="19"/>
  <c r="R47" i="19"/>
  <c r="Q47" i="19"/>
  <c r="T46" i="19"/>
  <c r="S46" i="19"/>
  <c r="R46" i="19"/>
  <c r="Q46" i="19"/>
  <c r="T45" i="19"/>
  <c r="S45" i="19"/>
  <c r="R45" i="19"/>
  <c r="Q45" i="19"/>
  <c r="T44" i="19"/>
  <c r="S44" i="19"/>
  <c r="R44" i="19"/>
  <c r="Q44" i="19"/>
  <c r="T43" i="19"/>
  <c r="S43" i="19"/>
  <c r="R43" i="19"/>
  <c r="Q43" i="19"/>
  <c r="T42" i="19"/>
  <c r="S42" i="19"/>
  <c r="R42" i="19"/>
  <c r="Q42" i="19"/>
  <c r="T41" i="19"/>
  <c r="S41" i="19"/>
  <c r="R41" i="19"/>
  <c r="Q41" i="19"/>
  <c r="T39" i="19"/>
  <c r="S39" i="19"/>
  <c r="R39" i="19"/>
  <c r="Q39" i="19"/>
  <c r="T38" i="19"/>
  <c r="S38" i="19"/>
  <c r="R38" i="19"/>
  <c r="Q38" i="19"/>
  <c r="T37" i="19"/>
  <c r="S37" i="19"/>
  <c r="R37" i="19"/>
  <c r="Q37" i="19"/>
  <c r="T36" i="19"/>
  <c r="S36" i="19"/>
  <c r="R36" i="19"/>
  <c r="Q36" i="19"/>
  <c r="S34" i="19"/>
  <c r="Q34" i="19"/>
  <c r="T23" i="19"/>
  <c r="S23" i="19"/>
  <c r="R23" i="19"/>
  <c r="Q23" i="19"/>
  <c r="T22" i="19"/>
  <c r="S22" i="19"/>
  <c r="R22" i="19"/>
  <c r="Q22" i="19"/>
  <c r="T21" i="19"/>
  <c r="S21" i="19"/>
  <c r="R21" i="19"/>
  <c r="Q21" i="19"/>
  <c r="T20" i="19"/>
  <c r="S20" i="19"/>
  <c r="R20" i="19"/>
  <c r="Q20" i="19"/>
  <c r="T19" i="19"/>
  <c r="S19" i="19"/>
  <c r="R19" i="19"/>
  <c r="Q19" i="19"/>
  <c r="T18" i="19"/>
  <c r="S18" i="19"/>
  <c r="R18" i="19"/>
  <c r="Q18" i="19"/>
  <c r="T17" i="19"/>
  <c r="S17" i="19"/>
  <c r="R17" i="19"/>
  <c r="Q17" i="19"/>
  <c r="T15" i="19"/>
  <c r="S15" i="19"/>
  <c r="R15" i="19"/>
  <c r="Q15" i="19"/>
  <c r="T14" i="19"/>
  <c r="S14" i="19"/>
  <c r="R14" i="19"/>
  <c r="Q14" i="19"/>
  <c r="T13" i="19"/>
  <c r="S13" i="19"/>
  <c r="R13" i="19"/>
  <c r="Q13" i="19"/>
  <c r="T12" i="19"/>
  <c r="S12" i="19"/>
  <c r="R12" i="19"/>
  <c r="Q12" i="19"/>
  <c r="T10" i="19"/>
  <c r="S10" i="19"/>
  <c r="R10" i="19"/>
  <c r="Q10" i="19"/>
  <c r="M10" i="19"/>
  <c r="T34" i="19" l="1"/>
  <c r="S58" i="19"/>
  <c r="AA10" i="9"/>
  <c r="AC10" i="9"/>
  <c r="AG10" i="9"/>
  <c r="AK10" i="9"/>
  <c r="AM10" i="9"/>
  <c r="AQ10" i="9"/>
  <c r="AA12" i="9"/>
  <c r="AC12" i="9"/>
  <c r="AG12" i="9"/>
  <c r="AK12" i="9"/>
  <c r="AM12" i="9"/>
  <c r="AQ12" i="9"/>
  <c r="AA13" i="9"/>
  <c r="AC13" i="9"/>
  <c r="AG13" i="9"/>
  <c r="AK13" i="9"/>
  <c r="AM13" i="9"/>
  <c r="AQ13" i="9"/>
  <c r="AA14" i="9"/>
  <c r="AC14" i="9"/>
  <c r="AG14" i="9"/>
  <c r="AK14" i="9"/>
  <c r="AM14" i="9"/>
  <c r="AQ14" i="9"/>
  <c r="AA15" i="9"/>
  <c r="AC15" i="9"/>
  <c r="AG15" i="9"/>
  <c r="AK15" i="9"/>
  <c r="AM15" i="9"/>
  <c r="AQ15" i="9"/>
  <c r="AA17" i="9"/>
  <c r="AC17" i="9"/>
  <c r="AG17" i="9"/>
  <c r="AK17" i="9"/>
  <c r="AM17" i="9"/>
  <c r="AQ17" i="9"/>
  <c r="AA18" i="9"/>
  <c r="AC18" i="9"/>
  <c r="AG18" i="9"/>
  <c r="AK18" i="9"/>
  <c r="AM18" i="9"/>
  <c r="AQ18" i="9"/>
  <c r="AA19" i="9"/>
  <c r="AC19" i="9"/>
  <c r="AG19" i="9"/>
  <c r="AK19" i="9"/>
  <c r="AM19" i="9"/>
  <c r="AQ19" i="9"/>
  <c r="AA20" i="9"/>
  <c r="AC20" i="9"/>
  <c r="AG20" i="9"/>
  <c r="AK20" i="9"/>
  <c r="AM20" i="9"/>
  <c r="AQ20" i="9"/>
  <c r="AA21" i="9"/>
  <c r="AC21" i="9"/>
  <c r="AG21" i="9"/>
  <c r="AK21" i="9"/>
  <c r="AM21" i="9"/>
  <c r="AQ21" i="9"/>
  <c r="AA22" i="9"/>
  <c r="AC22" i="9"/>
  <c r="AG22" i="9"/>
  <c r="AK22" i="9"/>
  <c r="AM22" i="9"/>
  <c r="AQ22" i="9"/>
  <c r="AA23" i="9"/>
  <c r="AC23" i="9"/>
  <c r="AG23" i="9"/>
  <c r="AK23" i="9"/>
  <c r="Z10" i="9"/>
  <c r="AB10" i="9"/>
  <c r="AD10" i="9"/>
  <c r="AF10" i="9"/>
  <c r="AH10" i="9"/>
  <c r="AJ10" i="9"/>
  <c r="AL10" i="9"/>
  <c r="AN10" i="9"/>
  <c r="AP10" i="9"/>
  <c r="AR10" i="9"/>
  <c r="Z12" i="9"/>
  <c r="AB12" i="9"/>
  <c r="AD12" i="9"/>
  <c r="AF12" i="9"/>
  <c r="AH12" i="9"/>
  <c r="AJ12" i="9"/>
  <c r="AL12" i="9"/>
  <c r="AN12" i="9"/>
  <c r="AP12" i="9"/>
  <c r="AR12" i="9"/>
  <c r="Z13" i="9"/>
  <c r="AB13" i="9"/>
  <c r="AD13" i="9"/>
  <c r="AF13" i="9"/>
  <c r="AH13" i="9"/>
  <c r="AJ13" i="9"/>
  <c r="AL13" i="9"/>
  <c r="AN13" i="9"/>
  <c r="AP13" i="9"/>
  <c r="AR13" i="9"/>
  <c r="Z14" i="9"/>
  <c r="AB14" i="9"/>
  <c r="AD14" i="9"/>
  <c r="AF14" i="9"/>
  <c r="AH14" i="9"/>
  <c r="AJ14" i="9"/>
  <c r="AL14" i="9"/>
  <c r="AN14" i="9"/>
  <c r="AP14" i="9"/>
  <c r="AR14" i="9"/>
  <c r="Z15" i="9"/>
  <c r="AB15" i="9"/>
  <c r="AD15" i="9"/>
  <c r="AF15" i="9"/>
  <c r="AH15" i="9"/>
  <c r="AJ15" i="9"/>
  <c r="AL15" i="9"/>
  <c r="AN15" i="9"/>
  <c r="AP15" i="9"/>
  <c r="AR15" i="9"/>
  <c r="Z17" i="9"/>
  <c r="AB17" i="9"/>
  <c r="AD17" i="9"/>
  <c r="AF17" i="9"/>
  <c r="AH17" i="9"/>
  <c r="AJ17" i="9"/>
  <c r="AL17" i="9"/>
  <c r="AN17" i="9"/>
  <c r="AP17" i="9"/>
  <c r="AR17" i="9"/>
  <c r="Z18" i="9"/>
  <c r="AB18" i="9"/>
  <c r="AD18" i="9"/>
  <c r="AF18" i="9"/>
  <c r="AH18" i="9"/>
  <c r="AJ18" i="9"/>
  <c r="AL18" i="9"/>
  <c r="AN18" i="9"/>
  <c r="AP18" i="9"/>
  <c r="AR18" i="9"/>
  <c r="Z19" i="9"/>
  <c r="AB19" i="9"/>
  <c r="AD19" i="9"/>
  <c r="AF19" i="9"/>
  <c r="AH19" i="9"/>
  <c r="AJ19" i="9"/>
  <c r="AL19" i="9"/>
  <c r="AN19" i="9"/>
  <c r="AP19" i="9"/>
  <c r="AR19" i="9"/>
  <c r="Z20" i="9"/>
  <c r="AB20" i="9"/>
  <c r="AD20" i="9"/>
  <c r="AF20" i="9"/>
  <c r="AH20" i="9"/>
  <c r="AJ20" i="9"/>
  <c r="AL20" i="9"/>
  <c r="AN20" i="9"/>
  <c r="Z21" i="9"/>
  <c r="AB21" i="9"/>
  <c r="Z23" i="9"/>
  <c r="AB23" i="9"/>
  <c r="AP20" i="9"/>
  <c r="AR20" i="9"/>
  <c r="AD21" i="9"/>
  <c r="AF21" i="9"/>
  <c r="AH21" i="9"/>
  <c r="AJ21" i="9"/>
  <c r="AL21" i="9"/>
  <c r="AN21" i="9"/>
  <c r="AP21" i="9"/>
  <c r="AR21" i="9"/>
  <c r="Z22" i="9"/>
  <c r="AB22" i="9"/>
  <c r="AD22" i="9"/>
  <c r="AF22" i="9"/>
  <c r="AH22" i="9"/>
  <c r="AJ22" i="9"/>
  <c r="AL22" i="9"/>
  <c r="AN22" i="9"/>
  <c r="AP22" i="9"/>
  <c r="AR22" i="9"/>
  <c r="AD23" i="9"/>
  <c r="AF23" i="9"/>
  <c r="AH23" i="9"/>
  <c r="AJ23" i="9"/>
  <c r="AL23" i="9"/>
  <c r="AN23" i="9"/>
  <c r="AP23" i="9"/>
  <c r="AR23" i="9"/>
  <c r="AM23" i="9"/>
  <c r="AQ23" i="9"/>
  <c r="AB34" i="9"/>
  <c r="AR34" i="9"/>
  <c r="Y58" i="9"/>
  <c r="AA58" i="9"/>
  <c r="AE58" i="9"/>
  <c r="AI58" i="9"/>
  <c r="AK58" i="9"/>
  <c r="AO58" i="9"/>
  <c r="Z34" i="9"/>
  <c r="AD34" i="9"/>
  <c r="AF34" i="9"/>
  <c r="AJ34" i="9"/>
  <c r="AN34" i="9"/>
  <c r="AP34" i="9"/>
  <c r="R34" i="19"/>
  <c r="B9" i="17" l="1"/>
  <c r="B8" i="17"/>
  <c r="B6" i="17"/>
  <c r="W23" i="15" l="1"/>
  <c r="X23" i="15"/>
  <c r="AJ38" i="4" l="1"/>
  <c r="AN71" i="4"/>
  <c r="AD71" i="4"/>
  <c r="AN70" i="4"/>
  <c r="AD70" i="4"/>
  <c r="AN69" i="4"/>
  <c r="AD68" i="4"/>
  <c r="AN67" i="4"/>
  <c r="AD67" i="4"/>
  <c r="AN66" i="4"/>
  <c r="AD66" i="4"/>
  <c r="AN65" i="4"/>
  <c r="AD65" i="4"/>
  <c r="AN63" i="4"/>
  <c r="AN62" i="4"/>
  <c r="AD62" i="4"/>
  <c r="AN61" i="4"/>
  <c r="AN60" i="4"/>
  <c r="AD60" i="4"/>
  <c r="AN58" i="4"/>
  <c r="AD58" i="4"/>
  <c r="K58" i="13"/>
  <c r="K60" i="13"/>
  <c r="K61" i="13"/>
  <c r="K63" i="13"/>
  <c r="K65" i="13"/>
  <c r="K66" i="13"/>
  <c r="K67" i="13"/>
  <c r="K68" i="13"/>
  <c r="K69" i="13"/>
  <c r="K70" i="13"/>
  <c r="K71" i="13"/>
  <c r="AH61" i="12"/>
  <c r="AG62" i="12"/>
  <c r="AF63" i="12"/>
  <c r="AE65" i="12"/>
  <c r="AH66" i="12"/>
  <c r="AG67" i="12"/>
  <c r="AH70" i="12"/>
  <c r="AG71" i="12"/>
  <c r="X61" i="12"/>
  <c r="W62" i="12"/>
  <c r="X66" i="12"/>
  <c r="W67" i="12"/>
  <c r="W71" i="12"/>
  <c r="N58" i="10"/>
  <c r="M59" i="10"/>
  <c r="N63" i="10"/>
  <c r="M64" i="10"/>
  <c r="N67" i="10"/>
  <c r="M68" i="10"/>
  <c r="AC61" i="12"/>
  <c r="AB62" i="12"/>
  <c r="Z65" i="12"/>
  <c r="AC66" i="12"/>
  <c r="AB67" i="12"/>
  <c r="AA68" i="12"/>
  <c r="AB71" i="12"/>
  <c r="O60" i="14"/>
  <c r="M62" i="14"/>
  <c r="O66" i="14"/>
  <c r="K68" i="14"/>
  <c r="P57" i="8"/>
  <c r="P62" i="8"/>
  <c r="P66" i="8"/>
  <c r="V69" i="7"/>
  <c r="U66" i="7"/>
  <c r="W63" i="7"/>
  <c r="U61" i="7"/>
  <c r="V60" i="7"/>
  <c r="W58" i="7"/>
  <c r="AR60" i="5"/>
  <c r="AQ61" i="5"/>
  <c r="AR65" i="5"/>
  <c r="AQ66" i="5"/>
  <c r="AR69" i="5"/>
  <c r="AM60" i="5"/>
  <c r="AL61" i="5"/>
  <c r="AM65" i="5"/>
  <c r="AL66" i="5"/>
  <c r="AM69" i="5"/>
  <c r="AH60" i="5"/>
  <c r="AG61" i="5"/>
  <c r="AH65" i="5"/>
  <c r="AG66" i="5"/>
  <c r="AH69" i="5"/>
  <c r="AC60" i="5"/>
  <c r="AB61" i="5"/>
  <c r="AC65" i="5"/>
  <c r="AB66" i="5"/>
  <c r="AC69" i="5"/>
  <c r="Y71" i="4"/>
  <c r="AI70" i="4"/>
  <c r="Y70" i="4"/>
  <c r="AI68" i="4"/>
  <c r="Y68" i="4"/>
  <c r="AI67" i="4"/>
  <c r="Y67" i="4"/>
  <c r="AI66" i="4"/>
  <c r="Y66" i="4"/>
  <c r="AI65" i="4"/>
  <c r="Y65" i="4"/>
  <c r="AI63" i="4"/>
  <c r="Y63" i="4"/>
  <c r="AI62" i="4"/>
  <c r="Y62" i="4"/>
  <c r="AI61" i="4"/>
  <c r="Y61" i="4"/>
  <c r="AI60" i="4"/>
  <c r="Y60" i="4"/>
  <c r="AI58" i="4"/>
  <c r="Y58" i="4"/>
  <c r="T67" i="3"/>
  <c r="U66" i="3"/>
  <c r="T62" i="3"/>
  <c r="U61" i="3"/>
  <c r="S60" i="3"/>
  <c r="R61" i="3"/>
  <c r="S65" i="3"/>
  <c r="R66" i="3"/>
  <c r="S69" i="3"/>
  <c r="R70" i="3"/>
  <c r="X42" i="7"/>
  <c r="AD34" i="5"/>
  <c r="AI47" i="4"/>
  <c r="AI46" i="4"/>
  <c r="Y45" i="4"/>
  <c r="AI44" i="4"/>
  <c r="Y43" i="4"/>
  <c r="AA41" i="4"/>
  <c r="AI41" i="4"/>
  <c r="Z39" i="4"/>
  <c r="Z38" i="4"/>
  <c r="Y34" i="4"/>
  <c r="O32" i="14"/>
  <c r="M36" i="14"/>
  <c r="O37" i="14"/>
  <c r="M39" i="14"/>
  <c r="O40" i="14"/>
  <c r="O42" i="14"/>
  <c r="O44" i="14"/>
  <c r="K39" i="13"/>
  <c r="K38" i="13"/>
  <c r="K37" i="13"/>
  <c r="L41" i="13"/>
  <c r="L42" i="13"/>
  <c r="L43" i="13"/>
  <c r="L44" i="13"/>
  <c r="L45" i="13"/>
  <c r="L46" i="13"/>
  <c r="L47" i="13"/>
  <c r="AD39" i="12"/>
  <c r="AE42" i="12"/>
  <c r="AH43" i="12"/>
  <c r="AE46" i="12"/>
  <c r="AH47" i="12"/>
  <c r="U42" i="12"/>
  <c r="X43" i="12"/>
  <c r="U46" i="12"/>
  <c r="X47" i="12"/>
  <c r="U39" i="12"/>
  <c r="AB38" i="12"/>
  <c r="V38" i="12"/>
  <c r="W37" i="12"/>
  <c r="AE37" i="12"/>
  <c r="AF36" i="12"/>
  <c r="Z36" i="12"/>
  <c r="AG34" i="12"/>
  <c r="AA34" i="12"/>
  <c r="U34" i="12"/>
  <c r="AC39" i="12"/>
  <c r="AC42" i="12"/>
  <c r="AB43" i="12"/>
  <c r="AC46" i="12"/>
  <c r="AB47" i="12"/>
  <c r="L40" i="10"/>
  <c r="K36" i="10"/>
  <c r="L35" i="10"/>
  <c r="M41" i="10"/>
  <c r="M45" i="10"/>
  <c r="M32" i="8"/>
  <c r="U34" i="7"/>
  <c r="T36" i="7"/>
  <c r="X43" i="7"/>
  <c r="W44" i="7"/>
  <c r="X47" i="7"/>
  <c r="P37" i="7"/>
  <c r="Q36" i="7"/>
  <c r="R34" i="7"/>
  <c r="Q46" i="7"/>
  <c r="R45" i="7"/>
  <c r="S39" i="7"/>
  <c r="AN34" i="5"/>
  <c r="AQ37" i="5"/>
  <c r="AR41" i="5"/>
  <c r="AQ42" i="5"/>
  <c r="AR45" i="5"/>
  <c r="AH37" i="5"/>
  <c r="AG38" i="5"/>
  <c r="AH42" i="5"/>
  <c r="AG43" i="5"/>
  <c r="AG47" i="5"/>
  <c r="AF47" i="4"/>
  <c r="AN46" i="4"/>
  <c r="AD45" i="4"/>
  <c r="AN44" i="4"/>
  <c r="AF43" i="4"/>
  <c r="AN43" i="4"/>
  <c r="AN39" i="4"/>
  <c r="AD39" i="4"/>
  <c r="AN38" i="4"/>
  <c r="AD38" i="4"/>
  <c r="AN37" i="4"/>
  <c r="AD37" i="4"/>
  <c r="AN36" i="4"/>
  <c r="AD36" i="4"/>
  <c r="AN34" i="4"/>
  <c r="AD34" i="4"/>
  <c r="U45" i="3"/>
  <c r="V44" i="3"/>
  <c r="W43" i="3"/>
  <c r="T42" i="3"/>
  <c r="U41" i="3"/>
  <c r="V39" i="3"/>
  <c r="W38" i="3"/>
  <c r="T37" i="3"/>
  <c r="U36" i="3"/>
  <c r="T34" i="3"/>
  <c r="AA36" i="5"/>
  <c r="AK37" i="5"/>
  <c r="AL41" i="5"/>
  <c r="AK42" i="5"/>
  <c r="AL45" i="5"/>
  <c r="AB38" i="5"/>
  <c r="AA39" i="5"/>
  <c r="AB43" i="5"/>
  <c r="AB47" i="5"/>
  <c r="S37" i="3"/>
  <c r="R38" i="3"/>
  <c r="S42" i="3"/>
  <c r="R43" i="3"/>
  <c r="S46" i="3"/>
  <c r="R47" i="3"/>
  <c r="U39" i="7" l="1"/>
  <c r="V38" i="7"/>
  <c r="AK34" i="5"/>
  <c r="AE69" i="4"/>
  <c r="R45" i="3"/>
  <c r="S44" i="3"/>
  <c r="R41" i="3"/>
  <c r="S39" i="3"/>
  <c r="R36" i="3"/>
  <c r="S34" i="3"/>
  <c r="AB45" i="5"/>
  <c r="AA42" i="5"/>
  <c r="AB41" i="5"/>
  <c r="AA37" i="5"/>
  <c r="AL47" i="5"/>
  <c r="AL43" i="5"/>
  <c r="AK39" i="5"/>
  <c r="AL38" i="5"/>
  <c r="AA34" i="5"/>
  <c r="AD41" i="4"/>
  <c r="AG45" i="5"/>
  <c r="AG41" i="5"/>
  <c r="AH39" i="5"/>
  <c r="AR47" i="5"/>
  <c r="AR43" i="5"/>
  <c r="AQ39" i="5"/>
  <c r="AR38" i="5"/>
  <c r="AN36" i="5"/>
  <c r="K34" i="8"/>
  <c r="M35" i="8"/>
  <c r="K36" i="8"/>
  <c r="M37" i="8"/>
  <c r="K39" i="8"/>
  <c r="M40" i="8"/>
  <c r="K41" i="8"/>
  <c r="M42" i="8"/>
  <c r="K43" i="8"/>
  <c r="M44" i="8"/>
  <c r="K45" i="8"/>
  <c r="L44" i="10"/>
  <c r="M43" i="10"/>
  <c r="N42" i="10"/>
  <c r="L32" i="10"/>
  <c r="K34" i="10"/>
  <c r="L37" i="10"/>
  <c r="K39" i="10"/>
  <c r="AB45" i="12"/>
  <c r="AC44" i="12"/>
  <c r="AB41" i="12"/>
  <c r="T36" i="12"/>
  <c r="Y37" i="12"/>
  <c r="AD38" i="12"/>
  <c r="X45" i="12"/>
  <c r="U44" i="12"/>
  <c r="T41" i="12"/>
  <c r="AH45" i="12"/>
  <c r="AE44" i="12"/>
  <c r="AH41" i="12"/>
  <c r="J34" i="13"/>
  <c r="J36" i="13"/>
  <c r="O45" i="14"/>
  <c r="O43" i="14"/>
  <c r="O41" i="14"/>
  <c r="O35" i="14"/>
  <c r="O34" i="14"/>
  <c r="AK36" i="5"/>
  <c r="Z36" i="4"/>
  <c r="Y37" i="4"/>
  <c r="AA39" i="4"/>
  <c r="Y42" i="4"/>
  <c r="Y44" i="4"/>
  <c r="AI45" i="4"/>
  <c r="Y46" i="4"/>
  <c r="AF36" i="5"/>
  <c r="V42" i="7"/>
  <c r="V37" i="7"/>
  <c r="S71" i="3"/>
  <c r="R68" i="3"/>
  <c r="S67" i="3"/>
  <c r="R63" i="3"/>
  <c r="S62" i="3"/>
  <c r="R58" i="3"/>
  <c r="U58" i="3"/>
  <c r="T60" i="3"/>
  <c r="U63" i="3"/>
  <c r="T65" i="3"/>
  <c r="U68" i="3"/>
  <c r="T69" i="3"/>
  <c r="T71" i="3"/>
  <c r="Y69" i="4"/>
  <c r="AC71" i="5"/>
  <c r="AC67" i="5"/>
  <c r="AB63" i="5"/>
  <c r="AC62" i="5"/>
  <c r="AB58" i="5"/>
  <c r="AH71" i="5"/>
  <c r="AH67" i="5"/>
  <c r="AG63" i="5"/>
  <c r="AH62" i="5"/>
  <c r="AG58" i="5"/>
  <c r="AM71" i="5"/>
  <c r="AM67" i="5"/>
  <c r="AL63" i="5"/>
  <c r="AM62" i="5"/>
  <c r="AL58" i="5"/>
  <c r="AR71" i="5"/>
  <c r="AR67" i="5"/>
  <c r="AQ63" i="5"/>
  <c r="AR62" i="5"/>
  <c r="AQ58" i="5"/>
  <c r="X62" i="7"/>
  <c r="N68" i="8"/>
  <c r="P67" i="8"/>
  <c r="P65" i="8"/>
  <c r="N64" i="8"/>
  <c r="P63" i="8"/>
  <c r="P60" i="8"/>
  <c r="N59" i="8"/>
  <c r="P58" i="8"/>
  <c r="P55" i="8"/>
  <c r="O65" i="14"/>
  <c r="O64" i="14"/>
  <c r="M55" i="14"/>
  <c r="AB69" i="12"/>
  <c r="AC63" i="12"/>
  <c r="AB60" i="12"/>
  <c r="AC58" i="12"/>
  <c r="M66" i="10"/>
  <c r="N65" i="10"/>
  <c r="M62" i="10"/>
  <c r="N60" i="10"/>
  <c r="M57" i="10"/>
  <c r="N55" i="10"/>
  <c r="W69" i="12"/>
  <c r="X68" i="12"/>
  <c r="W65" i="12"/>
  <c r="X63" i="12"/>
  <c r="W60" i="12"/>
  <c r="X58" i="12"/>
  <c r="AG69" i="12"/>
  <c r="AH68" i="12"/>
  <c r="AG60" i="12"/>
  <c r="AH58" i="12"/>
  <c r="I62" i="13"/>
  <c r="AE58" i="4"/>
  <c r="AE61" i="4"/>
  <c r="AE63" i="4"/>
  <c r="AE66" i="4"/>
  <c r="AL36" i="4"/>
  <c r="AI37" i="4"/>
  <c r="P47" i="3"/>
  <c r="P45" i="3"/>
  <c r="P43" i="3"/>
  <c r="AC34" i="5"/>
  <c r="AC36" i="5"/>
  <c r="X37" i="3"/>
  <c r="X42" i="3"/>
  <c r="AE34" i="4"/>
  <c r="AF34" i="4"/>
  <c r="AG34" i="4"/>
  <c r="AH34" i="4"/>
  <c r="AE36" i="4"/>
  <c r="AF36" i="4"/>
  <c r="AG36" i="4"/>
  <c r="AH36" i="4"/>
  <c r="AE37" i="4"/>
  <c r="AF37" i="4"/>
  <c r="AG37" i="4"/>
  <c r="AH37" i="4"/>
  <c r="AE38" i="4"/>
  <c r="AF38" i="4"/>
  <c r="AG38" i="4"/>
  <c r="AH38" i="4"/>
  <c r="AE39" i="4"/>
  <c r="AF39" i="4"/>
  <c r="AG39" i="4"/>
  <c r="AH39" i="4"/>
  <c r="AH41" i="4"/>
  <c r="AH43" i="4"/>
  <c r="AE47" i="5"/>
  <c r="AE45" i="5"/>
  <c r="AE43" i="5"/>
  <c r="AD42" i="5"/>
  <c r="AE41" i="5"/>
  <c r="AF39" i="5"/>
  <c r="AD39" i="5"/>
  <c r="AE38" i="5"/>
  <c r="AF37" i="5"/>
  <c r="AD37" i="5"/>
  <c r="AP47" i="5"/>
  <c r="AN47" i="5"/>
  <c r="AP45" i="5"/>
  <c r="AN45" i="5"/>
  <c r="AN43" i="5"/>
  <c r="AO42" i="5"/>
  <c r="AN41" i="5"/>
  <c r="AO39" i="5"/>
  <c r="AN38" i="5"/>
  <c r="AO37" i="5"/>
  <c r="AO34" i="5"/>
  <c r="AQ34" i="5"/>
  <c r="AO36" i="5"/>
  <c r="AQ36" i="5"/>
  <c r="M34" i="8"/>
  <c r="M36" i="8"/>
  <c r="M39" i="8"/>
  <c r="M41" i="8"/>
  <c r="M43" i="8"/>
  <c r="M45" i="8"/>
  <c r="K45" i="10"/>
  <c r="J44" i="10"/>
  <c r="K41" i="10"/>
  <c r="M34" i="10"/>
  <c r="M36" i="10"/>
  <c r="M39" i="10"/>
  <c r="Z47" i="12"/>
  <c r="AA46" i="12"/>
  <c r="Y46" i="12"/>
  <c r="Z45" i="12"/>
  <c r="AA44" i="12"/>
  <c r="Y44" i="12"/>
  <c r="Z43" i="12"/>
  <c r="AA42" i="12"/>
  <c r="Y42" i="12"/>
  <c r="Z41" i="12"/>
  <c r="X36" i="12"/>
  <c r="AF47" i="12"/>
  <c r="AB34" i="12"/>
  <c r="U36" i="12"/>
  <c r="AG36" i="12"/>
  <c r="AF37" i="12"/>
  <c r="Y38" i="12"/>
  <c r="AE38" i="12"/>
  <c r="V39" i="12"/>
  <c r="AB39" i="12"/>
  <c r="J47" i="13"/>
  <c r="J46" i="13"/>
  <c r="J45" i="13"/>
  <c r="J44" i="13"/>
  <c r="J43" i="13"/>
  <c r="J42" i="13"/>
  <c r="L34" i="13"/>
  <c r="L36" i="13"/>
  <c r="K41" i="13"/>
  <c r="M45" i="14"/>
  <c r="K45" i="14"/>
  <c r="M44" i="14"/>
  <c r="K44" i="14"/>
  <c r="M43" i="14"/>
  <c r="K43" i="14"/>
  <c r="M42" i="14"/>
  <c r="K42" i="14"/>
  <c r="M41" i="14"/>
  <c r="K41" i="14"/>
  <c r="M40" i="14"/>
  <c r="K40" i="14"/>
  <c r="P37" i="14"/>
  <c r="N36" i="14"/>
  <c r="P35" i="14"/>
  <c r="M34" i="14"/>
  <c r="K34" i="14"/>
  <c r="M32" i="14"/>
  <c r="K32" i="14"/>
  <c r="L37" i="13"/>
  <c r="L38" i="13"/>
  <c r="I44" i="1"/>
  <c r="J35" i="1"/>
  <c r="S47" i="3"/>
  <c r="Q47" i="3"/>
  <c r="O47" i="3"/>
  <c r="R46" i="3"/>
  <c r="S45" i="3"/>
  <c r="Q45" i="3"/>
  <c r="O45" i="3"/>
  <c r="R44" i="3"/>
  <c r="S43" i="3"/>
  <c r="Q43" i="3"/>
  <c r="O43" i="3"/>
  <c r="R42" i="3"/>
  <c r="S41" i="3"/>
  <c r="Q41" i="3"/>
  <c r="O41" i="3"/>
  <c r="R39" i="3"/>
  <c r="S38" i="3"/>
  <c r="Q38" i="3"/>
  <c r="O38" i="3"/>
  <c r="R37" i="3"/>
  <c r="S36" i="3"/>
  <c r="Q36" i="3"/>
  <c r="O36" i="3"/>
  <c r="R34" i="3"/>
  <c r="Z42" i="5"/>
  <c r="Z39" i="5"/>
  <c r="Z37" i="5"/>
  <c r="AJ42" i="5"/>
  <c r="AJ39" i="5"/>
  <c r="AJ37" i="5"/>
  <c r="AM34" i="5"/>
  <c r="AM36" i="5"/>
  <c r="U34" i="3"/>
  <c r="T36" i="3"/>
  <c r="X36" i="3"/>
  <c r="W37" i="3"/>
  <c r="V38" i="3"/>
  <c r="U39" i="3"/>
  <c r="T41" i="3"/>
  <c r="X41" i="3"/>
  <c r="W42" i="3"/>
  <c r="V43" i="3"/>
  <c r="U44" i="3"/>
  <c r="T45" i="3"/>
  <c r="X45" i="3"/>
  <c r="AC34" i="4"/>
  <c r="AB36" i="4"/>
  <c r="AA37" i="4"/>
  <c r="AC37" i="4"/>
  <c r="AB38" i="4"/>
  <c r="AB39" i="4"/>
  <c r="AL41" i="4"/>
  <c r="AB42" i="4"/>
  <c r="AC42" i="4"/>
  <c r="Z43" i="4"/>
  <c r="AB43" i="4"/>
  <c r="AC43" i="4"/>
  <c r="AJ44" i="4"/>
  <c r="AK44" i="4"/>
  <c r="AC44" i="4"/>
  <c r="AJ45" i="4"/>
  <c r="AB45" i="4"/>
  <c r="AC45" i="4"/>
  <c r="Z46" i="4"/>
  <c r="AA46" i="4"/>
  <c r="AL46" i="4"/>
  <c r="AM46" i="4"/>
  <c r="AH47" i="5"/>
  <c r="AF47" i="5"/>
  <c r="AD47" i="5"/>
  <c r="AH45" i="5"/>
  <c r="AF45" i="5"/>
  <c r="AD45" i="5"/>
  <c r="AH43" i="5"/>
  <c r="AF43" i="5"/>
  <c r="AD43" i="5"/>
  <c r="AG42" i="5"/>
  <c r="AH41" i="5"/>
  <c r="AF41" i="5"/>
  <c r="AD41" i="5"/>
  <c r="AG39" i="5"/>
  <c r="AH38" i="5"/>
  <c r="AF38" i="5"/>
  <c r="AD38" i="5"/>
  <c r="AG37" i="5"/>
  <c r="AQ47" i="5"/>
  <c r="AQ45" i="5"/>
  <c r="AQ43" i="5"/>
  <c r="AR42" i="5"/>
  <c r="AP42" i="5"/>
  <c r="AN42" i="5"/>
  <c r="AQ41" i="5"/>
  <c r="AR39" i="5"/>
  <c r="AP39" i="5"/>
  <c r="AN39" i="5"/>
  <c r="AQ38" i="5"/>
  <c r="AR37" i="5"/>
  <c r="AP37" i="5"/>
  <c r="AN37" i="5"/>
  <c r="AE34" i="5"/>
  <c r="AG34" i="5"/>
  <c r="AD36" i="5"/>
  <c r="AE36" i="5"/>
  <c r="AG36" i="5"/>
  <c r="J32" i="6"/>
  <c r="J34" i="6"/>
  <c r="J35" i="6"/>
  <c r="J36" i="6"/>
  <c r="J37" i="6"/>
  <c r="J39" i="6"/>
  <c r="J40" i="6"/>
  <c r="J41" i="6"/>
  <c r="J42" i="6"/>
  <c r="J43" i="6"/>
  <c r="J44" i="6"/>
  <c r="J45" i="6"/>
  <c r="O34" i="7"/>
  <c r="R36" i="7"/>
  <c r="W47" i="7"/>
  <c r="X46" i="7"/>
  <c r="T44" i="7"/>
  <c r="T42" i="7"/>
  <c r="X39" i="7"/>
  <c r="T39" i="7"/>
  <c r="X37" i="7"/>
  <c r="T37" i="7"/>
  <c r="X34" i="7"/>
  <c r="T34" i="7"/>
  <c r="N32" i="8"/>
  <c r="L34" i="8"/>
  <c r="P34" i="8"/>
  <c r="N35" i="8"/>
  <c r="L36" i="8"/>
  <c r="P36" i="8"/>
  <c r="N37" i="8"/>
  <c r="L39" i="8"/>
  <c r="P39" i="8"/>
  <c r="N40" i="8"/>
  <c r="L41" i="8"/>
  <c r="P41" i="8"/>
  <c r="N42" i="8"/>
  <c r="L43" i="8"/>
  <c r="P43" i="8"/>
  <c r="N44" i="8"/>
  <c r="L45" i="8"/>
  <c r="N45" i="10"/>
  <c r="L45" i="10"/>
  <c r="J45" i="10"/>
  <c r="M44" i="10"/>
  <c r="N43" i="10"/>
  <c r="L43" i="10"/>
  <c r="J43" i="10"/>
  <c r="M42" i="10"/>
  <c r="N41" i="10"/>
  <c r="L41" i="10"/>
  <c r="J41" i="10"/>
  <c r="K32" i="10"/>
  <c r="J34" i="10"/>
  <c r="L34" i="10"/>
  <c r="K35" i="10"/>
  <c r="J36" i="10"/>
  <c r="L36" i="10"/>
  <c r="K37" i="10"/>
  <c r="J39" i="10"/>
  <c r="L39" i="10"/>
  <c r="K40" i="10"/>
  <c r="AC47" i="12"/>
  <c r="AA47" i="12"/>
  <c r="Y47" i="12"/>
  <c r="AB46" i="12"/>
  <c r="AC45" i="12"/>
  <c r="AA45" i="12"/>
  <c r="Y45" i="12"/>
  <c r="AB44" i="12"/>
  <c r="AC43" i="12"/>
  <c r="AA43" i="12"/>
  <c r="Y43" i="12"/>
  <c r="AB42" i="12"/>
  <c r="AC41" i="12"/>
  <c r="AA41" i="12"/>
  <c r="Y41" i="12"/>
  <c r="Y34" i="12"/>
  <c r="AE34" i="12"/>
  <c r="AC34" i="12"/>
  <c r="AB36" i="12"/>
  <c r="U37" i="12"/>
  <c r="AG37" i="12"/>
  <c r="AF38" i="12"/>
  <c r="Y39" i="12"/>
  <c r="AE39" i="12"/>
  <c r="I36" i="11"/>
  <c r="I41" i="11"/>
  <c r="I45" i="11"/>
  <c r="U47" i="12"/>
  <c r="U45" i="12"/>
  <c r="U43" i="12"/>
  <c r="U41" i="12"/>
  <c r="AE47" i="12"/>
  <c r="AE45" i="12"/>
  <c r="AE43" i="12"/>
  <c r="AE41" i="12"/>
  <c r="Z34" i="12"/>
  <c r="X34" i="12"/>
  <c r="W36" i="12"/>
  <c r="AD37" i="12"/>
  <c r="V37" i="12"/>
  <c r="AH37" i="12"/>
  <c r="AA38" i="12"/>
  <c r="T39" i="12"/>
  <c r="Z39" i="12"/>
  <c r="X39" i="12"/>
  <c r="K46" i="13"/>
  <c r="I46" i="13"/>
  <c r="K43" i="13"/>
  <c r="I43" i="13"/>
  <c r="K34" i="13"/>
  <c r="I38" i="13"/>
  <c r="I41" i="13"/>
  <c r="P45" i="14"/>
  <c r="L45" i="14"/>
  <c r="N44" i="14"/>
  <c r="P43" i="14"/>
  <c r="L43" i="14"/>
  <c r="N42" i="14"/>
  <c r="P41" i="14"/>
  <c r="L41" i="14"/>
  <c r="N40" i="14"/>
  <c r="O39" i="14"/>
  <c r="K39" i="14"/>
  <c r="M37" i="14"/>
  <c r="P39" i="14"/>
  <c r="N37" i="14"/>
  <c r="L36" i="14"/>
  <c r="P34" i="14"/>
  <c r="L34" i="14"/>
  <c r="N32" i="14"/>
  <c r="J37" i="13"/>
  <c r="J39" i="13"/>
  <c r="Q71" i="3"/>
  <c r="O71" i="3"/>
  <c r="Q69" i="3"/>
  <c r="O69" i="3"/>
  <c r="Q67" i="3"/>
  <c r="O67" i="3"/>
  <c r="Q65" i="3"/>
  <c r="O65" i="3"/>
  <c r="Q62" i="3"/>
  <c r="O62" i="3"/>
  <c r="Q60" i="3"/>
  <c r="O60" i="3"/>
  <c r="H66" i="1"/>
  <c r="V60" i="3"/>
  <c r="W61" i="3"/>
  <c r="V62" i="3"/>
  <c r="V65" i="3"/>
  <c r="W66" i="3"/>
  <c r="V67" i="3"/>
  <c r="V69" i="3"/>
  <c r="Z58" i="4"/>
  <c r="AA58" i="4"/>
  <c r="AB58" i="4"/>
  <c r="AC58" i="4"/>
  <c r="Z60" i="4"/>
  <c r="AA60" i="4"/>
  <c r="AB60" i="4"/>
  <c r="AC60" i="4"/>
  <c r="Z61" i="4"/>
  <c r="AA61" i="4"/>
  <c r="AB61" i="4"/>
  <c r="AC61" i="4"/>
  <c r="Z62" i="4"/>
  <c r="AA62" i="4"/>
  <c r="AB62" i="4"/>
  <c r="AC62" i="4"/>
  <c r="Z63" i="4"/>
  <c r="AA63" i="4"/>
  <c r="AB63" i="4"/>
  <c r="AC63" i="4"/>
  <c r="Z65" i="4"/>
  <c r="AA65" i="4"/>
  <c r="AB65" i="4"/>
  <c r="AC65" i="4"/>
  <c r="Z66" i="4"/>
  <c r="AA66" i="4"/>
  <c r="AB66" i="4"/>
  <c r="AC66" i="4"/>
  <c r="Z67" i="4"/>
  <c r="AA67" i="4"/>
  <c r="AB67" i="4"/>
  <c r="AC67" i="4"/>
  <c r="Z68" i="4"/>
  <c r="AA68" i="4"/>
  <c r="AB68" i="4"/>
  <c r="AC68" i="4"/>
  <c r="Z69" i="4"/>
  <c r="AA69" i="4"/>
  <c r="AB69" i="4"/>
  <c r="AC69" i="4"/>
  <c r="Z70" i="4"/>
  <c r="AA70" i="4"/>
  <c r="AB70" i="4"/>
  <c r="AC70" i="4"/>
  <c r="AB71" i="4"/>
  <c r="Z66" i="5"/>
  <c r="Z63" i="5"/>
  <c r="Z61" i="5"/>
  <c r="Z58" i="5"/>
  <c r="AF71" i="5"/>
  <c r="AD71" i="5"/>
  <c r="AD69" i="5"/>
  <c r="AF67" i="5"/>
  <c r="AD67" i="5"/>
  <c r="AE66" i="5"/>
  <c r="AD65" i="5"/>
  <c r="AE63" i="5"/>
  <c r="AF62" i="5"/>
  <c r="AD62" i="5"/>
  <c r="AE61" i="5"/>
  <c r="AD60" i="5"/>
  <c r="AE58" i="5"/>
  <c r="AJ66" i="5"/>
  <c r="AJ63" i="5"/>
  <c r="AJ61" i="5"/>
  <c r="AP71" i="5"/>
  <c r="AN71" i="5"/>
  <c r="AP67" i="5"/>
  <c r="AN67" i="5"/>
  <c r="AP62" i="5"/>
  <c r="AN62" i="5"/>
  <c r="J57" i="6"/>
  <c r="J60" i="6"/>
  <c r="J62" i="6"/>
  <c r="J65" i="6"/>
  <c r="J66" i="6"/>
  <c r="N67" i="8"/>
  <c r="L67" i="8"/>
  <c r="L66" i="8"/>
  <c r="N63" i="8"/>
  <c r="L63" i="8"/>
  <c r="L62" i="8"/>
  <c r="N58" i="8"/>
  <c r="L58" i="8"/>
  <c r="L57" i="8"/>
  <c r="I62" i="11"/>
  <c r="K66" i="14"/>
  <c r="K64" i="14"/>
  <c r="L62" i="14"/>
  <c r="K55" i="14"/>
  <c r="T58" i="7"/>
  <c r="W60" i="7"/>
  <c r="V66" i="7"/>
  <c r="W69" i="7"/>
  <c r="Z69" i="12"/>
  <c r="Y58" i="12"/>
  <c r="K66" i="10"/>
  <c r="L65" i="10"/>
  <c r="J65" i="10"/>
  <c r="L63" i="10"/>
  <c r="J63" i="10"/>
  <c r="K62" i="10"/>
  <c r="L60" i="10"/>
  <c r="J60" i="10"/>
  <c r="K59" i="10"/>
  <c r="L58" i="10"/>
  <c r="J58" i="10"/>
  <c r="K57" i="10"/>
  <c r="L55" i="10"/>
  <c r="J55" i="10"/>
  <c r="U71" i="12"/>
  <c r="U65" i="12"/>
  <c r="V63" i="12"/>
  <c r="AD63" i="12"/>
  <c r="AF61" i="12"/>
  <c r="AD61" i="12"/>
  <c r="AE60" i="12"/>
  <c r="AF58" i="12"/>
  <c r="AD58" i="12"/>
  <c r="I67" i="13"/>
  <c r="I61" i="13"/>
  <c r="I60" i="13"/>
  <c r="I58" i="13"/>
  <c r="R71" i="3"/>
  <c r="Q70" i="3"/>
  <c r="R69" i="3"/>
  <c r="S68" i="3"/>
  <c r="O68" i="3"/>
  <c r="S66" i="3"/>
  <c r="O66" i="3"/>
  <c r="P65" i="3"/>
  <c r="Q63" i="3"/>
  <c r="R62" i="3"/>
  <c r="Q61" i="3"/>
  <c r="R60" i="3"/>
  <c r="S58" i="3"/>
  <c r="O58" i="3"/>
  <c r="I66" i="1"/>
  <c r="V58" i="3"/>
  <c r="U60" i="3"/>
  <c r="V61" i="3"/>
  <c r="U62" i="3"/>
  <c r="V63" i="3"/>
  <c r="U65" i="3"/>
  <c r="V66" i="3"/>
  <c r="U67" i="3"/>
  <c r="V68" i="3"/>
  <c r="U69" i="3"/>
  <c r="U71" i="3"/>
  <c r="AF58" i="4"/>
  <c r="AG58" i="4"/>
  <c r="AH58" i="4"/>
  <c r="AE60" i="4"/>
  <c r="AF60" i="4"/>
  <c r="AG60" i="4"/>
  <c r="AH60" i="4"/>
  <c r="AF61" i="4"/>
  <c r="AG61" i="4"/>
  <c r="AH61" i="4"/>
  <c r="AE62" i="4"/>
  <c r="AF62" i="4"/>
  <c r="AG62" i="4"/>
  <c r="AH62" i="4"/>
  <c r="AF63" i="4"/>
  <c r="AG63" i="4"/>
  <c r="AH63" i="4"/>
  <c r="AE65" i="4"/>
  <c r="AF65" i="4"/>
  <c r="AG65" i="4"/>
  <c r="AH65" i="4"/>
  <c r="AF66" i="4"/>
  <c r="AG66" i="4"/>
  <c r="AH66" i="4"/>
  <c r="AE67" i="4"/>
  <c r="AF67" i="4"/>
  <c r="AG67" i="4"/>
  <c r="AH67" i="4"/>
  <c r="AF69" i="4"/>
  <c r="AG69" i="4"/>
  <c r="AH69" i="4"/>
  <c r="AE70" i="4"/>
  <c r="AF70" i="4"/>
  <c r="AG70" i="4"/>
  <c r="AH70" i="4"/>
  <c r="AE71" i="4"/>
  <c r="AF71" i="4"/>
  <c r="AG71" i="4"/>
  <c r="AB71" i="5"/>
  <c r="AB69" i="5"/>
  <c r="AB67" i="5"/>
  <c r="AC66" i="5"/>
  <c r="AA66" i="5"/>
  <c r="Y66" i="5"/>
  <c r="AB65" i="5"/>
  <c r="AC63" i="5"/>
  <c r="AA63" i="5"/>
  <c r="Y63" i="5"/>
  <c r="AB62" i="5"/>
  <c r="AC61" i="5"/>
  <c r="AA61" i="5"/>
  <c r="Y61" i="5"/>
  <c r="AB60" i="5"/>
  <c r="AC58" i="5"/>
  <c r="AA58" i="5"/>
  <c r="Y58" i="5"/>
  <c r="AG71" i="5"/>
  <c r="AG69" i="5"/>
  <c r="AG67" i="5"/>
  <c r="AH66" i="5"/>
  <c r="AF66" i="5"/>
  <c r="AD66" i="5"/>
  <c r="AG65" i="5"/>
  <c r="AH63" i="5"/>
  <c r="AF63" i="5"/>
  <c r="AD63" i="5"/>
  <c r="AG62" i="5"/>
  <c r="AH61" i="5"/>
  <c r="AF61" i="5"/>
  <c r="AD61" i="5"/>
  <c r="AG60" i="5"/>
  <c r="AH58" i="5"/>
  <c r="AF58" i="5"/>
  <c r="AD58" i="5"/>
  <c r="AL71" i="5"/>
  <c r="AL69" i="5"/>
  <c r="AL67" i="5"/>
  <c r="AM66" i="5"/>
  <c r="AK66" i="5"/>
  <c r="AI66" i="5"/>
  <c r="AL65" i="5"/>
  <c r="AM63" i="5"/>
  <c r="AK63" i="5"/>
  <c r="AI63" i="5"/>
  <c r="AL62" i="5"/>
  <c r="AM61" i="5"/>
  <c r="AK61" i="5"/>
  <c r="AI61" i="5"/>
  <c r="AJ60" i="5"/>
  <c r="AO71" i="5"/>
  <c r="AO69" i="5"/>
  <c r="AO67" i="5"/>
  <c r="AO65" i="5"/>
  <c r="AO62" i="5"/>
  <c r="AO60" i="5"/>
  <c r="L57" i="6"/>
  <c r="L60" i="6"/>
  <c r="L62" i="6"/>
  <c r="L65" i="6"/>
  <c r="L66" i="6"/>
  <c r="U58" i="7"/>
  <c r="X60" i="7"/>
  <c r="V62" i="7"/>
  <c r="T69" i="7"/>
  <c r="X69" i="7"/>
  <c r="M66" i="8"/>
  <c r="M62" i="8"/>
  <c r="M57" i="8"/>
  <c r="I65" i="11"/>
  <c r="I55" i="11"/>
  <c r="P68" i="14"/>
  <c r="L68" i="14"/>
  <c r="P66" i="14"/>
  <c r="L66" i="14"/>
  <c r="N65" i="14"/>
  <c r="P64" i="14"/>
  <c r="L64" i="14"/>
  <c r="O62" i="14"/>
  <c r="K62" i="14"/>
  <c r="M60" i="14"/>
  <c r="P62" i="14"/>
  <c r="N62" i="14"/>
  <c r="P60" i="14"/>
  <c r="I60" i="6"/>
  <c r="I65" i="6"/>
  <c r="T61" i="7"/>
  <c r="W62" i="7"/>
  <c r="X66" i="7"/>
  <c r="T70" i="7"/>
  <c r="H58" i="11"/>
  <c r="AC69" i="12"/>
  <c r="AB68" i="12"/>
  <c r="AC67" i="12"/>
  <c r="AA67" i="12"/>
  <c r="Y67" i="12"/>
  <c r="AB66" i="12"/>
  <c r="AC65" i="12"/>
  <c r="Y65" i="12"/>
  <c r="AB63" i="12"/>
  <c r="AC62" i="12"/>
  <c r="AA62" i="12"/>
  <c r="Y62" i="12"/>
  <c r="AB61" i="12"/>
  <c r="AC60" i="12"/>
  <c r="AA60" i="12"/>
  <c r="Y60" i="12"/>
  <c r="AB58" i="12"/>
  <c r="L68" i="10"/>
  <c r="J68" i="10"/>
  <c r="K67" i="10"/>
  <c r="N66" i="10"/>
  <c r="L66" i="10"/>
  <c r="J66" i="10"/>
  <c r="K65" i="10"/>
  <c r="N64" i="10"/>
  <c r="L64" i="10"/>
  <c r="J64" i="10"/>
  <c r="K63" i="10"/>
  <c r="N62" i="10"/>
  <c r="L62" i="10"/>
  <c r="J62" i="10"/>
  <c r="K60" i="10"/>
  <c r="L59" i="10"/>
  <c r="J59" i="10"/>
  <c r="K58" i="10"/>
  <c r="N57" i="10"/>
  <c r="L57" i="10"/>
  <c r="J57" i="10"/>
  <c r="K55" i="10"/>
  <c r="V69" i="12"/>
  <c r="T69" i="12"/>
  <c r="U68" i="12"/>
  <c r="U66" i="12"/>
  <c r="V65" i="12"/>
  <c r="T65" i="12"/>
  <c r="U63" i="12"/>
  <c r="U61" i="12"/>
  <c r="V60" i="12"/>
  <c r="T60" i="12"/>
  <c r="U58" i="12"/>
  <c r="AE70" i="12"/>
  <c r="AF69" i="12"/>
  <c r="AD69" i="12"/>
  <c r="AE68" i="12"/>
  <c r="AE66" i="12"/>
  <c r="AF65" i="12"/>
  <c r="AD65" i="12"/>
  <c r="AE63" i="12"/>
  <c r="AE61" i="12"/>
  <c r="AF60" i="12"/>
  <c r="AD60" i="12"/>
  <c r="AE58" i="12"/>
  <c r="J71" i="13"/>
  <c r="J70" i="13"/>
  <c r="J69" i="13"/>
  <c r="J68" i="13"/>
  <c r="J67" i="13"/>
  <c r="J66" i="13"/>
  <c r="J65" i="13"/>
  <c r="J63" i="13"/>
  <c r="J62" i="13"/>
  <c r="J61" i="13"/>
  <c r="J60" i="13"/>
  <c r="J58" i="13"/>
  <c r="AM47" i="4"/>
  <c r="P71" i="3"/>
  <c r="P67" i="3"/>
  <c r="P62" i="3"/>
  <c r="X71" i="3"/>
  <c r="J45" i="11"/>
  <c r="AR71" i="4"/>
  <c r="Y36" i="4"/>
  <c r="AJ36" i="4"/>
  <c r="AM37" i="4"/>
  <c r="Y39" i="4"/>
  <c r="Z41" i="4"/>
  <c r="AB41" i="4"/>
  <c r="Z34" i="4"/>
  <c r="AC41" i="4"/>
  <c r="Z42" i="4"/>
  <c r="AA42" i="4"/>
  <c r="AO43" i="4"/>
  <c r="AP44" i="4"/>
  <c r="AO46" i="4"/>
  <c r="AM45" i="4"/>
  <c r="AB46" i="4"/>
  <c r="AA43" i="4"/>
  <c r="AP43" i="4"/>
  <c r="AR43" i="4"/>
  <c r="P39" i="7"/>
  <c r="T47" i="7"/>
  <c r="V36" i="7"/>
  <c r="W34" i="7"/>
  <c r="U38" i="7"/>
  <c r="W43" i="7"/>
  <c r="V44" i="7"/>
  <c r="T46" i="7"/>
  <c r="W42" i="7"/>
  <c r="W46" i="7"/>
  <c r="U36" i="7"/>
  <c r="X36" i="7"/>
  <c r="W37" i="7"/>
  <c r="V43" i="7"/>
  <c r="S37" i="7"/>
  <c r="P36" i="7"/>
  <c r="S45" i="7"/>
  <c r="Q34" i="7"/>
  <c r="O37" i="7"/>
  <c r="Q39" i="7"/>
  <c r="O46" i="7"/>
  <c r="V58" i="7"/>
  <c r="U62" i="7"/>
  <c r="T63" i="7"/>
  <c r="T60" i="7"/>
  <c r="W39" i="12"/>
  <c r="M65" i="14"/>
  <c r="P55" i="14"/>
  <c r="M68" i="14"/>
  <c r="L55" i="14"/>
  <c r="H43" i="1"/>
  <c r="H39" i="1"/>
  <c r="I35" i="1"/>
  <c r="H34" i="1"/>
  <c r="P41" i="3"/>
  <c r="P38" i="3"/>
  <c r="P36" i="3"/>
  <c r="J41" i="1"/>
  <c r="J36" i="1"/>
  <c r="Q46" i="3"/>
  <c r="O46" i="3"/>
  <c r="Q44" i="3"/>
  <c r="O44" i="3"/>
  <c r="Q42" i="3"/>
  <c r="O42" i="3"/>
  <c r="Q39" i="3"/>
  <c r="O39" i="3"/>
  <c r="Q37" i="3"/>
  <c r="O37" i="3"/>
  <c r="Q34" i="3"/>
  <c r="O34" i="3"/>
  <c r="O37" i="19"/>
  <c r="K35" i="2"/>
  <c r="Z47" i="5"/>
  <c r="Z45" i="5"/>
  <c r="Z43" i="5"/>
  <c r="AC42" i="5"/>
  <c r="Y42" i="5"/>
  <c r="Z41" i="5"/>
  <c r="AC39" i="5"/>
  <c r="Y39" i="5"/>
  <c r="Z38" i="5"/>
  <c r="AC37" i="5"/>
  <c r="Y34" i="5"/>
  <c r="AJ47" i="5"/>
  <c r="AJ45" i="5"/>
  <c r="AJ43" i="5"/>
  <c r="AM42" i="5"/>
  <c r="AI42" i="5"/>
  <c r="AJ41" i="5"/>
  <c r="AM39" i="5"/>
  <c r="AI39" i="5"/>
  <c r="AJ38" i="5"/>
  <c r="AM37" i="5"/>
  <c r="AI37" i="5"/>
  <c r="Z34" i="5"/>
  <c r="AB34" i="5"/>
  <c r="Y36" i="5"/>
  <c r="Z36" i="5"/>
  <c r="AB36" i="5"/>
  <c r="Y37" i="5"/>
  <c r="P34" i="19"/>
  <c r="L32" i="2"/>
  <c r="P46" i="19"/>
  <c r="L44" i="2"/>
  <c r="V34" i="3"/>
  <c r="W36" i="3"/>
  <c r="V37" i="3"/>
  <c r="U38" i="3"/>
  <c r="T39" i="3"/>
  <c r="X39" i="3"/>
  <c r="W41" i="3"/>
  <c r="V42" i="3"/>
  <c r="U43" i="3"/>
  <c r="T44" i="3"/>
  <c r="X44" i="3"/>
  <c r="W45" i="3"/>
  <c r="AO34" i="4"/>
  <c r="AP34" i="4"/>
  <c r="AQ34" i="4"/>
  <c r="AR34" i="4"/>
  <c r="AO36" i="4"/>
  <c r="AP36" i="4"/>
  <c r="AQ36" i="4"/>
  <c r="AR36" i="4"/>
  <c r="AO37" i="4"/>
  <c r="AP37" i="4"/>
  <c r="AQ37" i="4"/>
  <c r="AR37" i="4"/>
  <c r="AO38" i="4"/>
  <c r="AP38" i="4"/>
  <c r="AQ38" i="4"/>
  <c r="AR38" i="4"/>
  <c r="AO39" i="4"/>
  <c r="AP39" i="4"/>
  <c r="AQ39" i="4"/>
  <c r="AR39" i="4"/>
  <c r="AE41" i="4"/>
  <c r="AF41" i="4"/>
  <c r="AG41" i="4"/>
  <c r="AD43" i="4"/>
  <c r="AE43" i="4"/>
  <c r="AG43" i="4"/>
  <c r="AE45" i="4"/>
  <c r="AG45" i="4"/>
  <c r="AD47" i="4"/>
  <c r="AE47" i="4"/>
  <c r="AF42" i="5"/>
  <c r="AP43" i="5"/>
  <c r="AP41" i="5"/>
  <c r="AP38" i="5"/>
  <c r="AP34" i="5"/>
  <c r="AR34" i="5"/>
  <c r="AP36" i="5"/>
  <c r="AR36" i="5"/>
  <c r="I32" i="6"/>
  <c r="I34" i="6"/>
  <c r="K34" i="6"/>
  <c r="I35" i="6"/>
  <c r="I36" i="6"/>
  <c r="K36" i="6"/>
  <c r="I37" i="6"/>
  <c r="I39" i="6"/>
  <c r="K39" i="6"/>
  <c r="I40" i="6"/>
  <c r="I41" i="6"/>
  <c r="K41" i="6"/>
  <c r="I42" i="6"/>
  <c r="I43" i="6"/>
  <c r="K43" i="6"/>
  <c r="I44" i="6"/>
  <c r="I45" i="6"/>
  <c r="K45" i="6"/>
  <c r="V47" i="7"/>
  <c r="U44" i="7"/>
  <c r="T43" i="7"/>
  <c r="W39" i="7"/>
  <c r="X38" i="7"/>
  <c r="T38" i="7"/>
  <c r="K32" i="8"/>
  <c r="O32" i="8"/>
  <c r="O34" i="8"/>
  <c r="K35" i="8"/>
  <c r="O35" i="8"/>
  <c r="O36" i="8"/>
  <c r="K37" i="8"/>
  <c r="O37" i="8"/>
  <c r="O39" i="8"/>
  <c r="K40" i="8"/>
  <c r="O40" i="8"/>
  <c r="O41" i="8"/>
  <c r="K42" i="8"/>
  <c r="O42" i="8"/>
  <c r="O43" i="8"/>
  <c r="K44" i="8"/>
  <c r="O44" i="8"/>
  <c r="O45" i="8"/>
  <c r="N44" i="10"/>
  <c r="K43" i="10"/>
  <c r="L42" i="10"/>
  <c r="J42" i="10"/>
  <c r="J32" i="10"/>
  <c r="N32" i="10"/>
  <c r="J35" i="10"/>
  <c r="N35" i="10"/>
  <c r="J37" i="10"/>
  <c r="N37" i="10"/>
  <c r="J40" i="10"/>
  <c r="N40" i="10"/>
  <c r="AC37" i="12"/>
  <c r="AH38" i="12"/>
  <c r="AA39" i="12"/>
  <c r="H34" i="11"/>
  <c r="J36" i="11"/>
  <c r="H39" i="11"/>
  <c r="J41" i="11"/>
  <c r="H43" i="11"/>
  <c r="V47" i="12"/>
  <c r="T47" i="12"/>
  <c r="W46" i="12"/>
  <c r="V45" i="12"/>
  <c r="T45" i="12"/>
  <c r="W44" i="12"/>
  <c r="V43" i="12"/>
  <c r="T43" i="12"/>
  <c r="W42" i="12"/>
  <c r="X41" i="12"/>
  <c r="V41" i="12"/>
  <c r="AD47" i="12"/>
  <c r="AG46" i="12"/>
  <c r="AF45" i="12"/>
  <c r="AD45" i="12"/>
  <c r="AG44" i="12"/>
  <c r="AF43" i="12"/>
  <c r="AD43" i="12"/>
  <c r="AG42" i="12"/>
  <c r="AF41" i="12"/>
  <c r="AD41" i="12"/>
  <c r="AD34" i="12"/>
  <c r="V34" i="12"/>
  <c r="AH34" i="12"/>
  <c r="AA36" i="12"/>
  <c r="T37" i="12"/>
  <c r="Z37" i="12"/>
  <c r="X37" i="12"/>
  <c r="W38" i="12"/>
  <c r="AC38" i="12"/>
  <c r="K37" i="14"/>
  <c r="K35" i="14"/>
  <c r="N39" i="14"/>
  <c r="L37" i="14"/>
  <c r="L35" i="14"/>
  <c r="L39" i="13"/>
  <c r="I45" i="1"/>
  <c r="J40" i="1"/>
  <c r="J37" i="1"/>
  <c r="I34" i="1"/>
  <c r="H32" i="1"/>
  <c r="P46" i="3"/>
  <c r="P44" i="3"/>
  <c r="P42" i="3"/>
  <c r="P39" i="3"/>
  <c r="P37" i="3"/>
  <c r="P34" i="3"/>
  <c r="P39" i="19"/>
  <c r="L37" i="2"/>
  <c r="P42" i="19"/>
  <c r="L40" i="2"/>
  <c r="M44" i="19"/>
  <c r="I42" i="2"/>
  <c r="AC47" i="5"/>
  <c r="AA47" i="5"/>
  <c r="Y47" i="5"/>
  <c r="AC45" i="5"/>
  <c r="AA45" i="5"/>
  <c r="Y45" i="5"/>
  <c r="AC43" i="5"/>
  <c r="AA43" i="5"/>
  <c r="Y43" i="5"/>
  <c r="AB42" i="5"/>
  <c r="AC41" i="5"/>
  <c r="AA41" i="5"/>
  <c r="Y41" i="5"/>
  <c r="AB39" i="5"/>
  <c r="AC38" i="5"/>
  <c r="AA38" i="5"/>
  <c r="Y38" i="5"/>
  <c r="AB37" i="5"/>
  <c r="AM47" i="5"/>
  <c r="AK47" i="5"/>
  <c r="AI47" i="5"/>
  <c r="AM45" i="5"/>
  <c r="AK45" i="5"/>
  <c r="AI45" i="5"/>
  <c r="AM43" i="5"/>
  <c r="AK43" i="5"/>
  <c r="AI43" i="5"/>
  <c r="AL42" i="5"/>
  <c r="AM41" i="5"/>
  <c r="AK41" i="5"/>
  <c r="AI41" i="5"/>
  <c r="AL39" i="5"/>
  <c r="AM38" i="5"/>
  <c r="AK38" i="5"/>
  <c r="AI38" i="5"/>
  <c r="AL37" i="5"/>
  <c r="AI34" i="5"/>
  <c r="AJ34" i="5"/>
  <c r="AL34" i="5"/>
  <c r="AI36" i="5"/>
  <c r="AJ36" i="5"/>
  <c r="AL36" i="5"/>
  <c r="O36" i="19"/>
  <c r="K34" i="2"/>
  <c r="P38" i="19"/>
  <c r="L36" i="2"/>
  <c r="O41" i="19"/>
  <c r="K39" i="2"/>
  <c r="O43" i="19"/>
  <c r="K41" i="2"/>
  <c r="N45" i="19"/>
  <c r="J43" i="2"/>
  <c r="O47" i="19"/>
  <c r="K45" i="2"/>
  <c r="W34" i="3"/>
  <c r="V36" i="3"/>
  <c r="U37" i="3"/>
  <c r="T38" i="3"/>
  <c r="X38" i="3"/>
  <c r="W39" i="3"/>
  <c r="V41" i="3"/>
  <c r="U42" i="3"/>
  <c r="T43" i="3"/>
  <c r="X43" i="3"/>
  <c r="W44" i="3"/>
  <c r="V45" i="3"/>
  <c r="AB34" i="4"/>
  <c r="AA36" i="4"/>
  <c r="AC36" i="4"/>
  <c r="Z37" i="4"/>
  <c r="AB37" i="4"/>
  <c r="AA38" i="4"/>
  <c r="AC38" i="4"/>
  <c r="AC39" i="4"/>
  <c r="AJ41" i="4"/>
  <c r="AK41" i="4"/>
  <c r="Z44" i="4"/>
  <c r="AA44" i="4"/>
  <c r="AL44" i="4"/>
  <c r="AM44" i="4"/>
  <c r="AA45" i="4"/>
  <c r="AL45" i="4"/>
  <c r="AJ46" i="4"/>
  <c r="AK46" i="4"/>
  <c r="AC46" i="4"/>
  <c r="AJ47" i="4"/>
  <c r="AK47" i="4"/>
  <c r="AL47" i="4"/>
  <c r="AE42" i="5"/>
  <c r="AE39" i="5"/>
  <c r="AE37" i="5"/>
  <c r="AO47" i="5"/>
  <c r="AO45" i="5"/>
  <c r="AO43" i="5"/>
  <c r="AO41" i="5"/>
  <c r="AO38" i="5"/>
  <c r="AF34" i="5"/>
  <c r="AH34" i="5"/>
  <c r="AH36" i="5"/>
  <c r="L32" i="6"/>
  <c r="L34" i="6"/>
  <c r="L35" i="6"/>
  <c r="L36" i="6"/>
  <c r="L37" i="6"/>
  <c r="L39" i="6"/>
  <c r="L40" i="6"/>
  <c r="L41" i="6"/>
  <c r="L42" i="6"/>
  <c r="L43" i="6"/>
  <c r="L44" i="6"/>
  <c r="P45" i="7"/>
  <c r="S34" i="7"/>
  <c r="Q37" i="7"/>
  <c r="R39" i="7"/>
  <c r="P46" i="7"/>
  <c r="U47" i="7"/>
  <c r="U46" i="7"/>
  <c r="V46" i="7"/>
  <c r="X44" i="7"/>
  <c r="U43" i="7"/>
  <c r="V39" i="7"/>
  <c r="W38" i="7"/>
  <c r="W36" i="7"/>
  <c r="V34" i="7"/>
  <c r="L32" i="8"/>
  <c r="P32" i="8"/>
  <c r="N34" i="8"/>
  <c r="L35" i="8"/>
  <c r="P35" i="8"/>
  <c r="N36" i="8"/>
  <c r="L37" i="8"/>
  <c r="P37" i="8"/>
  <c r="N39" i="8"/>
  <c r="L40" i="8"/>
  <c r="P40" i="8"/>
  <c r="N41" i="8"/>
  <c r="L42" i="8"/>
  <c r="P42" i="8"/>
  <c r="N43" i="8"/>
  <c r="L44" i="8"/>
  <c r="P44" i="8"/>
  <c r="N45" i="8"/>
  <c r="K44" i="10"/>
  <c r="K42" i="10"/>
  <c r="M32" i="10"/>
  <c r="N34" i="10"/>
  <c r="M35" i="10"/>
  <c r="N36" i="10"/>
  <c r="M37" i="10"/>
  <c r="N39" i="10"/>
  <c r="M40" i="10"/>
  <c r="Z46" i="12"/>
  <c r="Z44" i="12"/>
  <c r="Z42" i="12"/>
  <c r="W34" i="12"/>
  <c r="AD36" i="12"/>
  <c r="V36" i="12"/>
  <c r="AH36" i="12"/>
  <c r="AA37" i="12"/>
  <c r="T38" i="12"/>
  <c r="Z38" i="12"/>
  <c r="X38" i="12"/>
  <c r="H32" i="11"/>
  <c r="J32" i="11"/>
  <c r="H35" i="11"/>
  <c r="H37" i="11"/>
  <c r="H40" i="11"/>
  <c r="H42" i="11"/>
  <c r="J42" i="11"/>
  <c r="H44" i="11"/>
  <c r="W47" i="12"/>
  <c r="X46" i="12"/>
  <c r="V46" i="12"/>
  <c r="T46" i="12"/>
  <c r="W45" i="12"/>
  <c r="X44" i="12"/>
  <c r="V44" i="12"/>
  <c r="T44" i="12"/>
  <c r="W43" i="12"/>
  <c r="X42" i="12"/>
  <c r="V42" i="12"/>
  <c r="T42" i="12"/>
  <c r="W41" i="12"/>
  <c r="T34" i="12"/>
  <c r="AG47" i="12"/>
  <c r="AH46" i="12"/>
  <c r="AF46" i="12"/>
  <c r="AD46" i="12"/>
  <c r="AG45" i="12"/>
  <c r="AH44" i="12"/>
  <c r="AF44" i="12"/>
  <c r="AD44" i="12"/>
  <c r="AG43" i="12"/>
  <c r="AH42" i="12"/>
  <c r="AF42" i="12"/>
  <c r="AD42" i="12"/>
  <c r="AG41" i="12"/>
  <c r="AH39" i="12"/>
  <c r="AF34" i="12"/>
  <c r="Y36" i="12"/>
  <c r="AE36" i="12"/>
  <c r="AC36" i="12"/>
  <c r="AB37" i="12"/>
  <c r="U38" i="12"/>
  <c r="AG38" i="12"/>
  <c r="AF39" i="12"/>
  <c r="K47" i="13"/>
  <c r="I47" i="13"/>
  <c r="K45" i="13"/>
  <c r="I45" i="13"/>
  <c r="K44" i="13"/>
  <c r="I44" i="13"/>
  <c r="K42" i="13"/>
  <c r="I42" i="13"/>
  <c r="I34" i="13"/>
  <c r="I36" i="13"/>
  <c r="K36" i="13"/>
  <c r="I37" i="13"/>
  <c r="I39" i="13"/>
  <c r="N45" i="14"/>
  <c r="P44" i="14"/>
  <c r="L44" i="14"/>
  <c r="N43" i="14"/>
  <c r="P42" i="14"/>
  <c r="L42" i="14"/>
  <c r="N41" i="14"/>
  <c r="P40" i="14"/>
  <c r="L40" i="14"/>
  <c r="O36" i="14"/>
  <c r="K36" i="14"/>
  <c r="M35" i="14"/>
  <c r="L39" i="14"/>
  <c r="P36" i="14"/>
  <c r="N35" i="14"/>
  <c r="N34" i="14"/>
  <c r="P32" i="14"/>
  <c r="L32" i="14"/>
  <c r="J38" i="13"/>
  <c r="J41" i="13"/>
  <c r="P70" i="3"/>
  <c r="P68" i="3"/>
  <c r="P66" i="3"/>
  <c r="P63" i="3"/>
  <c r="P61" i="3"/>
  <c r="P58" i="3"/>
  <c r="H64" i="1"/>
  <c r="W58" i="3"/>
  <c r="X60" i="3"/>
  <c r="X62" i="3"/>
  <c r="W63" i="3"/>
  <c r="X65" i="3"/>
  <c r="X67" i="3"/>
  <c r="W68" i="3"/>
  <c r="X69" i="3"/>
  <c r="V71" i="3"/>
  <c r="AJ58" i="4"/>
  <c r="AK58" i="4"/>
  <c r="AL58" i="4"/>
  <c r="AM58" i="4"/>
  <c r="AJ60" i="4"/>
  <c r="AK60" i="4"/>
  <c r="AL60" i="4"/>
  <c r="AM60" i="4"/>
  <c r="AJ61" i="4"/>
  <c r="AK61" i="4"/>
  <c r="AL61" i="4"/>
  <c r="AM61" i="4"/>
  <c r="AJ62" i="4"/>
  <c r="AK62" i="4"/>
  <c r="AL62" i="4"/>
  <c r="AM62" i="4"/>
  <c r="AJ63" i="4"/>
  <c r="AK63" i="4"/>
  <c r="AL63" i="4"/>
  <c r="AM63" i="4"/>
  <c r="AJ65" i="4"/>
  <c r="AK65" i="4"/>
  <c r="AL65" i="4"/>
  <c r="AM65" i="4"/>
  <c r="AJ66" i="4"/>
  <c r="AK66" i="4"/>
  <c r="AL66" i="4"/>
  <c r="AM66" i="4"/>
  <c r="AJ67" i="4"/>
  <c r="AK67" i="4"/>
  <c r="AL67" i="4"/>
  <c r="AM67" i="4"/>
  <c r="AJ68" i="4"/>
  <c r="AK68" i="4"/>
  <c r="AL68" i="4"/>
  <c r="AM68" i="4"/>
  <c r="AJ70" i="4"/>
  <c r="AK70" i="4"/>
  <c r="AL70" i="4"/>
  <c r="AM70" i="4"/>
  <c r="Z71" i="4"/>
  <c r="AA71" i="4"/>
  <c r="AA71" i="5"/>
  <c r="Y71" i="5"/>
  <c r="AA69" i="5"/>
  <c r="Y69" i="5"/>
  <c r="AA67" i="5"/>
  <c r="Y67" i="5"/>
  <c r="AA65" i="5"/>
  <c r="Y65" i="5"/>
  <c r="AA62" i="5"/>
  <c r="Y62" i="5"/>
  <c r="AA60" i="5"/>
  <c r="Y60" i="5"/>
  <c r="AF69" i="5"/>
  <c r="AF65" i="5"/>
  <c r="AF60" i="5"/>
  <c r="AK71" i="5"/>
  <c r="AI71" i="5"/>
  <c r="AK69" i="5"/>
  <c r="AI69" i="5"/>
  <c r="AK67" i="5"/>
  <c r="AI67" i="5"/>
  <c r="AK65" i="5"/>
  <c r="AI65" i="5"/>
  <c r="AK62" i="5"/>
  <c r="AI62" i="5"/>
  <c r="AK60" i="5"/>
  <c r="AI60" i="5"/>
  <c r="AJ58" i="5"/>
  <c r="AP69" i="5"/>
  <c r="AN69" i="5"/>
  <c r="AO66" i="5"/>
  <c r="AP65" i="5"/>
  <c r="AN65" i="5"/>
  <c r="AO63" i="5"/>
  <c r="AO61" i="5"/>
  <c r="AP60" i="5"/>
  <c r="AN60" i="5"/>
  <c r="AO58" i="5"/>
  <c r="J58" i="6"/>
  <c r="J59" i="6"/>
  <c r="J64" i="6"/>
  <c r="J67" i="6"/>
  <c r="J68" i="6"/>
  <c r="T62" i="7"/>
  <c r="P68" i="8"/>
  <c r="L68" i="8"/>
  <c r="N66" i="8"/>
  <c r="N65" i="8"/>
  <c r="L65" i="8"/>
  <c r="P64" i="8"/>
  <c r="L64" i="8"/>
  <c r="N62" i="8"/>
  <c r="N60" i="8"/>
  <c r="L60" i="8"/>
  <c r="P59" i="8"/>
  <c r="L59" i="8"/>
  <c r="N57" i="8"/>
  <c r="N55" i="8"/>
  <c r="L55" i="8"/>
  <c r="I67" i="11"/>
  <c r="J58" i="11"/>
  <c r="O68" i="14"/>
  <c r="M66" i="14"/>
  <c r="K65" i="14"/>
  <c r="M64" i="14"/>
  <c r="O55" i="14"/>
  <c r="K60" i="6"/>
  <c r="K65" i="6"/>
  <c r="X58" i="7"/>
  <c r="V61" i="7"/>
  <c r="X63" i="7"/>
  <c r="V70" i="7"/>
  <c r="U70" i="7"/>
  <c r="J55" i="11"/>
  <c r="H63" i="11"/>
  <c r="Z71" i="12"/>
  <c r="AC68" i="12"/>
  <c r="Y68" i="12"/>
  <c r="Z67" i="12"/>
  <c r="AA66" i="12"/>
  <c r="Y66" i="12"/>
  <c r="AB65" i="12"/>
  <c r="AA63" i="12"/>
  <c r="Y63" i="12"/>
  <c r="Z62" i="12"/>
  <c r="AA61" i="12"/>
  <c r="Y61" i="12"/>
  <c r="Z60" i="12"/>
  <c r="AA58" i="12"/>
  <c r="K68" i="10"/>
  <c r="L67" i="10"/>
  <c r="J67" i="10"/>
  <c r="K64" i="10"/>
  <c r="U69" i="12"/>
  <c r="V68" i="12"/>
  <c r="T68" i="12"/>
  <c r="U67" i="12"/>
  <c r="V66" i="12"/>
  <c r="T66" i="12"/>
  <c r="T63" i="12"/>
  <c r="U62" i="12"/>
  <c r="V61" i="12"/>
  <c r="T61" i="12"/>
  <c r="U60" i="12"/>
  <c r="V58" i="12"/>
  <c r="T58" i="12"/>
  <c r="AE71" i="12"/>
  <c r="AF70" i="12"/>
  <c r="AD70" i="12"/>
  <c r="AE69" i="12"/>
  <c r="AF68" i="12"/>
  <c r="AD68" i="12"/>
  <c r="AE67" i="12"/>
  <c r="AF66" i="12"/>
  <c r="AD66" i="12"/>
  <c r="AG65" i="12"/>
  <c r="AH63" i="12"/>
  <c r="AE62" i="12"/>
  <c r="I71" i="13"/>
  <c r="I70" i="13"/>
  <c r="I69" i="13"/>
  <c r="I68" i="13"/>
  <c r="I66" i="13"/>
  <c r="I65" i="13"/>
  <c r="I63" i="13"/>
  <c r="K62" i="13"/>
  <c r="S70" i="3"/>
  <c r="O70" i="3"/>
  <c r="P69" i="3"/>
  <c r="Q68" i="3"/>
  <c r="R67" i="3"/>
  <c r="Q66" i="3"/>
  <c r="R65" i="3"/>
  <c r="S63" i="3"/>
  <c r="O63" i="3"/>
  <c r="S61" i="3"/>
  <c r="O61" i="3"/>
  <c r="P60" i="3"/>
  <c r="Q58" i="3"/>
  <c r="I68" i="1"/>
  <c r="J65" i="1"/>
  <c r="I64" i="1"/>
  <c r="I62" i="1"/>
  <c r="H60" i="1"/>
  <c r="J55" i="1"/>
  <c r="N58" i="19"/>
  <c r="J55" i="2"/>
  <c r="N60" i="19"/>
  <c r="J57" i="2"/>
  <c r="N61" i="19"/>
  <c r="J58" i="2"/>
  <c r="N62" i="19"/>
  <c r="J59" i="2"/>
  <c r="N63" i="19"/>
  <c r="J60" i="2"/>
  <c r="N65" i="19"/>
  <c r="J62" i="2"/>
  <c r="N66" i="19"/>
  <c r="J63" i="2"/>
  <c r="N67" i="19"/>
  <c r="J64" i="2"/>
  <c r="N68" i="19"/>
  <c r="J65" i="2"/>
  <c r="N69" i="19"/>
  <c r="J66" i="2"/>
  <c r="N70" i="19"/>
  <c r="J67" i="2"/>
  <c r="T58" i="3"/>
  <c r="X58" i="3"/>
  <c r="W60" i="3"/>
  <c r="T61" i="3"/>
  <c r="X61" i="3"/>
  <c r="W62" i="3"/>
  <c r="T63" i="3"/>
  <c r="X63" i="3"/>
  <c r="W65" i="3"/>
  <c r="T66" i="3"/>
  <c r="X66" i="3"/>
  <c r="W67" i="3"/>
  <c r="T68" i="3"/>
  <c r="X68" i="3"/>
  <c r="W69" i="3"/>
  <c r="W71" i="3"/>
  <c r="AO58" i="4"/>
  <c r="AP58" i="4"/>
  <c r="AQ58" i="4"/>
  <c r="AR58" i="4"/>
  <c r="AO60" i="4"/>
  <c r="AP60" i="4"/>
  <c r="AQ60" i="4"/>
  <c r="AR60" i="4"/>
  <c r="AD61" i="4"/>
  <c r="AO61" i="4"/>
  <c r="AP61" i="4"/>
  <c r="AQ61" i="4"/>
  <c r="AR61" i="4"/>
  <c r="AO62" i="4"/>
  <c r="AP62" i="4"/>
  <c r="AQ62" i="4"/>
  <c r="AR62" i="4"/>
  <c r="AD63" i="4"/>
  <c r="AO63" i="4"/>
  <c r="AP63" i="4"/>
  <c r="AQ63" i="4"/>
  <c r="AR63" i="4"/>
  <c r="AO65" i="4"/>
  <c r="AP65" i="4"/>
  <c r="AQ65" i="4"/>
  <c r="AR65" i="4"/>
  <c r="AO66" i="4"/>
  <c r="AP66" i="4"/>
  <c r="AQ66" i="4"/>
  <c r="AR66" i="4"/>
  <c r="AO67" i="4"/>
  <c r="AP67" i="4"/>
  <c r="AQ67" i="4"/>
  <c r="AR67" i="4"/>
  <c r="AE68" i="4"/>
  <c r="AF68" i="4"/>
  <c r="AG68" i="4"/>
  <c r="AH68" i="4"/>
  <c r="AD69" i="4"/>
  <c r="AO69" i="4"/>
  <c r="AP69" i="4"/>
  <c r="AQ69" i="4"/>
  <c r="AR69" i="4"/>
  <c r="AO70" i="4"/>
  <c r="AP70" i="4"/>
  <c r="AQ70" i="4"/>
  <c r="AR70" i="4"/>
  <c r="AO71" i="4"/>
  <c r="AP71" i="4"/>
  <c r="AQ71" i="4"/>
  <c r="Z71" i="5"/>
  <c r="Z69" i="5"/>
  <c r="Z67" i="5"/>
  <c r="Z65" i="5"/>
  <c r="Z62" i="5"/>
  <c r="Z60" i="5"/>
  <c r="AE71" i="5"/>
  <c r="AE69" i="5"/>
  <c r="AE67" i="5"/>
  <c r="AE65" i="5"/>
  <c r="AE62" i="5"/>
  <c r="AE60" i="5"/>
  <c r="AJ71" i="5"/>
  <c r="AJ69" i="5"/>
  <c r="AJ67" i="5"/>
  <c r="AJ65" i="5"/>
  <c r="AJ62" i="5"/>
  <c r="AL60" i="5"/>
  <c r="AM58" i="5"/>
  <c r="AK58" i="5"/>
  <c r="AI58" i="5"/>
  <c r="AQ71" i="5"/>
  <c r="AQ69" i="5"/>
  <c r="AQ67" i="5"/>
  <c r="AR66" i="5"/>
  <c r="AP66" i="5"/>
  <c r="AN66" i="5"/>
  <c r="AQ65" i="5"/>
  <c r="AR63" i="5"/>
  <c r="AP63" i="5"/>
  <c r="AN63" i="5"/>
  <c r="AQ62" i="5"/>
  <c r="AR61" i="5"/>
  <c r="AP61" i="5"/>
  <c r="AN61" i="5"/>
  <c r="AQ60" i="5"/>
  <c r="AR58" i="5"/>
  <c r="AP58" i="5"/>
  <c r="AN58" i="5"/>
  <c r="L58" i="6"/>
  <c r="L67" i="6"/>
  <c r="W61" i="7"/>
  <c r="U63" i="7"/>
  <c r="W66" i="7"/>
  <c r="W70" i="7"/>
  <c r="O68" i="8"/>
  <c r="M68" i="8"/>
  <c r="K68" i="8"/>
  <c r="O67" i="8"/>
  <c r="M67" i="8"/>
  <c r="K67" i="8"/>
  <c r="O66" i="8"/>
  <c r="K66" i="8"/>
  <c r="O65" i="8"/>
  <c r="M65" i="8"/>
  <c r="K65" i="8"/>
  <c r="O64" i="8"/>
  <c r="M64" i="8"/>
  <c r="K64" i="8"/>
  <c r="O63" i="8"/>
  <c r="M63" i="8"/>
  <c r="K63" i="8"/>
  <c r="O62" i="8"/>
  <c r="K62" i="8"/>
  <c r="O60" i="8"/>
  <c r="M60" i="8"/>
  <c r="K60" i="8"/>
  <c r="O59" i="8"/>
  <c r="M59" i="8"/>
  <c r="K59" i="8"/>
  <c r="O58" i="8"/>
  <c r="M58" i="8"/>
  <c r="K58" i="8"/>
  <c r="O57" i="8"/>
  <c r="K57" i="8"/>
  <c r="O55" i="8"/>
  <c r="M55" i="8"/>
  <c r="K55" i="8"/>
  <c r="H68" i="11"/>
  <c r="H64" i="11"/>
  <c r="J62" i="11"/>
  <c r="H59" i="11"/>
  <c r="I57" i="11"/>
  <c r="H60" i="11"/>
  <c r="I66" i="11"/>
  <c r="N68" i="14"/>
  <c r="N66" i="14"/>
  <c r="P65" i="14"/>
  <c r="L65" i="14"/>
  <c r="N64" i="14"/>
  <c r="N60" i="14"/>
  <c r="N55" i="14"/>
  <c r="I57" i="6"/>
  <c r="I59" i="6"/>
  <c r="I62" i="6"/>
  <c r="I64" i="6"/>
  <c r="I66" i="6"/>
  <c r="I68" i="6"/>
  <c r="U60" i="7"/>
  <c r="X61" i="7"/>
  <c r="V63" i="7"/>
  <c r="T66" i="7"/>
  <c r="U69" i="7"/>
  <c r="X70" i="7"/>
  <c r="J60" i="11"/>
  <c r="AC71" i="12"/>
  <c r="AA71" i="12"/>
  <c r="Y71" i="12"/>
  <c r="AA69" i="12"/>
  <c r="Y69" i="12"/>
  <c r="Z68" i="12"/>
  <c r="Z66" i="12"/>
  <c r="AA65" i="12"/>
  <c r="Z63" i="12"/>
  <c r="Z61" i="12"/>
  <c r="Z58" i="12"/>
  <c r="N68" i="10"/>
  <c r="M67" i="10"/>
  <c r="M65" i="10"/>
  <c r="M63" i="10"/>
  <c r="M60" i="10"/>
  <c r="N59" i="10"/>
  <c r="M58" i="10"/>
  <c r="M55" i="10"/>
  <c r="X71" i="12"/>
  <c r="V71" i="12"/>
  <c r="T71" i="12"/>
  <c r="X69" i="12"/>
  <c r="W68" i="12"/>
  <c r="X67" i="12"/>
  <c r="V67" i="12"/>
  <c r="T67" i="12"/>
  <c r="W66" i="12"/>
  <c r="X65" i="12"/>
  <c r="W63" i="12"/>
  <c r="X62" i="12"/>
  <c r="V62" i="12"/>
  <c r="T62" i="12"/>
  <c r="W61" i="12"/>
  <c r="X60" i="12"/>
  <c r="W58" i="12"/>
  <c r="AH71" i="12"/>
  <c r="AF71" i="12"/>
  <c r="AD71" i="12"/>
  <c r="AG70" i="12"/>
  <c r="AH69" i="12"/>
  <c r="AG68" i="12"/>
  <c r="AH67" i="12"/>
  <c r="AF67" i="12"/>
  <c r="AD67" i="12"/>
  <c r="AG66" i="12"/>
  <c r="AH65" i="12"/>
  <c r="AG63" i="12"/>
  <c r="AH62" i="12"/>
  <c r="AF62" i="12"/>
  <c r="AD62" i="12"/>
  <c r="AG61" i="12"/>
  <c r="AH60" i="12"/>
  <c r="AG58" i="12"/>
  <c r="L71" i="13"/>
  <c r="L70" i="13"/>
  <c r="L69" i="13"/>
  <c r="L68" i="13"/>
  <c r="L67" i="13"/>
  <c r="L66" i="13"/>
  <c r="L65" i="13"/>
  <c r="L63" i="13"/>
  <c r="L62" i="13"/>
  <c r="L61" i="13"/>
  <c r="L60" i="13"/>
  <c r="L58" i="13"/>
  <c r="K68" i="6"/>
  <c r="L45" i="6"/>
  <c r="H63" i="1"/>
  <c r="H58" i="1"/>
  <c r="AH47" i="4"/>
  <c r="AC71" i="4"/>
  <c r="AH71" i="4"/>
  <c r="P45" i="8"/>
  <c r="X34" i="3"/>
  <c r="AA34" i="4"/>
  <c r="AM36" i="4"/>
  <c r="AJ37" i="4"/>
  <c r="AK37" i="4"/>
  <c r="Y38" i="4"/>
  <c r="AK38" i="4"/>
  <c r="AL38" i="4"/>
  <c r="AM38" i="4"/>
  <c r="Y41" i="4"/>
  <c r="AM41" i="4"/>
  <c r="AQ44" i="4"/>
  <c r="AR46" i="4"/>
  <c r="AB44" i="4"/>
  <c r="Z45" i="4"/>
  <c r="AQ46" i="4"/>
  <c r="AO44" i="4"/>
  <c r="AP46" i="4"/>
  <c r="AR44" i="4"/>
  <c r="AF45" i="4"/>
  <c r="AQ43" i="4"/>
  <c r="AG47" i="4"/>
  <c r="AH45" i="4"/>
  <c r="AK36" i="4"/>
  <c r="AI38" i="4"/>
  <c r="AK45" i="4"/>
  <c r="AI36" i="4"/>
  <c r="AL37" i="4"/>
  <c r="O39" i="7"/>
  <c r="S46" i="7"/>
  <c r="P34" i="7"/>
  <c r="O36" i="7"/>
  <c r="S36" i="7"/>
  <c r="R37" i="7"/>
  <c r="O45" i="7"/>
  <c r="U42" i="7"/>
  <c r="U37" i="7"/>
  <c r="R46" i="7"/>
  <c r="Q45" i="7"/>
  <c r="AG39" i="12"/>
  <c r="K60" i="14"/>
  <c r="L60" i="14"/>
  <c r="Q38" i="7"/>
  <c r="O41" i="7"/>
  <c r="R42" i="7"/>
  <c r="P44" i="7"/>
  <c r="Q47" i="7"/>
  <c r="R43" i="7"/>
  <c r="R58" i="7"/>
  <c r="P61" i="7"/>
  <c r="S62" i="7"/>
  <c r="Q65" i="7"/>
  <c r="P66" i="7"/>
  <c r="R68" i="7"/>
  <c r="P70" i="7"/>
  <c r="R60" i="7"/>
  <c r="S63" i="7"/>
  <c r="R69" i="7"/>
  <c r="P71" i="7"/>
  <c r="AB70" i="12"/>
  <c r="M59" i="14"/>
  <c r="K58" i="14"/>
  <c r="N57" i="14"/>
  <c r="AO42" i="4"/>
  <c r="AJ42" i="4"/>
  <c r="AK43" i="4"/>
  <c r="AI69" i="4"/>
  <c r="AK71" i="4"/>
  <c r="K63" i="14"/>
  <c r="K67" i="14"/>
  <c r="W65" i="7"/>
  <c r="U67" i="7"/>
  <c r="X68" i="7"/>
  <c r="X71" i="7"/>
  <c r="V70" i="12"/>
  <c r="V45" i="7"/>
  <c r="V41" i="7"/>
  <c r="AR68" i="4"/>
  <c r="AO47" i="4"/>
  <c r="AF46" i="4"/>
  <c r="AG44" i="4"/>
  <c r="AP45" i="4"/>
  <c r="AG42" i="4"/>
  <c r="AI39" i="4"/>
  <c r="AQ41" i="4"/>
  <c r="AJ34" i="4"/>
  <c r="Y47" i="4"/>
  <c r="S67" i="7" l="1"/>
  <c r="O63" i="7"/>
  <c r="I58" i="1"/>
  <c r="J57" i="1"/>
  <c r="J59" i="1"/>
  <c r="J68" i="1"/>
  <c r="J37" i="11"/>
  <c r="J42" i="1"/>
  <c r="J45" i="1"/>
  <c r="J62" i="1"/>
  <c r="J44" i="1"/>
  <c r="U71" i="7"/>
  <c r="W71" i="7"/>
  <c r="O71" i="7"/>
  <c r="Q69" i="7"/>
  <c r="O67" i="7"/>
  <c r="O62" i="7"/>
  <c r="Q60" i="7"/>
  <c r="P71" i="19"/>
  <c r="L68" i="2"/>
  <c r="M67" i="14"/>
  <c r="S44" i="7"/>
  <c r="R41" i="7"/>
  <c r="AJ39" i="4"/>
  <c r="AM43" i="4"/>
  <c r="AL34" i="4"/>
  <c r="AC47" i="4"/>
  <c r="W67" i="7"/>
  <c r="K57" i="14"/>
  <c r="O59" i="14"/>
  <c r="P63" i="14"/>
  <c r="P67" i="14"/>
  <c r="J57" i="11"/>
  <c r="J66" i="11"/>
  <c r="U68" i="7"/>
  <c r="P58" i="7"/>
  <c r="Q62" i="7"/>
  <c r="R66" i="7"/>
  <c r="S69" i="7"/>
  <c r="AC70" i="12"/>
  <c r="I68" i="11"/>
  <c r="T68" i="7"/>
  <c r="K67" i="6"/>
  <c r="K58" i="6"/>
  <c r="P59" i="14"/>
  <c r="H57" i="11"/>
  <c r="I63" i="11"/>
  <c r="J64" i="11"/>
  <c r="W68" i="7"/>
  <c r="O58" i="7"/>
  <c r="O61" i="7"/>
  <c r="R62" i="7"/>
  <c r="R65" i="7"/>
  <c r="P67" i="7"/>
  <c r="S68" i="7"/>
  <c r="S70" i="7"/>
  <c r="AM69" i="4"/>
  <c r="AK69" i="4"/>
  <c r="O70" i="19"/>
  <c r="O68" i="19"/>
  <c r="O66" i="19"/>
  <c r="O63" i="19"/>
  <c r="O61" i="19"/>
  <c r="O58" i="19"/>
  <c r="H57" i="1"/>
  <c r="H59" i="1"/>
  <c r="J64" i="1"/>
  <c r="I65" i="1"/>
  <c r="H68" i="1"/>
  <c r="J44" i="11"/>
  <c r="J40" i="11"/>
  <c r="J35" i="11"/>
  <c r="W41" i="7"/>
  <c r="P42" i="7"/>
  <c r="O47" i="7"/>
  <c r="S42" i="7"/>
  <c r="AJ43" i="4"/>
  <c r="AM42" i="4"/>
  <c r="AK42" i="4"/>
  <c r="AK39" i="4"/>
  <c r="AI34" i="4"/>
  <c r="M47" i="19"/>
  <c r="I36" i="2"/>
  <c r="I34" i="2"/>
  <c r="L34" i="2"/>
  <c r="J32" i="1"/>
  <c r="H37" i="1"/>
  <c r="H42" i="1"/>
  <c r="I40" i="11"/>
  <c r="T45" i="7"/>
  <c r="AG46" i="4"/>
  <c r="AD44" i="4"/>
  <c r="AQ42" i="4"/>
  <c r="AN42" i="4"/>
  <c r="P44" i="19"/>
  <c r="M41" i="19"/>
  <c r="O38" i="19"/>
  <c r="M46" i="19"/>
  <c r="O45" i="19"/>
  <c r="N42" i="19"/>
  <c r="I37" i="2"/>
  <c r="L45" i="2"/>
  <c r="I32" i="1"/>
  <c r="I42" i="1"/>
  <c r="H45" i="1"/>
  <c r="O44" i="19"/>
  <c r="N43" i="19"/>
  <c r="J39" i="2"/>
  <c r="O34" i="19"/>
  <c r="J43" i="1"/>
  <c r="O58" i="14"/>
  <c r="U45" i="7"/>
  <c r="Q43" i="7"/>
  <c r="P47" i="7"/>
  <c r="AQ45" i="4"/>
  <c r="AR45" i="4"/>
  <c r="AR47" i="4"/>
  <c r="AH42" i="4"/>
  <c r="L68" i="6"/>
  <c r="U70" i="12"/>
  <c r="I67" i="6"/>
  <c r="I58" i="6"/>
  <c r="L59" i="14"/>
  <c r="K59" i="14"/>
  <c r="N63" i="14"/>
  <c r="N67" i="14"/>
  <c r="I60" i="11"/>
  <c r="V67" i="7"/>
  <c r="T65" i="7"/>
  <c r="O60" i="7"/>
  <c r="P63" i="7"/>
  <c r="Q67" i="7"/>
  <c r="R70" i="7"/>
  <c r="L64" i="6"/>
  <c r="AQ68" i="4"/>
  <c r="AO68" i="4"/>
  <c r="P70" i="19"/>
  <c r="P69" i="19"/>
  <c r="P68" i="19"/>
  <c r="P67" i="19"/>
  <c r="P66" i="19"/>
  <c r="P65" i="19"/>
  <c r="P63" i="19"/>
  <c r="P62" i="19"/>
  <c r="P61" i="19"/>
  <c r="P60" i="19"/>
  <c r="P58" i="19"/>
  <c r="H55" i="1"/>
  <c r="I59" i="1"/>
  <c r="H65" i="1"/>
  <c r="X70" i="12"/>
  <c r="J65" i="11"/>
  <c r="K66" i="6"/>
  <c r="K62" i="6"/>
  <c r="K57" i="6"/>
  <c r="L58" i="14"/>
  <c r="J67" i="11"/>
  <c r="H62" i="11"/>
  <c r="T67" i="7"/>
  <c r="Q58" i="7"/>
  <c r="Q61" i="7"/>
  <c r="O66" i="7"/>
  <c r="R67" i="7"/>
  <c r="P69" i="7"/>
  <c r="R71" i="7"/>
  <c r="AJ71" i="4"/>
  <c r="M71" i="19"/>
  <c r="M70" i="19"/>
  <c r="O69" i="19"/>
  <c r="M69" i="19"/>
  <c r="M68" i="19"/>
  <c r="O67" i="19"/>
  <c r="M67" i="19"/>
  <c r="M66" i="19"/>
  <c r="O65" i="19"/>
  <c r="M65" i="19"/>
  <c r="M63" i="19"/>
  <c r="O62" i="19"/>
  <c r="M62" i="19"/>
  <c r="M61" i="19"/>
  <c r="O60" i="19"/>
  <c r="M60" i="19"/>
  <c r="M58" i="19"/>
  <c r="H62" i="1"/>
  <c r="J66" i="1"/>
  <c r="I43" i="11"/>
  <c r="I39" i="11"/>
  <c r="I34" i="11"/>
  <c r="R44" i="7"/>
  <c r="Q41" i="7"/>
  <c r="S47" i="7"/>
  <c r="P41" i="7"/>
  <c r="AA47" i="4"/>
  <c r="AI42" i="4"/>
  <c r="AM39" i="4"/>
  <c r="K44" i="2"/>
  <c r="J42" i="2"/>
  <c r="O42" i="19"/>
  <c r="O39" i="19"/>
  <c r="N37" i="19"/>
  <c r="I32" i="2"/>
  <c r="L43" i="2"/>
  <c r="I43" i="2"/>
  <c r="L39" i="2"/>
  <c r="J36" i="2"/>
  <c r="N34" i="19"/>
  <c r="I36" i="1"/>
  <c r="I41" i="1"/>
  <c r="I42" i="11"/>
  <c r="H41" i="11"/>
  <c r="J39" i="11"/>
  <c r="I32" i="11"/>
  <c r="X45" i="7"/>
  <c r="P38" i="7"/>
  <c r="K42" i="6"/>
  <c r="K37" i="6"/>
  <c r="K32" i="6"/>
  <c r="AN47" i="4"/>
  <c r="AE46" i="4"/>
  <c r="AO45" i="4"/>
  <c r="AF44" i="4"/>
  <c r="AR42" i="4"/>
  <c r="AE42" i="4"/>
  <c r="AO41" i="4"/>
  <c r="N47" i="19"/>
  <c r="J44" i="2"/>
  <c r="P43" i="19"/>
  <c r="M43" i="19"/>
  <c r="M42" i="19"/>
  <c r="N39" i="19"/>
  <c r="L35" i="2"/>
  <c r="I35" i="2"/>
  <c r="J34" i="2"/>
  <c r="J34" i="1"/>
  <c r="J39" i="1"/>
  <c r="R63" i="7"/>
  <c r="M57" i="14"/>
  <c r="O38" i="7"/>
  <c r="O42" i="7"/>
  <c r="S41" i="7"/>
  <c r="R47" i="7"/>
  <c r="P43" i="7"/>
  <c r="AL39" i="4"/>
  <c r="AM34" i="4"/>
  <c r="AM71" i="4"/>
  <c r="W70" i="12"/>
  <c r="Z70" i="12"/>
  <c r="N59" i="14"/>
  <c r="P58" i="14"/>
  <c r="P57" i="14"/>
  <c r="M58" i="14"/>
  <c r="L63" i="14"/>
  <c r="L67" i="14"/>
  <c r="S60" i="7"/>
  <c r="O65" i="7"/>
  <c r="P68" i="7"/>
  <c r="Q71" i="7"/>
  <c r="J68" i="2"/>
  <c r="J58" i="1"/>
  <c r="Y70" i="12"/>
  <c r="N58" i="14"/>
  <c r="O63" i="14"/>
  <c r="O67" i="14"/>
  <c r="H66" i="11"/>
  <c r="J68" i="11"/>
  <c r="T71" i="7"/>
  <c r="S58" i="7"/>
  <c r="S61" i="7"/>
  <c r="Q63" i="7"/>
  <c r="Q66" i="7"/>
  <c r="O68" i="7"/>
  <c r="O70" i="7"/>
  <c r="AL71" i="4"/>
  <c r="AL69" i="4"/>
  <c r="AJ69" i="4"/>
  <c r="K68" i="2"/>
  <c r="K67" i="2"/>
  <c r="K65" i="2"/>
  <c r="K63" i="2"/>
  <c r="K60" i="2"/>
  <c r="K58" i="2"/>
  <c r="K55" i="2"/>
  <c r="I60" i="1"/>
  <c r="S43" i="7"/>
  <c r="R38" i="7"/>
  <c r="AL43" i="4"/>
  <c r="AI43" i="4"/>
  <c r="AL42" i="4"/>
  <c r="I45" i="2"/>
  <c r="M38" i="19"/>
  <c r="M36" i="19"/>
  <c r="P36" i="19"/>
  <c r="I44" i="11"/>
  <c r="I35" i="11"/>
  <c r="AQ47" i="4"/>
  <c r="AE44" i="4"/>
  <c r="AF42" i="4"/>
  <c r="AR41" i="4"/>
  <c r="L42" i="2"/>
  <c r="I39" i="2"/>
  <c r="K36" i="2"/>
  <c r="I44" i="2"/>
  <c r="K43" i="2"/>
  <c r="J40" i="2"/>
  <c r="M39" i="19"/>
  <c r="P47" i="19"/>
  <c r="I37" i="1"/>
  <c r="K42" i="2"/>
  <c r="J41" i="2"/>
  <c r="N41" i="19"/>
  <c r="K32" i="2"/>
  <c r="I40" i="1"/>
  <c r="M63" i="14"/>
  <c r="T70" i="12"/>
  <c r="T41" i="7"/>
  <c r="U41" i="7"/>
  <c r="O44" i="7"/>
  <c r="AH44" i="4"/>
  <c r="AP47" i="4"/>
  <c r="Z47" i="4"/>
  <c r="H67" i="11"/>
  <c r="I64" i="11"/>
  <c r="V68" i="7"/>
  <c r="U65" i="7"/>
  <c r="O57" i="14"/>
  <c r="L57" i="14"/>
  <c r="J63" i="11"/>
  <c r="V71" i="7"/>
  <c r="X65" i="7"/>
  <c r="R61" i="7"/>
  <c r="S65" i="7"/>
  <c r="O69" i="7"/>
  <c r="S71" i="7"/>
  <c r="L59" i="6"/>
  <c r="AP68" i="4"/>
  <c r="AN68" i="4"/>
  <c r="L67" i="2"/>
  <c r="L66" i="2"/>
  <c r="L65" i="2"/>
  <c r="L64" i="2"/>
  <c r="L63" i="2"/>
  <c r="L62" i="2"/>
  <c r="L60" i="2"/>
  <c r="L59" i="2"/>
  <c r="L58" i="2"/>
  <c r="L57" i="2"/>
  <c r="L55" i="2"/>
  <c r="I57" i="1"/>
  <c r="J60" i="1"/>
  <c r="J63" i="1"/>
  <c r="AA70" i="12"/>
  <c r="I59" i="11"/>
  <c r="K64" i="6"/>
  <c r="K59" i="6"/>
  <c r="H65" i="11"/>
  <c r="H55" i="11"/>
  <c r="I58" i="11"/>
  <c r="J59" i="11"/>
  <c r="X67" i="7"/>
  <c r="V65" i="7"/>
  <c r="P60" i="7"/>
  <c r="P62" i="7"/>
  <c r="P65" i="7"/>
  <c r="S66" i="7"/>
  <c r="Q68" i="7"/>
  <c r="Q70" i="7"/>
  <c r="AI71" i="4"/>
  <c r="I68" i="2"/>
  <c r="I67" i="2"/>
  <c r="K66" i="2"/>
  <c r="I66" i="2"/>
  <c r="I65" i="2"/>
  <c r="K64" i="2"/>
  <c r="I64" i="2"/>
  <c r="I63" i="2"/>
  <c r="K62" i="2"/>
  <c r="I62" i="2"/>
  <c r="I60" i="2"/>
  <c r="K59" i="2"/>
  <c r="I59" i="2"/>
  <c r="I58" i="2"/>
  <c r="K57" i="2"/>
  <c r="I57" i="2"/>
  <c r="I55" i="2"/>
  <c r="I55" i="1"/>
  <c r="I63" i="1"/>
  <c r="W45" i="7"/>
  <c r="O43" i="7"/>
  <c r="S38" i="7"/>
  <c r="Q44" i="7"/>
  <c r="AB47" i="4"/>
  <c r="AK34" i="4"/>
  <c r="O46" i="19"/>
  <c r="N44" i="19"/>
  <c r="K40" i="2"/>
  <c r="K37" i="2"/>
  <c r="J35" i="2"/>
  <c r="M34" i="19"/>
  <c r="P45" i="19"/>
  <c r="M45" i="19"/>
  <c r="P41" i="19"/>
  <c r="N38" i="19"/>
  <c r="J32" i="2"/>
  <c r="H35" i="1"/>
  <c r="I39" i="1"/>
  <c r="H40" i="1"/>
  <c r="I43" i="1"/>
  <c r="H44" i="1"/>
  <c r="H45" i="11"/>
  <c r="J43" i="11"/>
  <c r="I37" i="11"/>
  <c r="H36" i="11"/>
  <c r="J34" i="11"/>
  <c r="X41" i="7"/>
  <c r="Q42" i="7"/>
  <c r="K44" i="6"/>
  <c r="K40" i="6"/>
  <c r="K35" i="6"/>
  <c r="AH46" i="4"/>
  <c r="AD46" i="4"/>
  <c r="AN45" i="4"/>
  <c r="AP42" i="4"/>
  <c r="AD42" i="4"/>
  <c r="AP41" i="4"/>
  <c r="AN41" i="4"/>
  <c r="J45" i="2"/>
  <c r="N46" i="19"/>
  <c r="L41" i="2"/>
  <c r="I41" i="2"/>
  <c r="I40" i="2"/>
  <c r="J37" i="2"/>
  <c r="P37" i="19"/>
  <c r="M37" i="19"/>
  <c r="N36" i="19"/>
  <c r="H36" i="1"/>
  <c r="H41" i="1"/>
  <c r="J67" i="1" l="1"/>
  <c r="I67" i="1"/>
  <c r="J63" i="6"/>
  <c r="L63" i="6"/>
  <c r="I63" i="6"/>
  <c r="K63" i="6"/>
  <c r="O71" i="19"/>
  <c r="N71" i="19"/>
  <c r="J55" i="6"/>
  <c r="I55" i="6"/>
  <c r="K55" i="6"/>
  <c r="L55" i="6"/>
  <c r="H67" i="1"/>
  <c r="X47" i="3"/>
  <c r="W47" i="3"/>
  <c r="V47" i="3"/>
  <c r="U47" i="3"/>
  <c r="T47" i="3"/>
  <c r="X10" i="15" l="1"/>
  <c r="W10" i="15"/>
  <c r="V10" i="15"/>
  <c r="V22" i="15" l="1"/>
  <c r="V18" i="15"/>
  <c r="V13" i="15"/>
  <c r="V23" i="15"/>
  <c r="W20" i="15"/>
  <c r="V19" i="15"/>
  <c r="W15" i="15"/>
  <c r="V14" i="15"/>
  <c r="W21" i="15"/>
  <c r="V20" i="15"/>
  <c r="X18" i="15"/>
  <c r="V15" i="15"/>
  <c r="X13" i="15"/>
  <c r="W12" i="15"/>
  <c r="W14" i="3"/>
  <c r="AJ18" i="5"/>
  <c r="AI23" i="5"/>
  <c r="M20" i="14"/>
  <c r="K19" i="14"/>
  <c r="K22" i="14"/>
  <c r="I22" i="13"/>
  <c r="I20" i="13"/>
  <c r="I18" i="13"/>
  <c r="I14" i="13"/>
  <c r="V18" i="12"/>
  <c r="X17" i="12"/>
  <c r="U21" i="12"/>
  <c r="AG22" i="12"/>
  <c r="AF19" i="12"/>
  <c r="AG23" i="12"/>
  <c r="AF20" i="12"/>
  <c r="AH21" i="12"/>
  <c r="AH12" i="12"/>
  <c r="AD17" i="12"/>
  <c r="AA20" i="12"/>
  <c r="Z17" i="12"/>
  <c r="Y18" i="12"/>
  <c r="K20" i="8"/>
  <c r="M17" i="8"/>
  <c r="K11" i="8"/>
  <c r="N18" i="8"/>
  <c r="V14" i="7"/>
  <c r="W13" i="7"/>
  <c r="O14" i="7"/>
  <c r="P13" i="7"/>
  <c r="Q12" i="7"/>
  <c r="Z23" i="5"/>
  <c r="AB21" i="5"/>
  <c r="Z18" i="5"/>
  <c r="Y13" i="5"/>
  <c r="AF12" i="5"/>
  <c r="AP19" i="4"/>
  <c r="AO15" i="4"/>
  <c r="AP23" i="4"/>
  <c r="AO20" i="4"/>
  <c r="AN17" i="4"/>
  <c r="AQ22" i="4"/>
  <c r="AP14" i="4"/>
  <c r="AR21" i="4"/>
  <c r="AQ18" i="4"/>
  <c r="AA19" i="4"/>
  <c r="Z15" i="4"/>
  <c r="AC21" i="4"/>
  <c r="Y22" i="4"/>
  <c r="AA20" i="4"/>
  <c r="Z17" i="4"/>
  <c r="AB14" i="4"/>
  <c r="Y13" i="4"/>
  <c r="AA23" i="4"/>
  <c r="AB18" i="4"/>
  <c r="AC12" i="4"/>
  <c r="AJ20" i="4"/>
  <c r="AK14" i="4"/>
  <c r="AK19" i="4"/>
  <c r="AI12" i="4"/>
  <c r="AI21" i="4"/>
  <c r="AM17" i="4"/>
  <c r="AL13" i="4"/>
  <c r="AF23" i="4"/>
  <c r="AE20" i="4"/>
  <c r="AE10" i="4"/>
  <c r="AG19" i="4"/>
  <c r="AD18" i="4"/>
  <c r="AD21" i="4"/>
  <c r="AH15" i="4"/>
  <c r="AP12" i="4"/>
  <c r="AR15" i="5"/>
  <c r="S10" i="3"/>
  <c r="AL15" i="5"/>
  <c r="AH10" i="12"/>
  <c r="AQ13" i="5"/>
  <c r="AA12" i="12"/>
  <c r="M9" i="10"/>
  <c r="K14" i="10"/>
  <c r="T15" i="3"/>
  <c r="X10" i="7"/>
  <c r="P10" i="7"/>
  <c r="AK14" i="5"/>
  <c r="AE15" i="5"/>
  <c r="AD13" i="5"/>
  <c r="AF10" i="5"/>
  <c r="W17" i="15" l="1"/>
  <c r="AD17" i="4"/>
  <c r="AR14" i="5"/>
  <c r="K13" i="8"/>
  <c r="M9" i="8"/>
  <c r="O15" i="3"/>
  <c r="AH13" i="4"/>
  <c r="AG22" i="4"/>
  <c r="AL18" i="4"/>
  <c r="AL22" i="4"/>
  <c r="AK23" i="4"/>
  <c r="AQ13" i="4"/>
  <c r="Y12" i="5"/>
  <c r="AB17" i="5"/>
  <c r="Z19" i="5"/>
  <c r="N16" i="8"/>
  <c r="L21" i="8"/>
  <c r="O11" i="8"/>
  <c r="M14" i="8"/>
  <c r="M19" i="8"/>
  <c r="AB19" i="12"/>
  <c r="AC22" i="12"/>
  <c r="Z21" i="12"/>
  <c r="Y23" i="12"/>
  <c r="AG18" i="12"/>
  <c r="T22" i="12"/>
  <c r="T20" i="12"/>
  <c r="V19" i="12"/>
  <c r="W23" i="12"/>
  <c r="I17" i="13"/>
  <c r="I19" i="13"/>
  <c r="I21" i="13"/>
  <c r="I23" i="13"/>
  <c r="N16" i="14"/>
  <c r="N18" i="14"/>
  <c r="L17" i="14"/>
  <c r="M21" i="14"/>
  <c r="L9" i="10"/>
  <c r="N14" i="10"/>
  <c r="X15" i="3"/>
  <c r="S15" i="3"/>
  <c r="P15" i="3"/>
  <c r="AE21" i="4"/>
  <c r="AF19" i="4"/>
  <c r="AD13" i="4"/>
  <c r="AE17" i="4"/>
  <c r="AF20" i="4"/>
  <c r="AG23" i="4"/>
  <c r="AG15" i="4"/>
  <c r="AE18" i="4"/>
  <c r="AH19" i="4"/>
  <c r="AF21" i="4"/>
  <c r="AD23" i="4"/>
  <c r="AD10" i="4"/>
  <c r="AG17" i="4"/>
  <c r="AE19" i="4"/>
  <c r="AH20" i="4"/>
  <c r="AF22" i="4"/>
  <c r="AM21" i="4"/>
  <c r="AI17" i="4"/>
  <c r="AJ12" i="4"/>
  <c r="AM13" i="4"/>
  <c r="AI18" i="4"/>
  <c r="AL19" i="4"/>
  <c r="AJ21" i="4"/>
  <c r="AM22" i="4"/>
  <c r="AJ13" i="4"/>
  <c r="AM14" i="4"/>
  <c r="AK17" i="4"/>
  <c r="AI19" i="4"/>
  <c r="AL20" i="4"/>
  <c r="AJ22" i="4"/>
  <c r="AM23" i="4"/>
  <c r="AL12" i="4"/>
  <c r="AJ14" i="4"/>
  <c r="AK18" i="4"/>
  <c r="AI20" i="4"/>
  <c r="AL21" i="4"/>
  <c r="AJ23" i="4"/>
  <c r="AC18" i="4"/>
  <c r="AB13" i="4"/>
  <c r="AC17" i="4"/>
  <c r="Y21" i="4"/>
  <c r="AA14" i="4"/>
  <c r="Z12" i="4"/>
  <c r="AA15" i="4"/>
  <c r="AB19" i="4"/>
  <c r="AC22" i="4"/>
  <c r="Z13" i="4"/>
  <c r="AC14" i="4"/>
  <c r="AA17" i="4"/>
  <c r="Y19" i="4"/>
  <c r="AB20" i="4"/>
  <c r="Z22" i="4"/>
  <c r="AC23" i="4"/>
  <c r="AA13" i="4"/>
  <c r="Y15" i="4"/>
  <c r="AB17" i="4"/>
  <c r="Z19" i="4"/>
  <c r="AC20" i="4"/>
  <c r="AA22" i="4"/>
  <c r="AN12" i="4"/>
  <c r="AR12" i="4"/>
  <c r="AN21" i="4"/>
  <c r="AO12" i="4"/>
  <c r="AR13" i="4"/>
  <c r="AP15" i="4"/>
  <c r="AN18" i="4"/>
  <c r="AQ19" i="4"/>
  <c r="AO21" i="4"/>
  <c r="AR22" i="4"/>
  <c r="AN14" i="4"/>
  <c r="AQ15" i="4"/>
  <c r="AO18" i="4"/>
  <c r="AR19" i="4"/>
  <c r="AP21" i="4"/>
  <c r="AN23" i="4"/>
  <c r="AQ12" i="4"/>
  <c r="AO14" i="4"/>
  <c r="AR15" i="4"/>
  <c r="AP18" i="4"/>
  <c r="AN20" i="4"/>
  <c r="AQ21" i="4"/>
  <c r="AO23" i="4"/>
  <c r="AL14" i="5"/>
  <c r="AE13" i="5"/>
  <c r="AA12" i="5"/>
  <c r="AA13" i="5"/>
  <c r="AA18" i="5"/>
  <c r="AA21" i="5"/>
  <c r="AC12" i="5"/>
  <c r="Y17" i="5"/>
  <c r="AB18" i="5"/>
  <c r="AC21" i="5"/>
  <c r="AA23" i="5"/>
  <c r="AC19" i="5"/>
  <c r="AC23" i="5"/>
  <c r="Z12" i="5"/>
  <c r="Y18" i="5"/>
  <c r="AB19" i="5"/>
  <c r="Z21" i="5"/>
  <c r="J9" i="6"/>
  <c r="J16" i="6"/>
  <c r="J18" i="6"/>
  <c r="J20" i="6"/>
  <c r="J22" i="6"/>
  <c r="K22" i="6"/>
  <c r="L22" i="6"/>
  <c r="R10" i="7"/>
  <c r="S14" i="7"/>
  <c r="R12" i="7"/>
  <c r="P12" i="7"/>
  <c r="S13" i="7"/>
  <c r="P14" i="7"/>
  <c r="U10" i="7"/>
  <c r="U14" i="7"/>
  <c r="S10" i="7"/>
  <c r="N13" i="8"/>
  <c r="O16" i="8"/>
  <c r="K18" i="8"/>
  <c r="O20" i="8"/>
  <c r="P9" i="8"/>
  <c r="L14" i="8"/>
  <c r="L19" i="8"/>
  <c r="L11" i="8"/>
  <c r="P13" i="8"/>
  <c r="L16" i="8"/>
  <c r="N17" i="8"/>
  <c r="P18" i="8"/>
  <c r="L20" i="8"/>
  <c r="N21" i="8"/>
  <c r="P14" i="8"/>
  <c r="P19" i="8"/>
  <c r="O9" i="8"/>
  <c r="O14" i="8"/>
  <c r="K17" i="8"/>
  <c r="M18" i="8"/>
  <c r="O19" i="8"/>
  <c r="K21" i="8"/>
  <c r="L14" i="10"/>
  <c r="H16" i="11"/>
  <c r="I11" i="11"/>
  <c r="AB23" i="12"/>
  <c r="AC19" i="12"/>
  <c r="Y19" i="12"/>
  <c r="Z22" i="12"/>
  <c r="AB17" i="12"/>
  <c r="Z19" i="12"/>
  <c r="AC20" i="12"/>
  <c r="AA22" i="12"/>
  <c r="Y12" i="12"/>
  <c r="AC17" i="12"/>
  <c r="AA19" i="12"/>
  <c r="Y21" i="12"/>
  <c r="AB22" i="12"/>
  <c r="AD12" i="12"/>
  <c r="AF23" i="12"/>
  <c r="AD22" i="12"/>
  <c r="AD18" i="12"/>
  <c r="AE21" i="12"/>
  <c r="AG10" i="12"/>
  <c r="AE18" i="12"/>
  <c r="AH19" i="12"/>
  <c r="AF21" i="12"/>
  <c r="AD23" i="12"/>
  <c r="AD10" i="12"/>
  <c r="AG17" i="12"/>
  <c r="AE19" i="12"/>
  <c r="AH20" i="12"/>
  <c r="AF22" i="12"/>
  <c r="X22" i="12"/>
  <c r="T18" i="12"/>
  <c r="T17" i="12"/>
  <c r="W18" i="12"/>
  <c r="U20" i="12"/>
  <c r="W21" i="12"/>
  <c r="U23" i="12"/>
  <c r="T19" i="12"/>
  <c r="U17" i="12"/>
  <c r="X18" i="12"/>
  <c r="V20" i="12"/>
  <c r="V21" i="12"/>
  <c r="U22" i="12"/>
  <c r="T23" i="12"/>
  <c r="X23" i="12"/>
  <c r="J14" i="13"/>
  <c r="J17" i="13"/>
  <c r="J19" i="13"/>
  <c r="J21" i="13"/>
  <c r="J23" i="13"/>
  <c r="K14" i="13"/>
  <c r="K17" i="13"/>
  <c r="K19" i="13"/>
  <c r="K21" i="13"/>
  <c r="K23" i="13"/>
  <c r="L14" i="13"/>
  <c r="L17" i="13"/>
  <c r="L19" i="13"/>
  <c r="L21" i="13"/>
  <c r="L23" i="13"/>
  <c r="L16" i="14"/>
  <c r="P20" i="14"/>
  <c r="N22" i="14"/>
  <c r="P19" i="14"/>
  <c r="P18" i="14"/>
  <c r="M19" i="14"/>
  <c r="L22" i="14"/>
  <c r="M16" i="14"/>
  <c r="L20" i="14"/>
  <c r="L18" i="14"/>
  <c r="N17" i="14"/>
  <c r="O21" i="14"/>
  <c r="P21" i="14"/>
  <c r="K16" i="14"/>
  <c r="K18" i="14"/>
  <c r="M22" i="14"/>
  <c r="O19" i="14"/>
  <c r="M18" i="14"/>
  <c r="AE12" i="5"/>
  <c r="AD15" i="5"/>
  <c r="AH15" i="5"/>
  <c r="AE10" i="5"/>
  <c r="AD12" i="5"/>
  <c r="AG13" i="5"/>
  <c r="AI19" i="5"/>
  <c r="R15" i="3"/>
  <c r="AN13" i="5"/>
  <c r="AR13" i="5"/>
  <c r="AN15" i="5"/>
  <c r="AQ15" i="5"/>
  <c r="X13" i="7"/>
  <c r="U14" i="3"/>
  <c r="V14" i="3"/>
  <c r="U15" i="3"/>
  <c r="AJ15" i="5"/>
  <c r="AJ19" i="5"/>
  <c r="AJ14" i="5"/>
  <c r="AK23" i="5"/>
  <c r="AM23" i="5"/>
  <c r="H20" i="1"/>
  <c r="O10" i="7"/>
  <c r="X22" i="15"/>
  <c r="X12" i="15"/>
  <c r="X17" i="15"/>
  <c r="X21" i="15"/>
  <c r="W14" i="15"/>
  <c r="X15" i="15"/>
  <c r="W19" i="15"/>
  <c r="X20" i="15"/>
  <c r="V12" i="15"/>
  <c r="W13" i="15"/>
  <c r="X14" i="15"/>
  <c r="V17" i="15"/>
  <c r="W18" i="15"/>
  <c r="X19" i="15"/>
  <c r="V21" i="15"/>
  <c r="W22" i="15"/>
  <c r="AH13" i="5"/>
  <c r="AI14" i="5"/>
  <c r="K9" i="6"/>
  <c r="AN14" i="5"/>
  <c r="M13" i="8"/>
  <c r="K9" i="8"/>
  <c r="M14" i="10"/>
  <c r="J11" i="11"/>
  <c r="N9" i="10"/>
  <c r="AO14" i="5"/>
  <c r="K9" i="10"/>
  <c r="P10" i="3"/>
  <c r="O10" i="3"/>
  <c r="AE15" i="4"/>
  <c r="AF15" i="4"/>
  <c r="AH22" i="4"/>
  <c r="AH17" i="4"/>
  <c r="AG18" i="4"/>
  <c r="AH21" i="4"/>
  <c r="AG13" i="4"/>
  <c r="AF10" i="4"/>
  <c r="AH18" i="4"/>
  <c r="AD22" i="4"/>
  <c r="AG10" i="4"/>
  <c r="AE13" i="4"/>
  <c r="AF17" i="4"/>
  <c r="AD19" i="4"/>
  <c r="AG20" i="4"/>
  <c r="AE22" i="4"/>
  <c r="AH23" i="4"/>
  <c r="AH10" i="4"/>
  <c r="AF13" i="4"/>
  <c r="AD15" i="4"/>
  <c r="AF18" i="4"/>
  <c r="AD20" i="4"/>
  <c r="AG21" i="4"/>
  <c r="AE23" i="4"/>
  <c r="AM12" i="4"/>
  <c r="AI13" i="4"/>
  <c r="AL14" i="4"/>
  <c r="AJ17" i="4"/>
  <c r="AM18" i="4"/>
  <c r="AK20" i="4"/>
  <c r="AI22" i="4"/>
  <c r="AL23" i="4"/>
  <c r="AK12" i="4"/>
  <c r="AI14" i="4"/>
  <c r="AJ18" i="4"/>
  <c r="AM19" i="4"/>
  <c r="AK21" i="4"/>
  <c r="AI23" i="4"/>
  <c r="AK13" i="4"/>
  <c r="AL17" i="4"/>
  <c r="AJ19" i="4"/>
  <c r="AM20" i="4"/>
  <c r="AK22" i="4"/>
  <c r="AB23" i="4"/>
  <c r="Y17" i="4"/>
  <c r="Y12" i="4"/>
  <c r="AB22" i="4"/>
  <c r="Z20" i="4"/>
  <c r="AC13" i="4"/>
  <c r="Y18" i="4"/>
  <c r="Z21" i="4"/>
  <c r="AA12" i="4"/>
  <c r="Y14" i="4"/>
  <c r="AB15" i="4"/>
  <c r="Z18" i="4"/>
  <c r="AC19" i="4"/>
  <c r="AA21" i="4"/>
  <c r="Y23" i="4"/>
  <c r="AB12" i="4"/>
  <c r="Z14" i="4"/>
  <c r="AC15" i="4"/>
  <c r="AA18" i="4"/>
  <c r="Y20" i="4"/>
  <c r="AB21" i="4"/>
  <c r="Z23" i="4"/>
  <c r="AR17" i="4"/>
  <c r="AN13" i="4"/>
  <c r="AQ14" i="4"/>
  <c r="AO17" i="4"/>
  <c r="AR18" i="4"/>
  <c r="AP20" i="4"/>
  <c r="AN22" i="4"/>
  <c r="AQ23" i="4"/>
  <c r="AO13" i="4"/>
  <c r="AR14" i="4"/>
  <c r="AP17" i="4"/>
  <c r="AN19" i="4"/>
  <c r="AQ20" i="4"/>
  <c r="AO22" i="4"/>
  <c r="AR23" i="4"/>
  <c r="AP13" i="4"/>
  <c r="AN15" i="4"/>
  <c r="AQ17" i="4"/>
  <c r="AO19" i="4"/>
  <c r="AR20" i="4"/>
  <c r="AP22" i="4"/>
  <c r="AK15" i="5"/>
  <c r="AI15" i="5"/>
  <c r="AB12" i="5"/>
  <c r="Z13" i="5"/>
  <c r="Y19" i="5"/>
  <c r="Y23" i="5"/>
  <c r="AB13" i="5"/>
  <c r="AC17" i="5"/>
  <c r="AA19" i="5"/>
  <c r="Y21" i="5"/>
  <c r="AA17" i="5"/>
  <c r="AC13" i="5"/>
  <c r="Z17" i="5"/>
  <c r="AC18" i="5"/>
  <c r="AB23" i="5"/>
  <c r="I16" i="6"/>
  <c r="J14" i="6"/>
  <c r="J17" i="6"/>
  <c r="J19" i="6"/>
  <c r="J21" i="6"/>
  <c r="I17" i="6"/>
  <c r="I22" i="6"/>
  <c r="K14" i="6"/>
  <c r="K17" i="6"/>
  <c r="K19" i="6"/>
  <c r="K21" i="6"/>
  <c r="L9" i="6"/>
  <c r="L17" i="6"/>
  <c r="L21" i="6"/>
  <c r="O12" i="7"/>
  <c r="S12" i="7"/>
  <c r="R13" i="7"/>
  <c r="Q14" i="7"/>
  <c r="W10" i="7"/>
  <c r="U13" i="7"/>
  <c r="T14" i="7"/>
  <c r="X14" i="7"/>
  <c r="Q13" i="7"/>
  <c r="Q10" i="7"/>
  <c r="O13" i="7"/>
  <c r="R14" i="7"/>
  <c r="V10" i="7"/>
  <c r="V13" i="7"/>
  <c r="L9" i="8"/>
  <c r="O13" i="8"/>
  <c r="K16" i="8"/>
  <c r="O18" i="8"/>
  <c r="M21" i="8"/>
  <c r="N11" i="8"/>
  <c r="L17" i="8"/>
  <c r="N20" i="8"/>
  <c r="N9" i="8"/>
  <c r="P11" i="8"/>
  <c r="L13" i="8"/>
  <c r="N14" i="8"/>
  <c r="P16" i="8"/>
  <c r="L18" i="8"/>
  <c r="N19" i="8"/>
  <c r="P20" i="8"/>
  <c r="P17" i="8"/>
  <c r="P21" i="8"/>
  <c r="M11" i="8"/>
  <c r="K14" i="8"/>
  <c r="M16" i="8"/>
  <c r="O17" i="8"/>
  <c r="K19" i="8"/>
  <c r="M20" i="8"/>
  <c r="O21" i="8"/>
  <c r="J14" i="10"/>
  <c r="J19" i="11"/>
  <c r="H17" i="11"/>
  <c r="I18" i="11"/>
  <c r="I19" i="11"/>
  <c r="J12" i="11"/>
  <c r="J16" i="11"/>
  <c r="H13" i="11"/>
  <c r="H9" i="11"/>
  <c r="Z12" i="12"/>
  <c r="Z18" i="12"/>
  <c r="AC18" i="12"/>
  <c r="Y22" i="12"/>
  <c r="AA21" i="12"/>
  <c r="AA17" i="12"/>
  <c r="AB20" i="12"/>
  <c r="AC23" i="12"/>
  <c r="AB12" i="12"/>
  <c r="AA18" i="12"/>
  <c r="Y20" i="12"/>
  <c r="AB21" i="12"/>
  <c r="Z23" i="12"/>
  <c r="AC12" i="12"/>
  <c r="Y17" i="12"/>
  <c r="AB18" i="12"/>
  <c r="Z20" i="12"/>
  <c r="AC21" i="12"/>
  <c r="AA23" i="12"/>
  <c r="AE10" i="12"/>
  <c r="AE17" i="12"/>
  <c r="AH17" i="12"/>
  <c r="AD21" i="12"/>
  <c r="AE20" i="12"/>
  <c r="AF10" i="12"/>
  <c r="AH18" i="12"/>
  <c r="AE12" i="12"/>
  <c r="AG19" i="12"/>
  <c r="AH22" i="12"/>
  <c r="AF12" i="12"/>
  <c r="AF17" i="12"/>
  <c r="AD19" i="12"/>
  <c r="AG20" i="12"/>
  <c r="AE22" i="12"/>
  <c r="AH23" i="12"/>
  <c r="AG12" i="12"/>
  <c r="AF18" i="12"/>
  <c r="AD20" i="12"/>
  <c r="AG21" i="12"/>
  <c r="AE23" i="12"/>
  <c r="W19" i="12"/>
  <c r="W17" i="12"/>
  <c r="U19" i="12"/>
  <c r="X20" i="12"/>
  <c r="V22" i="12"/>
  <c r="V17" i="12"/>
  <c r="W20" i="12"/>
  <c r="U18" i="12"/>
  <c r="X19" i="12"/>
  <c r="T21" i="12"/>
  <c r="X21" i="12"/>
  <c r="W22" i="12"/>
  <c r="V23" i="12"/>
  <c r="J18" i="13"/>
  <c r="J20" i="13"/>
  <c r="J22" i="13"/>
  <c r="K18" i="13"/>
  <c r="K20" i="13"/>
  <c r="K22" i="13"/>
  <c r="L18" i="13"/>
  <c r="L20" i="13"/>
  <c r="L22" i="13"/>
  <c r="K17" i="14"/>
  <c r="M17" i="14"/>
  <c r="P17" i="14"/>
  <c r="P16" i="14"/>
  <c r="O17" i="14"/>
  <c r="O18" i="14"/>
  <c r="O20" i="14"/>
  <c r="K21" i="14"/>
  <c r="L21" i="14"/>
  <c r="P22" i="14"/>
  <c r="N20" i="14"/>
  <c r="N19" i="14"/>
  <c r="N21" i="14"/>
  <c r="O22" i="14"/>
  <c r="O16" i="14"/>
  <c r="L19" i="14"/>
  <c r="K20" i="14"/>
  <c r="AD10" i="5"/>
  <c r="AH10" i="5"/>
  <c r="AG12" i="5"/>
  <c r="AF13" i="5"/>
  <c r="AF15" i="5"/>
  <c r="AG10" i="5"/>
  <c r="AH12" i="5"/>
  <c r="AG15" i="5"/>
  <c r="Q10" i="3"/>
  <c r="Q15" i="3"/>
  <c r="R10" i="3"/>
  <c r="P12" i="19"/>
  <c r="N15" i="19"/>
  <c r="J14" i="2"/>
  <c r="AP13" i="5"/>
  <c r="AQ14" i="5"/>
  <c r="AP15" i="5"/>
  <c r="AO13" i="5"/>
  <c r="AP14" i="5"/>
  <c r="AO15" i="5"/>
  <c r="T10" i="7"/>
  <c r="T13" i="7"/>
  <c r="W14" i="7"/>
  <c r="J19" i="1"/>
  <c r="H16" i="1"/>
  <c r="I21" i="1"/>
  <c r="V15" i="3"/>
  <c r="T14" i="3"/>
  <c r="X14" i="3"/>
  <c r="W15" i="3"/>
  <c r="AL18" i="5"/>
  <c r="AJ23" i="5"/>
  <c r="AK18" i="5"/>
  <c r="AM15" i="5"/>
  <c r="J9" i="10"/>
  <c r="AL19" i="5"/>
  <c r="J11" i="1"/>
  <c r="H13" i="1"/>
  <c r="H18" i="1"/>
  <c r="I16" i="1"/>
  <c r="J17" i="1"/>
  <c r="I20" i="1"/>
  <c r="J21" i="1"/>
  <c r="AM19" i="5"/>
  <c r="AM14" i="5"/>
  <c r="AI18" i="5"/>
  <c r="AM18" i="5"/>
  <c r="AL23" i="5"/>
  <c r="O22" i="8"/>
  <c r="L20" i="10"/>
  <c r="N22" i="10"/>
  <c r="M18" i="10"/>
  <c r="S17" i="7"/>
  <c r="O22" i="7"/>
  <c r="S19" i="7"/>
  <c r="O23" i="7"/>
  <c r="AH17" i="5"/>
  <c r="AF19" i="5"/>
  <c r="S18" i="3"/>
  <c r="R20" i="3"/>
  <c r="S23" i="3"/>
  <c r="AP17" i="5"/>
  <c r="AO18" i="5"/>
  <c r="AR19" i="5"/>
  <c r="AP21" i="5"/>
  <c r="AN23" i="5"/>
  <c r="U18" i="7"/>
  <c r="X19" i="7"/>
  <c r="V21" i="7"/>
  <c r="X23" i="7"/>
  <c r="W18" i="3"/>
  <c r="V19" i="3"/>
  <c r="U20" i="3"/>
  <c r="X21" i="3"/>
  <c r="V23" i="3"/>
  <c r="P9" i="14"/>
  <c r="O13" i="14"/>
  <c r="M12" i="10"/>
  <c r="R15" i="7"/>
  <c r="AA15" i="5"/>
  <c r="AB10" i="4"/>
  <c r="AM15" i="4"/>
  <c r="AP10" i="4"/>
  <c r="AK10" i="4"/>
  <c r="AF14" i="4"/>
  <c r="AF12" i="4"/>
  <c r="R12" i="3"/>
  <c r="P14" i="3"/>
  <c r="I11" i="6"/>
  <c r="N11" i="10"/>
  <c r="L13" i="10"/>
  <c r="K11" i="14"/>
  <c r="K12" i="14"/>
  <c r="AB15" i="12"/>
  <c r="X15" i="12"/>
  <c r="AL13" i="5"/>
  <c r="O13" i="3"/>
  <c r="K14" i="14"/>
  <c r="M12" i="8"/>
  <c r="I13" i="6"/>
  <c r="AE15" i="12"/>
  <c r="Q18" i="7" l="1"/>
  <c r="I20" i="11"/>
  <c r="N14" i="14"/>
  <c r="AO12" i="5"/>
  <c r="AD14" i="12"/>
  <c r="P12" i="14"/>
  <c r="X17" i="3"/>
  <c r="W20" i="7"/>
  <c r="V17" i="7"/>
  <c r="X22" i="7"/>
  <c r="P22" i="3"/>
  <c r="S19" i="3"/>
  <c r="Q17" i="3"/>
  <c r="S22" i="3"/>
  <c r="P21" i="3"/>
  <c r="AF23" i="5"/>
  <c r="AH21" i="5"/>
  <c r="AG18" i="5"/>
  <c r="Q21" i="7"/>
  <c r="P18" i="7"/>
  <c r="Q20" i="7"/>
  <c r="X19" i="3"/>
  <c r="P23" i="3"/>
  <c r="N21" i="10"/>
  <c r="L19" i="10"/>
  <c r="N17" i="10"/>
  <c r="K16" i="10"/>
  <c r="J22" i="10"/>
  <c r="L9" i="14"/>
  <c r="P22" i="8"/>
  <c r="L11" i="2"/>
  <c r="I12" i="11"/>
  <c r="I21" i="11"/>
  <c r="L19" i="6"/>
  <c r="L14" i="6"/>
  <c r="K11" i="6"/>
  <c r="AK19" i="5"/>
  <c r="L18" i="6"/>
  <c r="K18" i="6"/>
  <c r="M13" i="19"/>
  <c r="I12" i="2"/>
  <c r="I9" i="2"/>
  <c r="O14" i="19"/>
  <c r="K13" i="2"/>
  <c r="AH14" i="12"/>
  <c r="P13" i="14"/>
  <c r="T17" i="3"/>
  <c r="U19" i="3"/>
  <c r="V18" i="3"/>
  <c r="T23" i="7"/>
  <c r="W23" i="7"/>
  <c r="U21" i="7"/>
  <c r="X18" i="7"/>
  <c r="T18" i="7"/>
  <c r="AR23" i="5"/>
  <c r="AN19" i="5"/>
  <c r="AO17" i="5"/>
  <c r="O19" i="3"/>
  <c r="R23" i="3"/>
  <c r="O22" i="3"/>
  <c r="R19" i="3"/>
  <c r="P17" i="3"/>
  <c r="AD21" i="5"/>
  <c r="AD17" i="5"/>
  <c r="AF18" i="5"/>
  <c r="AG17" i="5"/>
  <c r="R22" i="7"/>
  <c r="O21" i="7"/>
  <c r="Q19" i="7"/>
  <c r="P23" i="7"/>
  <c r="O20" i="7"/>
  <c r="X23" i="3"/>
  <c r="T23" i="3"/>
  <c r="U18" i="3"/>
  <c r="W23" i="3"/>
  <c r="U21" i="3"/>
  <c r="W19" i="3"/>
  <c r="U17" i="3"/>
  <c r="W22" i="7"/>
  <c r="U20" i="7"/>
  <c r="W18" i="7"/>
  <c r="U23" i="7"/>
  <c r="W21" i="7"/>
  <c r="T20" i="7"/>
  <c r="V18" i="7"/>
  <c r="AQ18" i="5"/>
  <c r="AO23" i="5"/>
  <c r="AQ21" i="5"/>
  <c r="AO19" i="5"/>
  <c r="AQ17" i="5"/>
  <c r="M20" i="19"/>
  <c r="I19" i="2"/>
  <c r="M18" i="19"/>
  <c r="I17" i="2"/>
  <c r="R22" i="3"/>
  <c r="P20" i="3"/>
  <c r="R18" i="3"/>
  <c r="S17" i="3"/>
  <c r="O17" i="3"/>
  <c r="R21" i="3"/>
  <c r="O20" i="3"/>
  <c r="Q18" i="3"/>
  <c r="AE18" i="5"/>
  <c r="AF17" i="5"/>
  <c r="AH18" i="5"/>
  <c r="AD18" i="5"/>
  <c r="S23" i="7"/>
  <c r="R20" i="7"/>
  <c r="O19" i="7"/>
  <c r="Q23" i="7"/>
  <c r="P20" i="7"/>
  <c r="S20" i="7"/>
  <c r="R17" i="7"/>
  <c r="J21" i="10"/>
  <c r="N18" i="10"/>
  <c r="J18" i="10"/>
  <c r="L16" i="10"/>
  <c r="L21" i="10"/>
  <c r="N19" i="10"/>
  <c r="J19" i="10"/>
  <c r="L17" i="10"/>
  <c r="M16" i="10"/>
  <c r="N20" i="10"/>
  <c r="J20" i="10"/>
  <c r="N16" i="10"/>
  <c r="J16" i="10"/>
  <c r="O9" i="14"/>
  <c r="H22" i="11"/>
  <c r="K20" i="10"/>
  <c r="M21" i="10"/>
  <c r="M17" i="10"/>
  <c r="AP12" i="5"/>
  <c r="J13" i="2"/>
  <c r="P10" i="19"/>
  <c r="O20" i="19"/>
  <c r="M14" i="19"/>
  <c r="M12" i="19"/>
  <c r="P13" i="3"/>
  <c r="K13" i="14"/>
  <c r="N13" i="14"/>
  <c r="L12" i="14"/>
  <c r="M14" i="14"/>
  <c r="O11" i="14"/>
  <c r="U15" i="12"/>
  <c r="AH15" i="12"/>
  <c r="AA15" i="12"/>
  <c r="I22" i="11"/>
  <c r="P12" i="8"/>
  <c r="P21" i="7"/>
  <c r="Q22" i="7"/>
  <c r="AR10" i="4"/>
  <c r="AO10" i="4"/>
  <c r="Y10" i="4"/>
  <c r="AI15" i="4"/>
  <c r="AM10" i="4"/>
  <c r="AJ10" i="4"/>
  <c r="AG14" i="4"/>
  <c r="AE12" i="4"/>
  <c r="S12" i="3"/>
  <c r="Q14" i="3"/>
  <c r="I19" i="1"/>
  <c r="J16" i="1"/>
  <c r="L14" i="2"/>
  <c r="M13" i="10"/>
  <c r="J12" i="10"/>
  <c r="O15" i="19"/>
  <c r="L11" i="10"/>
  <c r="J13" i="10"/>
  <c r="N13" i="19"/>
  <c r="N12" i="8"/>
  <c r="AR12" i="5"/>
  <c r="AM13" i="5"/>
  <c r="H21" i="1"/>
  <c r="J22" i="1"/>
  <c r="I17" i="1"/>
  <c r="H11" i="1"/>
  <c r="W21" i="3"/>
  <c r="J18" i="1"/>
  <c r="I11" i="1"/>
  <c r="AR18" i="5"/>
  <c r="P14" i="19"/>
  <c r="P13" i="19"/>
  <c r="N12" i="19"/>
  <c r="J9" i="2"/>
  <c r="O13" i="19"/>
  <c r="O10" i="19"/>
  <c r="Q21" i="3"/>
  <c r="Q12" i="3"/>
  <c r="P12" i="3"/>
  <c r="L14" i="14"/>
  <c r="N11" i="14"/>
  <c r="O14" i="14"/>
  <c r="AG15" i="12"/>
  <c r="AG14" i="12"/>
  <c r="AF14" i="12"/>
  <c r="W15" i="12"/>
  <c r="I13" i="11"/>
  <c r="J9" i="11"/>
  <c r="H19" i="11"/>
  <c r="J18" i="11"/>
  <c r="I17" i="11"/>
  <c r="I16" i="11"/>
  <c r="M22" i="8"/>
  <c r="K12" i="8"/>
  <c r="R23" i="7"/>
  <c r="Q15" i="7"/>
  <c r="L11" i="6"/>
  <c r="K13" i="6"/>
  <c r="J13" i="6"/>
  <c r="I19" i="6"/>
  <c r="AB15" i="5"/>
  <c r="AN10" i="4"/>
  <c r="AC10" i="4"/>
  <c r="Z10" i="4"/>
  <c r="AA10" i="4"/>
  <c r="AL10" i="4"/>
  <c r="AJ15" i="4"/>
  <c r="AG12" i="4"/>
  <c r="AD12" i="4"/>
  <c r="AI10" i="4"/>
  <c r="Q13" i="3"/>
  <c r="O12" i="3"/>
  <c r="H19" i="1"/>
  <c r="M11" i="10"/>
  <c r="O12" i="19"/>
  <c r="I14" i="6"/>
  <c r="M15" i="19"/>
  <c r="AI13" i="5"/>
  <c r="H14" i="11"/>
  <c r="O12" i="14"/>
  <c r="I9" i="1"/>
  <c r="J14" i="1"/>
  <c r="AN12" i="5"/>
  <c r="P14" i="14"/>
  <c r="T21" i="3"/>
  <c r="U23" i="3"/>
  <c r="X20" i="3"/>
  <c r="T20" i="3"/>
  <c r="W17" i="3"/>
  <c r="T19" i="7"/>
  <c r="T22" i="7"/>
  <c r="V20" i="7"/>
  <c r="W19" i="7"/>
  <c r="U17" i="7"/>
  <c r="AQ23" i="5"/>
  <c r="AO21" i="5"/>
  <c r="AQ19" i="5"/>
  <c r="AN18" i="5"/>
  <c r="O23" i="19"/>
  <c r="K22" i="2"/>
  <c r="O17" i="19"/>
  <c r="K16" i="2"/>
  <c r="Q20" i="3"/>
  <c r="O18" i="3"/>
  <c r="AE23" i="5"/>
  <c r="AG21" i="5"/>
  <c r="AE19" i="5"/>
  <c r="S18" i="7"/>
  <c r="R21" i="7"/>
  <c r="V21" i="3"/>
  <c r="T19" i="3"/>
  <c r="V17" i="3"/>
  <c r="V20" i="3"/>
  <c r="X18" i="3"/>
  <c r="T18" i="3"/>
  <c r="V23" i="7"/>
  <c r="X21" i="7"/>
  <c r="T21" i="7"/>
  <c r="V19" i="7"/>
  <c r="X17" i="7"/>
  <c r="T17" i="7"/>
  <c r="V22" i="7"/>
  <c r="U22" i="7"/>
  <c r="X20" i="7"/>
  <c r="U19" i="7"/>
  <c r="W17" i="7"/>
  <c r="AP23" i="5"/>
  <c r="AR21" i="5"/>
  <c r="AN21" i="5"/>
  <c r="AP19" i="5"/>
  <c r="AR17" i="5"/>
  <c r="AN17" i="5"/>
  <c r="AP18" i="5"/>
  <c r="N22" i="19"/>
  <c r="J21" i="2"/>
  <c r="J18" i="2"/>
  <c r="I20" i="2"/>
  <c r="Q23" i="3"/>
  <c r="S21" i="3"/>
  <c r="O21" i="3"/>
  <c r="Q19" i="3"/>
  <c r="Q22" i="3"/>
  <c r="S20" i="3"/>
  <c r="R17" i="3"/>
  <c r="AH23" i="5"/>
  <c r="AD23" i="5"/>
  <c r="AF21" i="5"/>
  <c r="AH19" i="5"/>
  <c r="AD19" i="5"/>
  <c r="AG23" i="5"/>
  <c r="AE21" i="5"/>
  <c r="AG19" i="5"/>
  <c r="AE17" i="5"/>
  <c r="P22" i="7"/>
  <c r="Q17" i="7"/>
  <c r="S22" i="7"/>
  <c r="O18" i="7"/>
  <c r="S21" i="7"/>
  <c r="R18" i="7"/>
  <c r="O17" i="7"/>
  <c r="P19" i="7"/>
  <c r="J17" i="10"/>
  <c r="K21" i="10"/>
  <c r="M19" i="10"/>
  <c r="K17" i="10"/>
  <c r="T15" i="7"/>
  <c r="K22" i="10"/>
  <c r="M20" i="10"/>
  <c r="K18" i="10"/>
  <c r="L22" i="10"/>
  <c r="L18" i="10"/>
  <c r="W15" i="7"/>
  <c r="N9" i="14"/>
  <c r="N22" i="8"/>
  <c r="AJ13" i="5"/>
  <c r="M22" i="10"/>
  <c r="K19" i="10"/>
  <c r="AK13" i="5"/>
  <c r="W20" i="3"/>
  <c r="H12" i="1"/>
  <c r="N14" i="19"/>
  <c r="L9" i="2"/>
  <c r="K19" i="2"/>
  <c r="I13" i="2"/>
  <c r="I11" i="2"/>
  <c r="S14" i="3"/>
  <c r="P19" i="3"/>
  <c r="M12" i="14"/>
  <c r="P11" i="14"/>
  <c r="T15" i="12"/>
  <c r="V15" i="12"/>
  <c r="AE14" i="12"/>
  <c r="AF15" i="12"/>
  <c r="AC15" i="12"/>
  <c r="H12" i="11"/>
  <c r="H21" i="11"/>
  <c r="J17" i="11"/>
  <c r="J22" i="11"/>
  <c r="L22" i="8"/>
  <c r="R19" i="7"/>
  <c r="S15" i="7"/>
  <c r="P15" i="7"/>
  <c r="J11" i="6"/>
  <c r="I21" i="6"/>
  <c r="Y15" i="5"/>
  <c r="AL15" i="4"/>
  <c r="AH14" i="4"/>
  <c r="I13" i="1"/>
  <c r="P15" i="19"/>
  <c r="K13" i="10"/>
  <c r="L11" i="14"/>
  <c r="R13" i="3"/>
  <c r="L12" i="8"/>
  <c r="K14" i="2"/>
  <c r="K12" i="10"/>
  <c r="N13" i="10"/>
  <c r="O12" i="8"/>
  <c r="J12" i="2"/>
  <c r="I18" i="1"/>
  <c r="J13" i="1"/>
  <c r="N12" i="10"/>
  <c r="H17" i="1"/>
  <c r="M9" i="14"/>
  <c r="L13" i="2"/>
  <c r="L12" i="2"/>
  <c r="J11" i="2"/>
  <c r="N10" i="19"/>
  <c r="K12" i="2"/>
  <c r="K9" i="2"/>
  <c r="O23" i="3"/>
  <c r="P18" i="3"/>
  <c r="O14" i="3"/>
  <c r="R14" i="3"/>
  <c r="M13" i="14"/>
  <c r="L13" i="14"/>
  <c r="M11" i="14"/>
  <c r="N12" i="14"/>
  <c r="AD15" i="12"/>
  <c r="Z15" i="12"/>
  <c r="Y15" i="12"/>
  <c r="H18" i="11"/>
  <c r="I14" i="11"/>
  <c r="I9" i="11"/>
  <c r="J13" i="11"/>
  <c r="J21" i="11"/>
  <c r="H20" i="11"/>
  <c r="J20" i="11"/>
  <c r="K11" i="10"/>
  <c r="K22" i="8"/>
  <c r="P17" i="7"/>
  <c r="O15" i="7"/>
  <c r="L20" i="6"/>
  <c r="L16" i="6"/>
  <c r="I18" i="6"/>
  <c r="K20" i="6"/>
  <c r="K16" i="6"/>
  <c r="I20" i="6"/>
  <c r="I9" i="6"/>
  <c r="AC15" i="5"/>
  <c r="Z15" i="5"/>
  <c r="AQ10" i="4"/>
  <c r="AK15" i="4"/>
  <c r="AE14" i="4"/>
  <c r="AD14" i="4"/>
  <c r="AH12" i="4"/>
  <c r="S13" i="3"/>
  <c r="J20" i="1"/>
  <c r="J14" i="11"/>
  <c r="H11" i="11"/>
  <c r="K11" i="2"/>
  <c r="L12" i="10"/>
  <c r="J11" i="10"/>
  <c r="L13" i="6"/>
  <c r="I14" i="2"/>
  <c r="K9" i="14"/>
  <c r="AQ12" i="5"/>
  <c r="N19" i="19" l="1"/>
  <c r="N21" i="19"/>
  <c r="AM21" i="5"/>
  <c r="AK21" i="5"/>
  <c r="AL21" i="5"/>
  <c r="AJ21" i="5"/>
  <c r="AI21" i="5"/>
  <c r="O19" i="19"/>
  <c r="P19" i="19"/>
  <c r="P21" i="19"/>
  <c r="P23" i="19"/>
  <c r="I15" i="13"/>
  <c r="J15" i="13"/>
  <c r="K15" i="13"/>
  <c r="L15" i="13"/>
  <c r="V10" i="3"/>
  <c r="T10" i="3"/>
  <c r="U10" i="3"/>
  <c r="X10" i="3"/>
  <c r="W10" i="3"/>
  <c r="J12" i="6"/>
  <c r="L12" i="6"/>
  <c r="I12" i="6"/>
  <c r="K12" i="6"/>
  <c r="Z14" i="12"/>
  <c r="Y14" i="12"/>
  <c r="AC14" i="12"/>
  <c r="AB14" i="12"/>
  <c r="AA14" i="12"/>
  <c r="T12" i="3"/>
  <c r="U12" i="3"/>
  <c r="V12" i="3"/>
  <c r="X12" i="3"/>
  <c r="W12" i="3"/>
  <c r="U14" i="12"/>
  <c r="V14" i="12"/>
  <c r="X14" i="12"/>
  <c r="T14" i="12"/>
  <c r="W14" i="12"/>
  <c r="AE13" i="12"/>
  <c r="AD13" i="12"/>
  <c r="AH13" i="12"/>
  <c r="AF13" i="12"/>
  <c r="AG13" i="12"/>
  <c r="I12" i="13"/>
  <c r="K12" i="13"/>
  <c r="L12" i="13"/>
  <c r="J12" i="13"/>
  <c r="V13" i="12"/>
  <c r="X13" i="12"/>
  <c r="W13" i="12"/>
  <c r="T13" i="12"/>
  <c r="U13" i="12"/>
  <c r="J9" i="1"/>
  <c r="V15" i="7"/>
  <c r="U15" i="7"/>
  <c r="M17" i="19"/>
  <c r="M19" i="19"/>
  <c r="M22" i="19"/>
  <c r="M23" i="19"/>
  <c r="N17" i="19"/>
  <c r="J17" i="2"/>
  <c r="N20" i="19"/>
  <c r="J22" i="2"/>
  <c r="O18" i="19"/>
  <c r="O21" i="19"/>
  <c r="O22" i="19"/>
  <c r="P17" i="19"/>
  <c r="P18" i="19"/>
  <c r="P20" i="19"/>
  <c r="P22" i="19"/>
  <c r="T13" i="3"/>
  <c r="W13" i="3"/>
  <c r="V13" i="3"/>
  <c r="X13" i="3"/>
  <c r="U13" i="3"/>
  <c r="AG14" i="5"/>
  <c r="AF14" i="5"/>
  <c r="AH14" i="5"/>
  <c r="AE14" i="5"/>
  <c r="AD14" i="5"/>
  <c r="Y13" i="12"/>
  <c r="AC13" i="12"/>
  <c r="AA13" i="12"/>
  <c r="AB13" i="12"/>
  <c r="Z13" i="12"/>
  <c r="M21" i="19"/>
  <c r="J20" i="2"/>
  <c r="K18" i="2"/>
  <c r="L18" i="2"/>
  <c r="L20" i="2"/>
  <c r="L22" i="2"/>
  <c r="X12" i="7"/>
  <c r="T12" i="7"/>
  <c r="V12" i="7"/>
  <c r="W12" i="7"/>
  <c r="U12" i="7"/>
  <c r="AO10" i="5"/>
  <c r="AQ10" i="5"/>
  <c r="AR10" i="5"/>
  <c r="AN10" i="5"/>
  <c r="AP10" i="5"/>
  <c r="AJ12" i="5"/>
  <c r="AI12" i="5"/>
  <c r="AM12" i="5"/>
  <c r="AL12" i="5"/>
  <c r="AK12" i="5"/>
  <c r="AB10" i="12"/>
  <c r="AC10" i="12"/>
  <c r="AA10" i="12"/>
  <c r="Y10" i="12"/>
  <c r="Z10" i="12"/>
  <c r="I13" i="13"/>
  <c r="J13" i="13"/>
  <c r="K13" i="13"/>
  <c r="L13" i="13"/>
  <c r="H14" i="1"/>
  <c r="I14" i="1"/>
  <c r="H9" i="1"/>
  <c r="H22" i="1"/>
  <c r="I22" i="1"/>
  <c r="X15" i="7"/>
  <c r="AL17" i="5"/>
  <c r="AJ17" i="5"/>
  <c r="AM17" i="5"/>
  <c r="AK17" i="5"/>
  <c r="AI17" i="5"/>
  <c r="I16" i="2"/>
  <c r="I18" i="2"/>
  <c r="I21" i="2"/>
  <c r="I22" i="2"/>
  <c r="J16" i="2"/>
  <c r="N18" i="19"/>
  <c r="J19" i="2"/>
  <c r="N23" i="19"/>
  <c r="K17" i="2"/>
  <c r="K20" i="2"/>
  <c r="K21" i="2"/>
  <c r="L16" i="2"/>
  <c r="L17" i="2"/>
  <c r="L19" i="2"/>
  <c r="L21" i="2"/>
  <c r="K10" i="13"/>
  <c r="I10" i="13"/>
  <c r="J10" i="13"/>
  <c r="L10" i="13"/>
  <c r="AJ10" i="5"/>
  <c r="AK10" i="5"/>
  <c r="AI10" i="5"/>
  <c r="AM10" i="5"/>
  <c r="AL10" i="5"/>
  <c r="J12" i="1"/>
  <c r="I12" i="1"/>
  <c r="Y14" i="5" l="1"/>
  <c r="AB14" i="5"/>
  <c r="Z14" i="5"/>
  <c r="AC14" i="5"/>
  <c r="AA14" i="5"/>
  <c r="Y10" i="5"/>
  <c r="Z10" i="5"/>
  <c r="AA10" i="5"/>
  <c r="AC10" i="5"/>
  <c r="AB10" i="5"/>
  <c r="T12" i="12" l="1"/>
  <c r="X12" i="12"/>
  <c r="W12" i="12"/>
  <c r="U12" i="12"/>
  <c r="V12" i="12"/>
  <c r="X10" i="12"/>
  <c r="W10" i="12"/>
  <c r="U10" i="12"/>
  <c r="T10" i="12"/>
  <c r="V10" i="12"/>
</calcChain>
</file>

<file path=xl/sharedStrings.xml><?xml version="1.0" encoding="utf-8"?>
<sst xmlns="http://schemas.openxmlformats.org/spreadsheetml/2006/main" count="3013" uniqueCount="164">
  <si>
    <t>Agregação</t>
  </si>
  <si>
    <t>Mantém-se, mesmo que parcialmente, em produção ou funcionamento</t>
  </si>
  <si>
    <t>Encerrou temporariamente</t>
  </si>
  <si>
    <t>Encerrou definitivamente</t>
  </si>
  <si>
    <t>Total</t>
  </si>
  <si>
    <t>Dimensão</t>
  </si>
  <si>
    <t>Micro</t>
  </si>
  <si>
    <t>Pequena</t>
  </si>
  <si>
    <t>Média</t>
  </si>
  <si>
    <t>Grande</t>
  </si>
  <si>
    <t>Unidade: %</t>
  </si>
  <si>
    <t>Sim, uma redução</t>
  </si>
  <si>
    <t>Sim, um aumento</t>
  </si>
  <si>
    <t>Não tem impacto</t>
  </si>
  <si>
    <t>Não sabe / não responde</t>
  </si>
  <si>
    <t>Redução</t>
  </si>
  <si>
    <t>Aumento</t>
  </si>
  <si>
    <t>Inferior a 10%</t>
  </si>
  <si>
    <t>Entre 10% e 25%</t>
  </si>
  <si>
    <t>Entre 26% e 50%</t>
  </si>
  <si>
    <t>Entre 51% e 75%</t>
  </si>
  <si>
    <t>Superior a 75%</t>
  </si>
  <si>
    <t>Restrições no contexto do estado de emergência</t>
  </si>
  <si>
    <t>Falta imprevista de funcionários</t>
  </si>
  <si>
    <t>Problemas na cadeia de fornecimento</t>
  </si>
  <si>
    <t>Ausência de encomendas/clientes</t>
  </si>
  <si>
    <t>Muito impacto</t>
  </si>
  <si>
    <t>Pouco impacto</t>
  </si>
  <si>
    <t>Sem impacto</t>
  </si>
  <si>
    <t>NS/NR</t>
  </si>
  <si>
    <t>Não aplicável</t>
  </si>
  <si>
    <t>Layoff simplificado</t>
  </si>
  <si>
    <t>Despedimento de pessoal com contratos por tempo indeterminado</t>
  </si>
  <si>
    <t>Não renovação de contratos a prazo</t>
  </si>
  <si>
    <t>Faltas no âmbito do estado de emergência, por doença ou para apoio à família</t>
  </si>
  <si>
    <t>Nenhuma das anteriores</t>
  </si>
  <si>
    <t>Moratória ao pagamento de juros e capital de créditos já existentes</t>
  </si>
  <si>
    <t>Acesso a novos créditos com juros bonificados ou garantias do Estado</t>
  </si>
  <si>
    <t>Suspensão do pagamento de obrigações fiscais e contributivas</t>
  </si>
  <si>
    <t>Outras medidas</t>
  </si>
  <si>
    <t>Já beneficiou</t>
  </si>
  <si>
    <t>Está a planear beneficiar</t>
  </si>
  <si>
    <t>Não beneficiou nem planeia beneficiar</t>
  </si>
  <si>
    <t>Menos de um mês</t>
  </si>
  <si>
    <t>Um ou dois meses</t>
  </si>
  <si>
    <t>De três a seis meses</t>
  </si>
  <si>
    <t>Superior a seis meses</t>
  </si>
  <si>
    <t>Sim</t>
  </si>
  <si>
    <t>Não</t>
  </si>
  <si>
    <t>Crédito de instituições financeiras</t>
  </si>
  <si>
    <t>Crédito de fornecedores</t>
  </si>
  <si>
    <t>Outro</t>
  </si>
  <si>
    <t>Mais gravosas</t>
  </si>
  <si>
    <t>Semelhantes</t>
  </si>
  <si>
    <t>Mais favoráveis</t>
  </si>
  <si>
    <t>Não aumentou crédito:</t>
  </si>
  <si>
    <t>Porque não pretendeu</t>
  </si>
  <si>
    <t>Porque as condições eram desfavoráveis</t>
  </si>
  <si>
    <t>Porque não encontrou financiadores</t>
  </si>
  <si>
    <t>Outras razões</t>
  </si>
  <si>
    <t>Aumentar muito</t>
  </si>
  <si>
    <t>Aumentar pouco</t>
  </si>
  <si>
    <t>Manter-se</t>
  </si>
  <si>
    <t>Diminuir pouco</t>
  </si>
  <si>
    <t>Indústria e energia</t>
  </si>
  <si>
    <t>Construção e atividades imobiliárias</t>
  </si>
  <si>
    <t>Comércio</t>
  </si>
  <si>
    <t>Transportes e armazenagem</t>
  </si>
  <si>
    <t>Alojamento e restauração</t>
  </si>
  <si>
    <t>Informação e comunicação</t>
  </si>
  <si>
    <t>Outros serviços</t>
  </si>
  <si>
    <t>Atividade</t>
  </si>
  <si>
    <t>Amostra</t>
  </si>
  <si>
    <t>Respostas</t>
  </si>
  <si>
    <t>Pessoal ao serviço</t>
  </si>
  <si>
    <t>Volume de negócios</t>
  </si>
  <si>
    <t>Número</t>
  </si>
  <si>
    <t>Empresas</t>
  </si>
  <si>
    <t>Milhões de €</t>
  </si>
  <si>
    <t>%</t>
  </si>
  <si>
    <t>Respostas em percentagem da amostra</t>
  </si>
  <si>
    <t>1B. Qual a situação que melhor descreve a sua empresa nesta semana?</t>
  </si>
  <si>
    <t>1C. Qual a situação que melhor descreve a sua empresa nesta semana?</t>
  </si>
  <si>
    <t>2B. Nesta semana, a pandemia COVID-19 está a ter um impacto no volume de negócios da sua empresa?</t>
  </si>
  <si>
    <t>2C. Nesta semana, a pandemia COVID-19 está a ter um impacto no volume de negócios da sua empresa?</t>
  </si>
  <si>
    <t>2.1B. Nesta semana, indique a melhor estimativa para a redução ou aumento no volume de negócios da sua empresa:</t>
  </si>
  <si>
    <t>2.1C. Nesta semana, indique a melhor estimativa para a redução ou aumento no volume de negócios da sua empresa:</t>
  </si>
  <si>
    <t>3.1B Qual o impacto dos seguintes motivos para a redução do volume de negócios da sua empresa?</t>
  </si>
  <si>
    <t>3.1C. Qual o impacto dos seguintes motivos para a redução do volume de negócios da sua empresa?</t>
  </si>
  <si>
    <t>3.2B. Qual o impacto dos seguintes motivos para o encerramento definitivo da sua empresa?</t>
  </si>
  <si>
    <t>3.2C. Qual o impacto dos seguintes motivos para o encerramento definitivo da sua empresa?</t>
  </si>
  <si>
    <t>4B. Nesta semana, a pandemia COVID-19 está a ter um impacto no número de pessoas ao serviço efetivamente a trabalhar na sua empresa?</t>
  </si>
  <si>
    <t>4C. Nesta semana, a pandemia COVID-19 está a ter um impacto no número de pessoas ao serviço efetivamente a trabalhar na sua empresa?</t>
  </si>
  <si>
    <t>Unidade: número de empresas</t>
  </si>
  <si>
    <t>Unidade: número de pessoas ao serviço</t>
  </si>
  <si>
    <t>Unidade: volume de negócios (euros)</t>
  </si>
  <si>
    <t>Unidade: percentagem de empresas</t>
  </si>
  <si>
    <t>4.1B. Nesta semana, indique a melhor estimativa para a redução ou aumento nas pessoas ao serviço da sua empresa:</t>
  </si>
  <si>
    <t>4.1C. Nesta semana, indique a melhor estimativa para a redução ou aumento nas pessoas ao serviço da sua empresa:</t>
  </si>
  <si>
    <t>6B. A sua empresa beneficiou ou está a planear beneficiar de uma ou mais das seguintes medidas apresentadas pelo Governo devido à pandemia COVID-19?</t>
  </si>
  <si>
    <t>6C. A sua empresa beneficiou ou está a planear beneficiar de uma ou mais das seguintes medidas apresentadas pelo Governo devido à pandemia COVID-19?</t>
  </si>
  <si>
    <t>7B. Na ausência de medidas adicionais de apoio à liquidez, por quanto tempo poderá a sua empresa permanecer em atividade nas circunstâncias atuais?</t>
  </si>
  <si>
    <t>7C. Na ausência de medidas adicionais de apoio à liquidez, por quanto tempo poderá a sua empresa permanecer em atividade nas circunstâncias atuais?</t>
  </si>
  <si>
    <t>8B. Na semana passada, devido aos efeitos da pandemia COVID-19, a sua empresa aumentou o recurso ao crédito bancário ou outro tipo de crédito?</t>
  </si>
  <si>
    <t>8C. Na semana passada, devido aos efeitos da pandemia COVID-19, a sua empresa aumentou o recurso ao crédito bancário ou outro tipo de crédito?</t>
  </si>
  <si>
    <t>8.1B. Na semana passada, indique em que condições a empresa acedeu ao crédito, face às anteriormente praticadas:</t>
  </si>
  <si>
    <t>8.1C. Na semana passada, indique em que condições a empresa acedeu ao crédito, face às anteriormente praticadas:</t>
  </si>
  <si>
    <t>8.2C. Na semana passada, indique a razão pela qual não aumentou o crédito:</t>
  </si>
  <si>
    <t>8.2B. Na semana passada, indique a razão pela qual não aumentou o crédito:</t>
  </si>
  <si>
    <t>9C. Esta semana os preços praticados pela sua empresa deverão:</t>
  </si>
  <si>
    <t>9B. Esta semana os preços praticados pela sua empresa deverão:</t>
  </si>
  <si>
    <t>Unidade: percentagem no número de pessoas ao serviço</t>
  </si>
  <si>
    <t>Unidade: percentagem do volume de negócios</t>
  </si>
  <si>
    <t>Taxa de resposta</t>
  </si>
  <si>
    <t>Inquérito Rápido e Excecional às Empresas – COVID-19</t>
  </si>
  <si>
    <t>Índice</t>
  </si>
  <si>
    <t>&gt;</t>
  </si>
  <si>
    <t>&lt;&lt; voltar</t>
  </si>
  <si>
    <t>Quadro 0. Resumo da Amostra e das Respostas</t>
  </si>
  <si>
    <t>Quadro 1. Qual a situação que melhor descreve a sua empresa nesta semana?</t>
  </si>
  <si>
    <t>Quadro 2. Nesta semana, a pandemia COVID-19 está a ter um impacto no volume de negócios da sua empresa?</t>
  </si>
  <si>
    <t>Quadro 2.1 Nesta semana, indique a melhor estimativa para a redução ou aumento no volume de negócios da sua empresa:</t>
  </si>
  <si>
    <t>Quadro 3.1 Qual o impacto dos seguintes motivos para a redução do volume de negócios da sua empresa?</t>
  </si>
  <si>
    <t>Quadro 3.2 Qual o impacto dos seguintes motivos para o encerramento definitivo da sua empresa?</t>
  </si>
  <si>
    <t>Quadro 4. Nesta semana, a pandemia COVID-19 está a ter um impacto no número de pessoas ao serviço efetivamente a trabalhar na sua empresa?</t>
  </si>
  <si>
    <t>Quadro 4.1 Nesta semana, indique a melhor estimativa para a redução ou aumento nas pessoas ao serviço da sua empresa:</t>
  </si>
  <si>
    <t>Quadro 5. Tendo em conta a resposta à pergunta anterior, qual das seguintes situações é mais relevante para a redução do número de pessoas ao serviço efetivamente a trabalhar?</t>
  </si>
  <si>
    <t>Quadro 6. A sua empresa beneficiou ou está a planear beneficiar de uma ou mais das seguintes medidas apresentadas pelo Governo devido à pandemia COVID-19?</t>
  </si>
  <si>
    <t>Quadro 7. Na ausência de medidas adicionais de apoio à liquidez, por quanto tempo poderá a sua empresa permanecer em atividade nas circunstâncias atuais?</t>
  </si>
  <si>
    <t>Quadro 8. Na semana passada, devido aos efeitos da pandemia COVID-19, a sua empresa aumentou o recurso ao crédito bancário ou outro tipo de crédito?</t>
  </si>
  <si>
    <t>Quadro 8.1 Na semana passada, indique em que condições a empresa acedeu ao crédito, face às anteriormente praticadas:</t>
  </si>
  <si>
    <t>Quadro 8.2 Na semana passada, indique a razão pela qual não aumentou o crédito:</t>
  </si>
  <si>
    <t>Quadro 9. Esta semana os preços praticados pela sua empresa deverão:</t>
  </si>
  <si>
    <t>Quadro 10. Nota Técnica</t>
  </si>
  <si>
    <t>Empresas com número de pessoas ao serviço &lt; 10 e volume de negócios ≤ 2 milhões de euros</t>
  </si>
  <si>
    <t>Empresas com número de pessoas ao serviço &lt; 50, volume de negócios ≤ 10 milhões de euros e não classificada como micro empresa</t>
  </si>
  <si>
    <t>Empresas com número de pessoas ao serviço &lt; 250, volume de negócios ≤ 50 milhões de euros e não classificada como micro ou pequena empresa</t>
  </si>
  <si>
    <t>Empresas com atividade principal classificada nas secções B a E da CAE Rev.3</t>
  </si>
  <si>
    <t>Empresas com atividade principal classificada nas secções F e L da CAE Rev.3</t>
  </si>
  <si>
    <t>Empresas com atividade principal classificada na secção G da CAE Rev.3</t>
  </si>
  <si>
    <t>Empresas com atividade principal classificada na secção H da CAE Rev.3</t>
  </si>
  <si>
    <t>Empresas com atividade principal classificada na secção I da CAE Rev.3</t>
  </si>
  <si>
    <t>Empresas com atividade principal classificada na secção J da CAE Rev.3</t>
  </si>
  <si>
    <t>Empresas com atividade principal classificada nas secções M, N, P, Q, R e S  da CAE Rev.3</t>
  </si>
  <si>
    <t>5B. Tendo em conta a resposta à pergunta anterior, qual das seguintes situações é mais relevante para a redução do número de pessoas ao serviço efetivamente a trabalhar?</t>
  </si>
  <si>
    <t>5C. Tendo em conta a resposta à pergunta anterior, qual das seguintes situações é mais relevante para a redução do número de pessoas ao serviço efetivamente a trabalhar?</t>
  </si>
  <si>
    <t>Diminui muito</t>
  </si>
  <si>
    <t>Quadro 2A. Devido à pandemia COVID-19 está a modificar/diversificar a forma como desenvolve a sua atividade?</t>
  </si>
  <si>
    <t>2A.B. Devido à pandemia COVID-19 está a modificar/diversificar a forma como desenvolve a sua atividade?</t>
  </si>
  <si>
    <t>2A.C. Devido à pandemia COVID-19 está a modificar/diversificar a forma como desenvolve a sua atividade?</t>
  </si>
  <si>
    <t>Diversificação/modificação da produção</t>
  </si>
  <si>
    <t>Sim, totalmente</t>
  </si>
  <si>
    <t>Sim, parcialmente</t>
  </si>
  <si>
    <t>Alteração/reforço de canais de distribuição (online, takeaway…)</t>
  </si>
  <si>
    <t>Não elegível</t>
  </si>
  <si>
    <t>Empresas com número de pessoas ao serviço ≥ 250 ou volume de negócios &gt; 50 milhões de euros</t>
  </si>
  <si>
    <t>Perfil exportador</t>
  </si>
  <si>
    <t>Sem perfil exportador</t>
  </si>
  <si>
    <t>Com perfil exportador</t>
  </si>
  <si>
    <t>Semana de 20 a 24 de abril de 2020</t>
  </si>
  <si>
    <t>Empresas  que exportam bens e serviços e que cumprem os seguintes critérios: 
(i) Empresas em que pelo menos 50% do volume de negócios é proveniente das exportações de bens e serviços, ou;
(ii) Empresas em que pelo menos 10% do volume de negócios é proveniente das exportações de bens e serviços e valor das exportações de bens e serviços superior a 150 000 €.</t>
  </si>
  <si>
    <t>Empresas  que NÃO exportam bens e serviços ou Empresas que apesar de exportarem  bens e serviços que NÃO cumprem os seguintes critérios: 
(i) Empresas em que pelo menos 50% do volume de negócios é proveniente das exportações de bens e serviços, ou;
(ii) Empresas em que pelo menos 10% do volume de negócios é proveniente das exportações de bens e serviços e valor das exportações de bens e serviços superior a 150 000 €.</t>
  </si>
  <si>
    <t>VERSÃO ATUALIZADA</t>
  </si>
  <si>
    <t>Esta versão dos quadros foi atualizada com as respostas recebidas depois de 24 de Abril 2020  (+98 respostas do que na versão publicada a 28 de Abril de 2020).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</si>
</sst>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1" x14ac:knownFonts="1">
    <font>
      <sz val="11"/>
      <color theme="1"/>
      <name val="Calibri"/>
      <family val="2"/>
      <scheme val="minor"/>
    </font>
    <font>
      <sz val="14"/>
      <color theme="8" tint="-0.499984740745262"/>
      <name val="Arial"/>
      <family val="2"/>
    </font>
    <font>
      <sz val="8"/>
      <color theme="1"/>
      <name val="Calibri"/>
      <family val="2"/>
      <scheme val="minor"/>
    </font>
    <font>
      <sz val="8"/>
      <color theme="8" tint="-0.499984740745262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8"/>
      <color theme="8" tint="-0.499984740745262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3A8640"/>
      <name val="Calibri"/>
      <family val="2"/>
      <scheme val="minor"/>
    </font>
    <font>
      <sz val="11"/>
      <color rgb="FF3A864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8F8F8"/>
        <bgColor indexed="64"/>
      </patternFill>
    </fill>
    <fill>
      <patternFill patternType="solid">
        <fgColor theme="0" tint="-4.9989318521683403E-2"/>
        <bgColor indexed="64"/>
      </patternFill>
    </fill>
  </fills>
  <borders count="56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3743705557422"/>
      </top>
      <bottom style="thin">
        <color theme="0" tint="-0.14996795556505021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/>
      <top style="thin">
        <color theme="0" tint="-0.14993743705557422"/>
      </top>
      <bottom style="thin">
        <color theme="0" tint="-0.14996795556505021"/>
      </bottom>
      <diagonal/>
    </border>
    <border>
      <left/>
      <right/>
      <top style="thin">
        <color theme="0" tint="-0.14993743705557422"/>
      </top>
      <bottom style="thin">
        <color theme="0" tint="-0.14996795556505021"/>
      </bottom>
      <diagonal/>
    </border>
    <border>
      <left/>
      <right style="thin">
        <color theme="0" tint="-0.14993743705557422"/>
      </right>
      <top style="thin">
        <color theme="0" tint="-0.14993743705557422"/>
      </top>
      <bottom style="thin">
        <color theme="0" tint="-0.14996795556505021"/>
      </bottom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6795556505021"/>
      </top>
      <bottom style="thin">
        <color theme="0" tint="-0.14993743705557422"/>
      </bottom>
      <diagonal/>
    </border>
    <border>
      <left/>
      <right style="thin">
        <color theme="0" tint="-0.14993743705557422"/>
      </right>
      <top style="thin">
        <color theme="0" tint="-0.14996795556505021"/>
      </top>
      <bottom style="thin">
        <color theme="0" tint="-0.14993743705557422"/>
      </bottom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6795556505021"/>
      </top>
      <bottom/>
      <diagonal/>
    </border>
    <border>
      <left style="thin">
        <color theme="0" tint="-0.14993743705557422"/>
      </left>
      <right style="thin">
        <color theme="0" tint="-0.14993743705557422"/>
      </right>
      <top/>
      <bottom/>
      <diagonal/>
    </border>
    <border>
      <left style="thin">
        <color theme="0" tint="-0.14993743705557422"/>
      </left>
      <right style="thin">
        <color theme="0" tint="-0.14993743705557422"/>
      </right>
      <top/>
      <bottom style="thin">
        <color theme="0" tint="-0.14993743705557422"/>
      </bottom>
      <diagonal/>
    </border>
    <border>
      <left style="thin">
        <color theme="0" tint="-0.14993743705557422"/>
      </left>
      <right/>
      <top style="thin">
        <color theme="0" tint="-0.14996795556505021"/>
      </top>
      <bottom style="thin">
        <color theme="0" tint="-0.14993743705557422"/>
      </bottom>
      <diagonal/>
    </border>
    <border>
      <left/>
      <right/>
      <top style="thin">
        <color theme="0" tint="-0.14996795556505021"/>
      </top>
      <bottom style="thin">
        <color theme="0" tint="-0.14993743705557422"/>
      </bottom>
      <diagonal/>
    </border>
    <border>
      <left style="thin">
        <color theme="0" tint="-0.14996795556505021"/>
      </left>
      <right style="thin">
        <color theme="0" tint="-0.14993743705557422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3743705557422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3743705557422"/>
      </left>
      <right/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0" tint="-0.14993743705557422"/>
      </left>
      <right/>
      <top style="thin">
        <color theme="0" tint="-0.14993743705557422"/>
      </top>
      <bottom style="thin">
        <color theme="0" tint="-0.14996795556505021"/>
      </bottom>
      <diagonal/>
    </border>
    <border>
      <left style="thick">
        <color theme="0" tint="-0.14990691854609822"/>
      </left>
      <right style="thin">
        <color theme="0" tint="-0.14993743705557422"/>
      </right>
      <top style="thin">
        <color theme="0" tint="-0.14993743705557422"/>
      </top>
      <bottom style="thin">
        <color theme="0" tint="-0.14993743705557422"/>
      </bottom>
      <diagonal/>
    </border>
    <border>
      <left style="thick">
        <color theme="0" tint="-0.14990691854609822"/>
      </left>
      <right style="thin">
        <color theme="0" tint="-0.14993743705557422"/>
      </right>
      <top style="thin">
        <color theme="0" tint="-0.14993743705557422"/>
      </top>
      <bottom style="thin">
        <color theme="0" tint="-0.14996795556505021"/>
      </bottom>
      <diagonal/>
    </border>
    <border>
      <left style="thick">
        <color theme="0" tint="-0.14990691854609822"/>
      </left>
      <right/>
      <top/>
      <bottom/>
      <diagonal/>
    </border>
    <border>
      <left style="thick">
        <color theme="0" tint="-0.14990691854609822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3743705557422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0" tint="-0.14993743705557422"/>
      </left>
      <right style="thick">
        <color theme="0" tint="-0.14990691854609822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0" tint="-0.14993743705557422"/>
      </left>
      <right style="thick">
        <color theme="0" tint="-0.14990691854609822"/>
      </right>
      <top style="thin">
        <color theme="0" tint="-0.14993743705557422"/>
      </top>
      <bottom style="thin">
        <color theme="0" tint="-0.14996795556505021"/>
      </bottom>
      <diagonal/>
    </border>
    <border>
      <left/>
      <right style="thick">
        <color theme="0" tint="-0.14990691854609822"/>
      </right>
      <top/>
      <bottom/>
      <diagonal/>
    </border>
    <border>
      <left style="thin">
        <color theme="0" tint="-0.14996795556505021"/>
      </left>
      <right style="thick">
        <color theme="0" tint="-0.14990691854609822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3743705557422"/>
      </top>
      <bottom/>
      <diagonal/>
    </border>
    <border>
      <left style="thin">
        <color theme="0" tint="-0.14993743705557422"/>
      </left>
      <right style="thin">
        <color theme="0" tint="-0.14993743705557422"/>
      </right>
      <top/>
      <bottom style="thin">
        <color theme="0" tint="-0.14996795556505021"/>
      </bottom>
      <diagonal/>
    </border>
    <border>
      <left/>
      <right style="thick">
        <color theme="0" tint="-0.14990691854609822"/>
      </right>
      <top style="thin">
        <color theme="0" tint="-0.14993743705557422"/>
      </top>
      <bottom style="thin">
        <color theme="0" tint="-0.14993743705557422"/>
      </bottom>
      <diagonal/>
    </border>
    <border>
      <left style="thick">
        <color theme="0" tint="-0.14990691854609822"/>
      </left>
      <right/>
      <top style="thin">
        <color theme="0" tint="-0.14993743705557422"/>
      </top>
      <bottom style="thin">
        <color theme="0" tint="-0.14993743705557422"/>
      </bottom>
      <diagonal/>
    </border>
    <border>
      <left/>
      <right style="thick">
        <color theme="0" tint="-0.1498764000366222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0" tint="-0.14993743705557422"/>
      </left>
      <right style="thick">
        <color theme="0" tint="-0.1498764000366222"/>
      </right>
      <top style="thin">
        <color theme="0" tint="-0.14993743705557422"/>
      </top>
      <bottom style="thin">
        <color theme="0" tint="-0.14996795556505021"/>
      </bottom>
      <diagonal/>
    </border>
    <border>
      <left/>
      <right style="thick">
        <color theme="0" tint="-0.1498764000366222"/>
      </right>
      <top/>
      <bottom/>
      <diagonal/>
    </border>
    <border>
      <left style="thin">
        <color theme="0" tint="-0.14996795556505021"/>
      </left>
      <right style="thick">
        <color theme="0" tint="-0.1498764000366222"/>
      </right>
      <top style="thin">
        <color theme="0" tint="-0.14996795556505021"/>
      </top>
      <bottom style="thin">
        <color theme="0" tint="-0.14996795556505021"/>
      </bottom>
      <diagonal/>
    </border>
    <border>
      <left style="thick">
        <color theme="0" tint="-0.1498764000366222"/>
      </left>
      <right/>
      <top style="thin">
        <color theme="0" tint="-0.14993743705557422"/>
      </top>
      <bottom style="thin">
        <color theme="0" tint="-0.14993743705557422"/>
      </bottom>
      <diagonal/>
    </border>
    <border>
      <left/>
      <right style="thick">
        <color theme="0" tint="-0.1498458815271462"/>
      </right>
      <top style="thin">
        <color theme="0" tint="-0.14993743705557422"/>
      </top>
      <bottom style="thin">
        <color theme="0" tint="-0.14993743705557422"/>
      </bottom>
      <diagonal/>
    </border>
    <border>
      <left style="thick">
        <color theme="0" tint="-0.1498764000366222"/>
      </left>
      <right style="thin">
        <color theme="0" tint="-0.14993743705557422"/>
      </right>
      <top style="thin">
        <color theme="0" tint="-0.14993743705557422"/>
      </top>
      <bottom style="thin">
        <color theme="0" tint="-0.14996795556505021"/>
      </bottom>
      <diagonal/>
    </border>
    <border>
      <left style="thin">
        <color theme="0" tint="-0.14993743705557422"/>
      </left>
      <right style="thick">
        <color theme="0" tint="-0.1498458815271462"/>
      </right>
      <top style="thin">
        <color theme="0" tint="-0.14993743705557422"/>
      </top>
      <bottom style="thin">
        <color theme="0" tint="-0.14996795556505021"/>
      </bottom>
      <diagonal/>
    </border>
    <border>
      <left style="thick">
        <color theme="0" tint="-0.1498764000366222"/>
      </left>
      <right/>
      <top/>
      <bottom/>
      <diagonal/>
    </border>
    <border>
      <left/>
      <right style="thick">
        <color theme="0" tint="-0.1498458815271462"/>
      </right>
      <top/>
      <bottom/>
      <diagonal/>
    </border>
    <border>
      <left style="thick">
        <color theme="0" tint="-0.1498764000366222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 style="thick">
        <color theme="0" tint="-0.1498458815271462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3743705557422"/>
      </left>
      <right style="thick">
        <color theme="0" tint="-0.1498764000366222"/>
      </right>
      <top style="thin">
        <color theme="0" tint="-0.14993743705557422"/>
      </top>
      <bottom style="thin">
        <color theme="0" tint="-0.14993743705557422"/>
      </bottom>
      <diagonal/>
    </border>
    <border>
      <left style="thick">
        <color theme="0" tint="-0.1498764000366222"/>
      </left>
      <right style="thin">
        <color theme="0" tint="-0.14993743705557422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0" tint="-0.14993743705557422"/>
      </left>
      <right style="thick">
        <color theme="0" tint="-0.1498458815271462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0" tint="-0.14996795556505021"/>
      </left>
      <right style="thick">
        <color theme="0" tint="-0.14993743705557422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/>
      <diagonal/>
    </border>
    <border>
      <left style="thin">
        <color theme="0" tint="-0.14993743705557422"/>
      </left>
      <right style="thin">
        <color theme="0" tint="-0.14996795556505021"/>
      </right>
      <top style="thin">
        <color theme="0" tint="-0.14993743705557422"/>
      </top>
      <bottom/>
      <diagonal/>
    </border>
    <border>
      <left style="thin">
        <color theme="0" tint="-0.14993743705557422"/>
      </left>
      <right style="thin">
        <color theme="0" tint="-0.14996795556505021"/>
      </right>
      <top/>
      <bottom style="thin">
        <color theme="0" tint="-0.14996795556505021"/>
      </bottom>
      <diagonal/>
    </border>
    <border>
      <left/>
      <right style="thick">
        <color theme="0" tint="-0.14990691854609822"/>
      </right>
      <top style="thin">
        <color theme="0" tint="-0.14993743705557422"/>
      </top>
      <bottom style="thin">
        <color theme="0" tint="-0.14996795556505021"/>
      </bottom>
      <diagonal/>
    </border>
    <border>
      <left/>
      <right style="thin">
        <color theme="0" tint="-0.14993743705557422"/>
      </right>
      <top style="thin">
        <color theme="0" tint="-0.14996795556505021"/>
      </top>
      <bottom style="thin">
        <color theme="0" tint="-0.14996795556505021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43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wrapText="1"/>
    </xf>
    <xf numFmtId="0" fontId="2" fillId="2" borderId="1" xfId="0" applyFont="1" applyFill="1" applyBorder="1" applyAlignment="1">
      <alignment horizontal="left" vertical="center" wrapText="1" indent="1"/>
    </xf>
    <xf numFmtId="3" fontId="2" fillId="2" borderId="1" xfId="0" applyNumberFormat="1" applyFont="1" applyFill="1" applyBorder="1" applyAlignment="1">
      <alignment vertical="center"/>
    </xf>
    <xf numFmtId="1" fontId="2" fillId="0" borderId="0" xfId="0" applyNumberFormat="1" applyFont="1" applyBorder="1" applyAlignment="1">
      <alignment wrapText="1"/>
    </xf>
    <xf numFmtId="0" fontId="2" fillId="0" borderId="1" xfId="0" applyFont="1" applyBorder="1" applyAlignment="1">
      <alignment horizontal="left" vertical="center" indent="1"/>
    </xf>
    <xf numFmtId="3" fontId="2" fillId="0" borderId="1" xfId="0" applyNumberFormat="1" applyFont="1" applyBorder="1" applyAlignment="1">
      <alignment vertical="center"/>
    </xf>
    <xf numFmtId="164" fontId="2" fillId="2" borderId="1" xfId="0" applyNumberFormat="1" applyFont="1" applyFill="1" applyBorder="1" applyAlignment="1">
      <alignment vertical="center"/>
    </xf>
    <xf numFmtId="164" fontId="2" fillId="0" borderId="0" xfId="0" applyNumberFormat="1" applyFont="1" applyBorder="1" applyAlignment="1">
      <alignment wrapText="1"/>
    </xf>
    <xf numFmtId="164" fontId="2" fillId="0" borderId="1" xfId="0" applyNumberFormat="1" applyFont="1" applyBorder="1" applyAlignment="1">
      <alignment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indent="1"/>
    </xf>
    <xf numFmtId="3" fontId="2" fillId="0" borderId="0" xfId="0" applyNumberFormat="1" applyFont="1" applyBorder="1" applyAlignment="1">
      <alignment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0" xfId="0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vertical="center"/>
    </xf>
    <xf numFmtId="3" fontId="2" fillId="0" borderId="4" xfId="0" applyNumberFormat="1" applyFont="1" applyBorder="1" applyAlignment="1">
      <alignment vertical="center"/>
    </xf>
    <xf numFmtId="0" fontId="2" fillId="2" borderId="22" xfId="0" applyFont="1" applyFill="1" applyBorder="1" applyAlignment="1">
      <alignment horizontal="center" vertical="center" wrapText="1"/>
    </xf>
    <xf numFmtId="0" fontId="3" fillId="0" borderId="23" xfId="0" applyFont="1" applyBorder="1" applyAlignment="1">
      <alignment wrapText="1"/>
    </xf>
    <xf numFmtId="3" fontId="2" fillId="2" borderId="24" xfId="0" applyNumberFormat="1" applyFont="1" applyFill="1" applyBorder="1" applyAlignment="1">
      <alignment vertical="center"/>
    </xf>
    <xf numFmtId="1" fontId="2" fillId="0" borderId="23" xfId="0" applyNumberFormat="1" applyFont="1" applyBorder="1" applyAlignment="1">
      <alignment wrapText="1"/>
    </xf>
    <xf numFmtId="3" fontId="2" fillId="0" borderId="24" xfId="0" applyNumberFormat="1" applyFont="1" applyBorder="1" applyAlignment="1">
      <alignment vertical="center"/>
    </xf>
    <xf numFmtId="164" fontId="2" fillId="2" borderId="6" xfId="0" applyNumberFormat="1" applyFont="1" applyFill="1" applyBorder="1" applyAlignment="1">
      <alignment vertical="center"/>
    </xf>
    <xf numFmtId="164" fontId="2" fillId="0" borderId="6" xfId="0" applyNumberFormat="1" applyFont="1" applyBorder="1" applyAlignment="1">
      <alignment vertical="center"/>
    </xf>
    <xf numFmtId="0" fontId="2" fillId="2" borderId="27" xfId="0" applyFont="1" applyFill="1" applyBorder="1" applyAlignment="1">
      <alignment horizontal="center" vertical="center" wrapText="1"/>
    </xf>
    <xf numFmtId="0" fontId="3" fillId="0" borderId="28" xfId="0" applyFont="1" applyBorder="1" applyAlignment="1">
      <alignment wrapText="1"/>
    </xf>
    <xf numFmtId="164" fontId="2" fillId="2" borderId="29" xfId="0" applyNumberFormat="1" applyFont="1" applyFill="1" applyBorder="1" applyAlignment="1">
      <alignment vertical="center"/>
    </xf>
    <xf numFmtId="164" fontId="2" fillId="0" borderId="28" xfId="0" applyNumberFormat="1" applyFont="1" applyBorder="1" applyAlignment="1">
      <alignment wrapText="1"/>
    </xf>
    <xf numFmtId="164" fontId="2" fillId="0" borderId="29" xfId="0" applyNumberFormat="1" applyFont="1" applyBorder="1" applyAlignment="1">
      <alignment vertical="center"/>
    </xf>
    <xf numFmtId="0" fontId="2" fillId="2" borderId="36" xfId="0" applyFont="1" applyFill="1" applyBorder="1" applyAlignment="1">
      <alignment horizontal="center" vertical="center" wrapText="1"/>
    </xf>
    <xf numFmtId="0" fontId="3" fillId="0" borderId="37" xfId="0" applyFont="1" applyBorder="1" applyAlignment="1">
      <alignment wrapText="1"/>
    </xf>
    <xf numFmtId="164" fontId="2" fillId="2" borderId="24" xfId="0" applyNumberFormat="1" applyFont="1" applyFill="1" applyBorder="1" applyAlignment="1">
      <alignment vertical="center"/>
    </xf>
    <xf numFmtId="164" fontId="2" fillId="2" borderId="38" xfId="0" applyNumberFormat="1" applyFont="1" applyFill="1" applyBorder="1" applyAlignment="1">
      <alignment vertical="center"/>
    </xf>
    <xf numFmtId="164" fontId="2" fillId="0" borderId="23" xfId="0" applyNumberFormat="1" applyFont="1" applyBorder="1" applyAlignment="1">
      <alignment wrapText="1"/>
    </xf>
    <xf numFmtId="164" fontId="2" fillId="0" borderId="37" xfId="0" applyNumberFormat="1" applyFont="1" applyBorder="1" applyAlignment="1">
      <alignment wrapText="1"/>
    </xf>
    <xf numFmtId="164" fontId="2" fillId="0" borderId="24" xfId="0" applyNumberFormat="1" applyFont="1" applyBorder="1" applyAlignment="1">
      <alignment vertical="center"/>
    </xf>
    <xf numFmtId="164" fontId="2" fillId="0" borderId="38" xfId="0" applyNumberFormat="1" applyFont="1" applyBorder="1" applyAlignment="1">
      <alignment vertical="center"/>
    </xf>
    <xf numFmtId="0" fontId="2" fillId="2" borderId="41" xfId="0" applyFont="1" applyFill="1" applyBorder="1" applyAlignment="1">
      <alignment horizontal="center" vertical="center" wrapText="1"/>
    </xf>
    <xf numFmtId="0" fontId="2" fillId="2" borderId="42" xfId="0" applyFont="1" applyFill="1" applyBorder="1" applyAlignment="1">
      <alignment horizontal="center" vertical="center" wrapText="1"/>
    </xf>
    <xf numFmtId="0" fontId="3" fillId="0" borderId="43" xfId="0" applyFont="1" applyBorder="1" applyAlignment="1">
      <alignment wrapText="1"/>
    </xf>
    <xf numFmtId="0" fontId="3" fillId="0" borderId="44" xfId="0" applyFont="1" applyBorder="1" applyAlignment="1">
      <alignment wrapText="1"/>
    </xf>
    <xf numFmtId="164" fontId="2" fillId="2" borderId="45" xfId="0" applyNumberFormat="1" applyFont="1" applyFill="1" applyBorder="1" applyAlignment="1">
      <alignment vertical="center"/>
    </xf>
    <xf numFmtId="164" fontId="2" fillId="2" borderId="46" xfId="0" applyNumberFormat="1" applyFont="1" applyFill="1" applyBorder="1" applyAlignment="1">
      <alignment vertical="center"/>
    </xf>
    <xf numFmtId="164" fontId="2" fillId="0" borderId="43" xfId="0" applyNumberFormat="1" applyFont="1" applyBorder="1" applyAlignment="1">
      <alignment wrapText="1"/>
    </xf>
    <xf numFmtId="164" fontId="2" fillId="0" borderId="44" xfId="0" applyNumberFormat="1" applyFont="1" applyBorder="1" applyAlignment="1">
      <alignment wrapText="1"/>
    </xf>
    <xf numFmtId="164" fontId="2" fillId="0" borderId="45" xfId="0" applyNumberFormat="1" applyFont="1" applyBorder="1" applyAlignment="1">
      <alignment vertical="center"/>
    </xf>
    <xf numFmtId="164" fontId="2" fillId="0" borderId="46" xfId="0" applyNumberFormat="1" applyFont="1" applyBorder="1" applyAlignment="1">
      <alignment vertical="center"/>
    </xf>
    <xf numFmtId="3" fontId="2" fillId="2" borderId="6" xfId="0" applyNumberFormat="1" applyFont="1" applyFill="1" applyBorder="1" applyAlignment="1">
      <alignment vertical="center"/>
    </xf>
    <xf numFmtId="3" fontId="2" fillId="0" borderId="6" xfId="0" applyNumberFormat="1" applyFont="1" applyBorder="1" applyAlignment="1">
      <alignment vertical="center"/>
    </xf>
    <xf numFmtId="3" fontId="2" fillId="2" borderId="29" xfId="0" applyNumberFormat="1" applyFont="1" applyFill="1" applyBorder="1" applyAlignment="1">
      <alignment vertical="center"/>
    </xf>
    <xf numFmtId="1" fontId="2" fillId="0" borderId="28" xfId="0" applyNumberFormat="1" applyFont="1" applyBorder="1" applyAlignment="1">
      <alignment wrapText="1"/>
    </xf>
    <xf numFmtId="3" fontId="2" fillId="0" borderId="29" xfId="0" applyNumberFormat="1" applyFont="1" applyBorder="1" applyAlignment="1">
      <alignment vertical="center"/>
    </xf>
    <xf numFmtId="3" fontId="2" fillId="2" borderId="38" xfId="0" applyNumberFormat="1" applyFont="1" applyFill="1" applyBorder="1" applyAlignment="1">
      <alignment vertical="center"/>
    </xf>
    <xf numFmtId="1" fontId="2" fillId="0" borderId="37" xfId="0" applyNumberFormat="1" applyFont="1" applyBorder="1" applyAlignment="1">
      <alignment wrapText="1"/>
    </xf>
    <xf numFmtId="3" fontId="2" fillId="0" borderId="38" xfId="0" applyNumberFormat="1" applyFont="1" applyBorder="1" applyAlignment="1">
      <alignment vertical="center"/>
    </xf>
    <xf numFmtId="3" fontId="2" fillId="2" borderId="45" xfId="0" applyNumberFormat="1" applyFont="1" applyFill="1" applyBorder="1" applyAlignment="1">
      <alignment vertical="center"/>
    </xf>
    <xf numFmtId="3" fontId="2" fillId="2" borderId="46" xfId="0" applyNumberFormat="1" applyFont="1" applyFill="1" applyBorder="1" applyAlignment="1">
      <alignment vertical="center"/>
    </xf>
    <xf numFmtId="1" fontId="2" fillId="0" borderId="43" xfId="0" applyNumberFormat="1" applyFont="1" applyBorder="1" applyAlignment="1">
      <alignment wrapText="1"/>
    </xf>
    <xf numFmtId="1" fontId="2" fillId="0" borderId="44" xfId="0" applyNumberFormat="1" applyFont="1" applyBorder="1" applyAlignment="1">
      <alignment wrapText="1"/>
    </xf>
    <xf numFmtId="3" fontId="2" fillId="0" borderId="45" xfId="0" applyNumberFormat="1" applyFont="1" applyBorder="1" applyAlignment="1">
      <alignment vertical="center"/>
    </xf>
    <xf numFmtId="3" fontId="2" fillId="0" borderId="46" xfId="0" applyNumberFormat="1" applyFont="1" applyBorder="1" applyAlignment="1">
      <alignment vertical="center"/>
    </xf>
    <xf numFmtId="164" fontId="2" fillId="2" borderId="50" xfId="0" applyNumberFormat="1" applyFont="1" applyFill="1" applyBorder="1" applyAlignment="1">
      <alignment vertical="center"/>
    </xf>
    <xf numFmtId="0" fontId="0" fillId="0" borderId="0" xfId="0" applyFill="1" applyBorder="1"/>
    <xf numFmtId="0" fontId="2" fillId="2" borderId="3" xfId="0" applyFont="1" applyFill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6" fillId="0" borderId="0" xfId="1" applyAlignment="1">
      <alignment vertical="center"/>
    </xf>
    <xf numFmtId="0" fontId="0" fillId="0" borderId="0" xfId="0" applyFont="1"/>
    <xf numFmtId="0" fontId="6" fillId="0" borderId="0" xfId="1" applyFont="1"/>
    <xf numFmtId="0" fontId="2" fillId="0" borderId="1" xfId="0" applyFont="1" applyBorder="1" applyAlignment="1">
      <alignment vertic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164" fontId="2" fillId="0" borderId="0" xfId="0" applyNumberFormat="1" applyFont="1" applyBorder="1" applyAlignment="1">
      <alignment vertical="center"/>
    </xf>
    <xf numFmtId="0" fontId="8" fillId="0" borderId="0" xfId="1" applyFont="1" applyAlignment="1">
      <alignment vertical="center"/>
    </xf>
    <xf numFmtId="0" fontId="2" fillId="2" borderId="29" xfId="0" applyFont="1" applyFill="1" applyBorder="1" applyAlignment="1">
      <alignment horizontal="center" vertical="center" wrapText="1"/>
    </xf>
    <xf numFmtId="164" fontId="2" fillId="0" borderId="4" xfId="0" applyNumberFormat="1" applyFont="1" applyBorder="1" applyAlignment="1">
      <alignment vertical="center"/>
    </xf>
    <xf numFmtId="0" fontId="2" fillId="0" borderId="51" xfId="0" applyFont="1" applyBorder="1" applyAlignment="1">
      <alignment horizontal="left" vertical="center" indent="1"/>
    </xf>
    <xf numFmtId="0" fontId="2" fillId="0" borderId="5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164" fontId="2" fillId="0" borderId="1" xfId="0" applyNumberFormat="1" applyFont="1" applyBorder="1" applyAlignment="1">
      <alignment horizontal="right" vertical="center"/>
    </xf>
    <xf numFmtId="3" fontId="2" fillId="0" borderId="1" xfId="0" applyNumberFormat="1" applyFont="1" applyBorder="1" applyAlignment="1">
      <alignment horizontal="right" vertical="center"/>
    </xf>
    <xf numFmtId="164" fontId="2" fillId="0" borderId="29" xfId="0" applyNumberFormat="1" applyFont="1" applyBorder="1" applyAlignment="1">
      <alignment horizontal="right" vertical="center"/>
    </xf>
    <xf numFmtId="164" fontId="2" fillId="0" borderId="6" xfId="0" applyNumberFormat="1" applyFont="1" applyBorder="1" applyAlignment="1">
      <alignment horizontal="right" vertical="center"/>
    </xf>
    <xf numFmtId="164" fontId="2" fillId="0" borderId="4" xfId="0" applyNumberFormat="1" applyFont="1" applyBorder="1" applyAlignment="1">
      <alignment horizontal="right" vertical="center"/>
    </xf>
    <xf numFmtId="164" fontId="2" fillId="0" borderId="24" xfId="0" applyNumberFormat="1" applyFont="1" applyBorder="1" applyAlignment="1">
      <alignment horizontal="right" vertical="center"/>
    </xf>
    <xf numFmtId="164" fontId="2" fillId="0" borderId="38" xfId="0" applyNumberFormat="1" applyFont="1" applyBorder="1" applyAlignment="1">
      <alignment horizontal="right" vertical="center"/>
    </xf>
    <xf numFmtId="164" fontId="2" fillId="0" borderId="45" xfId="0" applyNumberFormat="1" applyFont="1" applyBorder="1" applyAlignment="1">
      <alignment horizontal="right" vertical="center"/>
    </xf>
    <xf numFmtId="164" fontId="2" fillId="0" borderId="46" xfId="0" applyNumberFormat="1" applyFont="1" applyBorder="1" applyAlignment="1">
      <alignment horizontal="right" vertical="center"/>
    </xf>
    <xf numFmtId="0" fontId="10" fillId="0" borderId="0" xfId="0" applyFont="1" applyAlignment="1">
      <alignment horizontal="left"/>
    </xf>
    <xf numFmtId="0" fontId="9" fillId="3" borderId="0" xfId="0" applyFont="1" applyFill="1" applyAlignment="1">
      <alignment horizontal="left"/>
    </xf>
    <xf numFmtId="0" fontId="2" fillId="2" borderId="15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  <xf numFmtId="0" fontId="2" fillId="2" borderId="52" xfId="0" applyFont="1" applyFill="1" applyBorder="1" applyAlignment="1">
      <alignment horizontal="center" vertical="center" wrapText="1"/>
    </xf>
    <xf numFmtId="0" fontId="2" fillId="2" borderId="53" xfId="0" applyFont="1" applyFill="1" applyBorder="1" applyAlignment="1">
      <alignment horizontal="center" vertical="center" wrapText="1"/>
    </xf>
    <xf numFmtId="0" fontId="2" fillId="2" borderId="54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6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2" fillId="2" borderId="31" xfId="0" applyFont="1" applyFill="1" applyBorder="1" applyAlignment="1">
      <alignment horizontal="center" vertical="center" wrapText="1"/>
    </xf>
    <xf numFmtId="0" fontId="2" fillId="2" borderId="32" xfId="0" applyFont="1" applyFill="1" applyBorder="1" applyAlignment="1">
      <alignment horizontal="center" vertical="center" wrapText="1"/>
    </xf>
    <xf numFmtId="0" fontId="2" fillId="2" borderId="30" xfId="0" applyFont="1" applyFill="1" applyBorder="1" applyAlignment="1">
      <alignment horizontal="center" vertical="center" wrapText="1"/>
    </xf>
    <xf numFmtId="0" fontId="2" fillId="2" borderId="33" xfId="0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horizontal="center" vertical="center" wrapText="1"/>
    </xf>
    <xf numFmtId="0" fontId="2" fillId="2" borderId="35" xfId="0" applyFont="1" applyFill="1" applyBorder="1" applyAlignment="1">
      <alignment horizontal="center" vertical="center" wrapText="1"/>
    </xf>
    <xf numFmtId="0" fontId="2" fillId="2" borderId="39" xfId="0" applyFont="1" applyFill="1" applyBorder="1" applyAlignment="1">
      <alignment horizontal="center" vertical="center" wrapText="1"/>
    </xf>
    <xf numFmtId="0" fontId="2" fillId="2" borderId="40" xfId="0" applyFont="1" applyFill="1" applyBorder="1" applyAlignment="1">
      <alignment horizontal="center" vertical="center" wrapText="1"/>
    </xf>
    <xf numFmtId="0" fontId="2" fillId="2" borderId="47" xfId="0" applyFont="1" applyFill="1" applyBorder="1" applyAlignment="1">
      <alignment horizontal="center" vertical="center" wrapText="1"/>
    </xf>
    <xf numFmtId="0" fontId="2" fillId="2" borderId="48" xfId="0" applyFont="1" applyFill="1" applyBorder="1" applyAlignment="1">
      <alignment horizontal="center" vertical="center" wrapText="1"/>
    </xf>
    <xf numFmtId="0" fontId="2" fillId="2" borderId="49" xfId="0" applyFont="1" applyFill="1" applyBorder="1" applyAlignment="1">
      <alignment horizontal="center" vertical="center" wrapText="1"/>
    </xf>
    <xf numFmtId="0" fontId="7" fillId="3" borderId="20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7" fillId="3" borderId="18" xfId="0" applyFont="1" applyFill="1" applyBorder="1" applyAlignment="1">
      <alignment horizontal="center" vertical="center" wrapText="1"/>
    </xf>
    <xf numFmtId="0" fontId="7" fillId="3" borderId="55" xfId="0" applyFont="1" applyFill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7.v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8.v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"/>
  <sheetViews>
    <sheetView showGridLines="0" tabSelected="1" zoomScaleNormal="100" workbookViewId="0">
      <selection activeCell="B1" sqref="B1"/>
    </sheetView>
  </sheetViews>
  <sheetFormatPr defaultRowHeight="14.4" x14ac:dyDescent="0.3"/>
  <cols>
    <col min="1" max="1" width="3.44140625" style="81" customWidth="1"/>
    <col min="2" max="2" width="30" customWidth="1"/>
  </cols>
  <sheetData>
    <row r="1" spans="1:2" ht="17.399999999999999" x14ac:dyDescent="0.3">
      <c r="B1" s="1" t="s">
        <v>114</v>
      </c>
    </row>
    <row r="2" spans="1:2" ht="17.399999999999999" x14ac:dyDescent="0.3">
      <c r="B2" s="1" t="s">
        <v>159</v>
      </c>
    </row>
    <row r="4" spans="1:2" ht="17.399999999999999" x14ac:dyDescent="0.3">
      <c r="B4" s="1" t="s">
        <v>115</v>
      </c>
    </row>
    <row r="6" spans="1:2" ht="19.5" customHeight="1" x14ac:dyDescent="0.3">
      <c r="A6" s="81" t="s">
        <v>116</v>
      </c>
      <c r="B6" s="90" t="str">
        <f>Amostra!B4</f>
        <v>Quadro 0. Resumo da Amostra e das Respostas</v>
      </c>
    </row>
    <row r="7" spans="1:2" ht="6.9" customHeight="1" x14ac:dyDescent="0.3">
      <c r="B7" s="82"/>
    </row>
    <row r="8" spans="1:2" ht="19.5" customHeight="1" x14ac:dyDescent="0.3">
      <c r="A8" s="81" t="s">
        <v>116</v>
      </c>
      <c r="B8" s="90" t="str">
        <f>'Q1'!B4</f>
        <v>Quadro 1. Qual a situação que melhor descreve a sua empresa nesta semana?</v>
      </c>
    </row>
    <row r="9" spans="1:2" ht="19.5" customHeight="1" x14ac:dyDescent="0.3">
      <c r="A9" s="81" t="s">
        <v>116</v>
      </c>
      <c r="B9" s="90" t="str">
        <f>'Q2'!B4</f>
        <v>Quadro 2. Nesta semana, a pandemia COVID-19 está a ter um impacto no volume de negócios da sua empresa?</v>
      </c>
    </row>
    <row r="10" spans="1:2" ht="19.5" customHeight="1" x14ac:dyDescent="0.3">
      <c r="A10" s="81" t="s">
        <v>116</v>
      </c>
      <c r="B10" s="90" t="str">
        <f>Q2A!B4</f>
        <v>Quadro 2A. Devido à pandemia COVID-19 está a modificar/diversificar a forma como desenvolve a sua atividade?</v>
      </c>
    </row>
    <row r="11" spans="1:2" ht="19.5" customHeight="1" x14ac:dyDescent="0.3">
      <c r="A11" s="81" t="s">
        <v>116</v>
      </c>
      <c r="B11" s="90" t="s">
        <v>121</v>
      </c>
    </row>
    <row r="12" spans="1:2" ht="19.5" customHeight="1" x14ac:dyDescent="0.3">
      <c r="A12" s="81" t="s">
        <v>116</v>
      </c>
      <c r="B12" s="90" t="s">
        <v>122</v>
      </c>
    </row>
    <row r="13" spans="1:2" ht="19.5" customHeight="1" x14ac:dyDescent="0.3">
      <c r="A13" s="81" t="s">
        <v>116</v>
      </c>
      <c r="B13" s="90" t="s">
        <v>123</v>
      </c>
    </row>
    <row r="14" spans="1:2" ht="19.5" customHeight="1" x14ac:dyDescent="0.3">
      <c r="A14" s="81" t="s">
        <v>116</v>
      </c>
      <c r="B14" s="90" t="s">
        <v>124</v>
      </c>
    </row>
    <row r="15" spans="1:2" ht="19.5" customHeight="1" x14ac:dyDescent="0.3">
      <c r="A15" s="81" t="s">
        <v>116</v>
      </c>
      <c r="B15" s="90" t="s">
        <v>125</v>
      </c>
    </row>
    <row r="16" spans="1:2" ht="19.5" customHeight="1" x14ac:dyDescent="0.3">
      <c r="A16" s="81" t="s">
        <v>116</v>
      </c>
      <c r="B16" s="90" t="s">
        <v>126</v>
      </c>
    </row>
    <row r="17" spans="1:2" ht="19.5" customHeight="1" x14ac:dyDescent="0.3">
      <c r="A17" s="81" t="s">
        <v>116</v>
      </c>
      <c r="B17" s="90" t="s">
        <v>127</v>
      </c>
    </row>
    <row r="18" spans="1:2" ht="19.5" customHeight="1" x14ac:dyDescent="0.3">
      <c r="A18" s="81" t="s">
        <v>116</v>
      </c>
      <c r="B18" s="90" t="s">
        <v>128</v>
      </c>
    </row>
    <row r="19" spans="1:2" ht="19.5" customHeight="1" x14ac:dyDescent="0.3">
      <c r="A19" s="81" t="s">
        <v>116</v>
      </c>
      <c r="B19" s="90" t="s">
        <v>129</v>
      </c>
    </row>
    <row r="20" spans="1:2" ht="19.5" customHeight="1" x14ac:dyDescent="0.3">
      <c r="A20" s="81" t="s">
        <v>116</v>
      </c>
      <c r="B20" s="90" t="s">
        <v>130</v>
      </c>
    </row>
    <row r="21" spans="1:2" ht="19.5" customHeight="1" x14ac:dyDescent="0.3">
      <c r="A21" s="81" t="s">
        <v>116</v>
      </c>
      <c r="B21" s="90" t="s">
        <v>131</v>
      </c>
    </row>
    <row r="22" spans="1:2" ht="19.5" customHeight="1" x14ac:dyDescent="0.3">
      <c r="A22" s="81" t="s">
        <v>116</v>
      </c>
      <c r="B22" s="90" t="s">
        <v>132</v>
      </c>
    </row>
    <row r="23" spans="1:2" ht="6.9" customHeight="1" x14ac:dyDescent="0.3">
      <c r="B23" s="82"/>
    </row>
    <row r="24" spans="1:2" ht="19.5" customHeight="1" x14ac:dyDescent="0.3">
      <c r="A24" s="81" t="s">
        <v>116</v>
      </c>
      <c r="B24" s="90" t="s">
        <v>133</v>
      </c>
    </row>
    <row r="25" spans="1:2" x14ac:dyDescent="0.3">
      <c r="B25" s="83"/>
    </row>
  </sheetData>
  <hyperlinks>
    <hyperlink ref="B6" location="Amostra!A1" display="Amostra!A1"/>
    <hyperlink ref="B8" location="'Q1'!A1" display="'Q1'!A1"/>
    <hyperlink ref="B9" location="'Q2'!A1" display="'Q2'!A1"/>
    <hyperlink ref="B11" location="'Q21'!A1" display="'Q21'!A1"/>
    <hyperlink ref="B12" location="'Q31'!A1" display="'Q31'!A1"/>
    <hyperlink ref="B13" location="'Q32'!A1" display="'Q32'!A1"/>
    <hyperlink ref="B14" location="'Q4'!A1" display="'Q4'!A1"/>
    <hyperlink ref="B15" location="'Q41'!A1" display="'Q41'!A1"/>
    <hyperlink ref="B16" location="'Q5'!A1" display="'Q5'!A1"/>
    <hyperlink ref="B17" location="'Q6'!A1" display="'Q6'!A1"/>
    <hyperlink ref="B18" location="'Q7'!A1" display="'Q7'!A1"/>
    <hyperlink ref="B19" location="'Q8'!A1" display="'Q8'!A1"/>
    <hyperlink ref="B20" location="'Q81'!A1" display="'Q81'!A1"/>
    <hyperlink ref="B21" location="'Q82'!A1" display="'Q82'!A1"/>
    <hyperlink ref="B22" location="'Q9'!A1" display="'Q9'!A1"/>
    <hyperlink ref="B24" location="Nota!A1" display="Nota!A1"/>
    <hyperlink ref="B10" location="'Q2'!A1" display="'Q2'!A1"/>
  </hyperlinks>
  <pageMargins left="0.7" right="0.7" top="0.75" bottom="0.75" header="0.3" footer="0.3"/>
  <pageSetup orientation="portrait" horizontalDpi="1200" verticalDpi="1200" r:id="rId1"/>
  <headerFooter scaleWithDoc="0">
    <oddHeader>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6"/>
  <sheetViews>
    <sheetView showGridLines="0" zoomScaleNormal="100" workbookViewId="0">
      <selection activeCell="F3" sqref="F3"/>
    </sheetView>
  </sheetViews>
  <sheetFormatPr defaultRowHeight="14.4" x14ac:dyDescent="0.3"/>
  <cols>
    <col min="1" max="1" width="3.44140625" customWidth="1"/>
    <col min="2" max="2" width="28.33203125" customWidth="1"/>
    <col min="3" max="11" width="10.6640625" customWidth="1"/>
    <col min="12" max="12" width="3.44140625" customWidth="1"/>
    <col min="13" max="13" width="27.6640625" customWidth="1"/>
    <col min="20" max="20" width="3.44140625" customWidth="1"/>
    <col min="21" max="21" width="27.5546875" bestFit="1" customWidth="1"/>
  </cols>
  <sheetData>
    <row r="1" spans="1:24" ht="17.399999999999999" x14ac:dyDescent="0.3">
      <c r="B1" s="1" t="s">
        <v>114</v>
      </c>
    </row>
    <row r="2" spans="1:24" ht="17.399999999999999" x14ac:dyDescent="0.3">
      <c r="A2" s="81"/>
      <c r="B2" s="1" t="s">
        <v>159</v>
      </c>
      <c r="F2" s="106" t="s">
        <v>162</v>
      </c>
      <c r="G2" s="106"/>
    </row>
    <row r="3" spans="1:24" x14ac:dyDescent="0.3">
      <c r="B3" s="84" t="s">
        <v>117</v>
      </c>
      <c r="F3" s="105" t="s">
        <v>163</v>
      </c>
    </row>
    <row r="4" spans="1:24" ht="18" customHeight="1" x14ac:dyDescent="0.3">
      <c r="B4" s="1" t="s">
        <v>118</v>
      </c>
      <c r="C4" s="1"/>
      <c r="D4" s="1"/>
      <c r="E4" s="1"/>
      <c r="F4" s="1"/>
      <c r="G4" s="1"/>
      <c r="H4" s="1"/>
      <c r="I4" s="1"/>
      <c r="J4" s="1"/>
      <c r="K4" s="1"/>
    </row>
    <row r="5" spans="1:24" x14ac:dyDescent="0.3">
      <c r="B5" s="2"/>
      <c r="M5" s="2" t="s">
        <v>10</v>
      </c>
      <c r="U5" s="2" t="s">
        <v>10</v>
      </c>
    </row>
    <row r="6" spans="1:24" x14ac:dyDescent="0.3">
      <c r="B6" s="110" t="s">
        <v>0</v>
      </c>
      <c r="C6" s="116" t="s">
        <v>72</v>
      </c>
      <c r="D6" s="116"/>
      <c r="E6" s="117"/>
      <c r="F6" s="113" t="s">
        <v>73</v>
      </c>
      <c r="G6" s="114"/>
      <c r="H6" s="114"/>
      <c r="I6" s="113" t="s">
        <v>80</v>
      </c>
      <c r="J6" s="114"/>
      <c r="K6" s="115"/>
      <c r="M6" s="110" t="s">
        <v>0</v>
      </c>
      <c r="N6" s="118" t="s">
        <v>72</v>
      </c>
      <c r="O6" s="116"/>
      <c r="P6" s="117"/>
      <c r="Q6" s="113" t="s">
        <v>73</v>
      </c>
      <c r="R6" s="114"/>
      <c r="S6" s="115"/>
      <c r="U6" s="110" t="s">
        <v>0</v>
      </c>
      <c r="V6" s="118" t="s">
        <v>113</v>
      </c>
      <c r="W6" s="116"/>
      <c r="X6" s="117"/>
    </row>
    <row r="7" spans="1:24" ht="27" customHeight="1" x14ac:dyDescent="0.3">
      <c r="B7" s="111"/>
      <c r="C7" s="16" t="s">
        <v>77</v>
      </c>
      <c r="D7" s="3" t="s">
        <v>74</v>
      </c>
      <c r="E7" s="3" t="s">
        <v>75</v>
      </c>
      <c r="F7" s="15" t="s">
        <v>77</v>
      </c>
      <c r="G7" s="15" t="s">
        <v>74</v>
      </c>
      <c r="H7" s="15" t="s">
        <v>75</v>
      </c>
      <c r="I7" s="15" t="s">
        <v>77</v>
      </c>
      <c r="J7" s="15" t="s">
        <v>74</v>
      </c>
      <c r="K7" s="18" t="s">
        <v>75</v>
      </c>
      <c r="M7" s="111"/>
      <c r="N7" s="16" t="s">
        <v>77</v>
      </c>
      <c r="O7" s="3" t="s">
        <v>74</v>
      </c>
      <c r="P7" s="3" t="s">
        <v>75</v>
      </c>
      <c r="Q7" s="15" t="s">
        <v>77</v>
      </c>
      <c r="R7" s="15" t="s">
        <v>74</v>
      </c>
      <c r="S7" s="18" t="s">
        <v>75</v>
      </c>
      <c r="U7" s="111"/>
      <c r="V7" s="27" t="s">
        <v>77</v>
      </c>
      <c r="W7" s="3" t="s">
        <v>74</v>
      </c>
      <c r="X7" s="3" t="s">
        <v>75</v>
      </c>
    </row>
    <row r="8" spans="1:24" x14ac:dyDescent="0.3">
      <c r="B8" s="112"/>
      <c r="C8" s="107" t="s">
        <v>76</v>
      </c>
      <c r="D8" s="108"/>
      <c r="E8" s="17" t="s">
        <v>78</v>
      </c>
      <c r="F8" s="107" t="s">
        <v>76</v>
      </c>
      <c r="G8" s="108"/>
      <c r="H8" s="17" t="s">
        <v>78</v>
      </c>
      <c r="I8" s="107" t="s">
        <v>79</v>
      </c>
      <c r="J8" s="109"/>
      <c r="K8" s="108"/>
      <c r="M8" s="112"/>
      <c r="N8" s="107" t="s">
        <v>79</v>
      </c>
      <c r="O8" s="109"/>
      <c r="P8" s="108"/>
      <c r="Q8" s="107" t="s">
        <v>79</v>
      </c>
      <c r="R8" s="109"/>
      <c r="S8" s="108"/>
      <c r="U8" s="112"/>
      <c r="V8" s="107" t="s">
        <v>79</v>
      </c>
      <c r="W8" s="109"/>
      <c r="X8" s="108"/>
    </row>
    <row r="9" spans="1:24" x14ac:dyDescent="0.3">
      <c r="B9" s="4" t="s">
        <v>4</v>
      </c>
      <c r="C9" s="5"/>
      <c r="D9" s="5"/>
      <c r="E9" s="5"/>
      <c r="F9" s="5"/>
      <c r="G9" s="5"/>
      <c r="H9" s="5"/>
      <c r="I9" s="5"/>
      <c r="J9" s="5"/>
      <c r="K9" s="5"/>
      <c r="M9" s="4" t="s">
        <v>4</v>
      </c>
      <c r="N9" s="5"/>
      <c r="O9" s="5"/>
      <c r="P9" s="5"/>
      <c r="Q9" s="5"/>
      <c r="R9" s="5"/>
      <c r="S9" s="5"/>
      <c r="U9" s="4" t="s">
        <v>4</v>
      </c>
      <c r="V9" s="5"/>
      <c r="W9" s="5"/>
      <c r="X9" s="5"/>
    </row>
    <row r="10" spans="1:24" x14ac:dyDescent="0.3">
      <c r="B10" s="6" t="s">
        <v>4</v>
      </c>
      <c r="C10" s="7">
        <v>8883</v>
      </c>
      <c r="D10" s="7">
        <v>1138424</v>
      </c>
      <c r="E10" s="7">
        <v>207599.19500599999</v>
      </c>
      <c r="F10" s="7">
        <v>5928</v>
      </c>
      <c r="G10" s="7">
        <v>817789</v>
      </c>
      <c r="H10" s="7">
        <v>168224.00833800001</v>
      </c>
      <c r="I10" s="11">
        <f>F10/C10*100</f>
        <v>66.734211415062489</v>
      </c>
      <c r="J10" s="11">
        <f t="shared" ref="J10:K10" si="0">G10/D10*100</f>
        <v>71.835186187220216</v>
      </c>
      <c r="K10" s="11">
        <f t="shared" si="0"/>
        <v>81.033073530529848</v>
      </c>
      <c r="M10" s="6" t="s">
        <v>4</v>
      </c>
      <c r="N10" s="11">
        <f>SUM(N12:N15)</f>
        <v>100</v>
      </c>
      <c r="O10" s="11">
        <f t="shared" ref="O10:S10" si="1">SUM(O12:O15)</f>
        <v>100</v>
      </c>
      <c r="P10" s="11">
        <f t="shared" si="1"/>
        <v>100</v>
      </c>
      <c r="Q10" s="11">
        <f t="shared" si="1"/>
        <v>100</v>
      </c>
      <c r="R10" s="11">
        <f t="shared" si="1"/>
        <v>100</v>
      </c>
      <c r="S10" s="11">
        <f t="shared" si="1"/>
        <v>99.999999999999986</v>
      </c>
      <c r="U10" s="6" t="s">
        <v>4</v>
      </c>
      <c r="V10" s="11">
        <f>F10/C10*100</f>
        <v>66.734211415062489</v>
      </c>
      <c r="W10" s="11">
        <f t="shared" ref="W10:X10" si="2">G10/D10*100</f>
        <v>71.835186187220216</v>
      </c>
      <c r="X10" s="11">
        <f t="shared" si="2"/>
        <v>81.033073530529848</v>
      </c>
    </row>
    <row r="11" spans="1:24" x14ac:dyDescent="0.3">
      <c r="B11" s="4" t="s">
        <v>5</v>
      </c>
      <c r="C11" s="8"/>
      <c r="D11" s="8"/>
      <c r="E11" s="8"/>
      <c r="F11" s="8"/>
      <c r="G11" s="8"/>
      <c r="H11" s="8"/>
      <c r="I11" s="12"/>
      <c r="J11" s="12"/>
      <c r="K11" s="12"/>
      <c r="M11" s="4" t="s">
        <v>5</v>
      </c>
      <c r="N11" s="12"/>
      <c r="O11" s="12"/>
      <c r="P11" s="12"/>
      <c r="Q11" s="12"/>
      <c r="R11" s="12"/>
      <c r="S11" s="12"/>
      <c r="U11" s="4" t="s">
        <v>5</v>
      </c>
      <c r="V11" s="12"/>
      <c r="W11" s="12"/>
      <c r="X11" s="12"/>
    </row>
    <row r="12" spans="1:24" x14ac:dyDescent="0.3">
      <c r="B12" s="9" t="s">
        <v>6</v>
      </c>
      <c r="C12" s="10">
        <v>1881</v>
      </c>
      <c r="D12" s="10">
        <v>9281</v>
      </c>
      <c r="E12" s="10">
        <v>1033.528879</v>
      </c>
      <c r="F12" s="10">
        <v>1210</v>
      </c>
      <c r="G12" s="10">
        <v>6086</v>
      </c>
      <c r="H12" s="10">
        <v>693.60458700000004</v>
      </c>
      <c r="I12" s="13">
        <f t="shared" ref="I12:I26" si="3">F12/C12*100</f>
        <v>64.327485380116954</v>
      </c>
      <c r="J12" s="13">
        <f t="shared" ref="J12:J26" si="4">G12/D12*100</f>
        <v>65.574830298459219</v>
      </c>
      <c r="K12" s="13">
        <f t="shared" ref="K12:K26" si="5">H12/E12*100</f>
        <v>67.110324742072365</v>
      </c>
      <c r="M12" s="9" t="s">
        <v>6</v>
      </c>
      <c r="N12" s="13">
        <f>C12/$C$10*100</f>
        <v>21.175278622087131</v>
      </c>
      <c r="O12" s="13">
        <f>D12/$D$10*100</f>
        <v>0.81524985418438123</v>
      </c>
      <c r="P12" s="13">
        <f>E12/$E$10*100</f>
        <v>0.49784821129490853</v>
      </c>
      <c r="Q12" s="13">
        <f>F12/$F$10*100</f>
        <v>20.411605937921728</v>
      </c>
      <c r="R12" s="13">
        <f>G12/$G$10*100</f>
        <v>0.74420174397063299</v>
      </c>
      <c r="S12" s="13">
        <f>H12/$H$10*100</f>
        <v>0.41231010594301842</v>
      </c>
      <c r="U12" s="9" t="s">
        <v>6</v>
      </c>
      <c r="V12" s="13">
        <f t="shared" ref="V12:V22" si="6">F12/C12*100</f>
        <v>64.327485380116954</v>
      </c>
      <c r="W12" s="13">
        <f t="shared" ref="W12:W23" si="7">G12/D12*100</f>
        <v>65.574830298459219</v>
      </c>
      <c r="X12" s="13">
        <f t="shared" ref="X12:X23" si="8">H12/E12*100</f>
        <v>67.110324742072365</v>
      </c>
    </row>
    <row r="13" spans="1:24" x14ac:dyDescent="0.3">
      <c r="B13" s="9" t="s">
        <v>7</v>
      </c>
      <c r="C13" s="10">
        <v>3288</v>
      </c>
      <c r="D13" s="10">
        <v>69740</v>
      </c>
      <c r="E13" s="10">
        <v>9237.7493030000005</v>
      </c>
      <c r="F13" s="10">
        <v>2092</v>
      </c>
      <c r="G13" s="10">
        <v>44754</v>
      </c>
      <c r="H13" s="10">
        <v>6060.9609760000003</v>
      </c>
      <c r="I13" s="13">
        <f t="shared" si="3"/>
        <v>63.625304136253035</v>
      </c>
      <c r="J13" s="13">
        <f t="shared" si="4"/>
        <v>64.172641238887294</v>
      </c>
      <c r="K13" s="13">
        <f t="shared" si="5"/>
        <v>65.610797361990279</v>
      </c>
      <c r="M13" s="9" t="s">
        <v>7</v>
      </c>
      <c r="N13" s="13">
        <f t="shared" ref="N13:N15" si="9">C13/$C$10*100</f>
        <v>37.014522120905099</v>
      </c>
      <c r="O13" s="13">
        <f t="shared" ref="O13:O15" si="10">D13/$D$10*100</f>
        <v>6.126012803665418</v>
      </c>
      <c r="P13" s="13">
        <f t="shared" ref="P13:P15" si="11">E13/$E$10*100</f>
        <v>4.4498001558883757</v>
      </c>
      <c r="Q13" s="13">
        <f t="shared" ref="Q13:Q15" si="12">F13/$F$10*100</f>
        <v>35.290148448043183</v>
      </c>
      <c r="R13" s="13">
        <f t="shared" ref="R13:R15" si="13">G13/$G$10*100</f>
        <v>5.4725607705655124</v>
      </c>
      <c r="S13" s="13">
        <f t="shared" ref="S13:S15" si="14">H13/$H$10*100</f>
        <v>3.6029108067750717</v>
      </c>
      <c r="U13" s="9" t="s">
        <v>7</v>
      </c>
      <c r="V13" s="13">
        <f t="shared" si="6"/>
        <v>63.625304136253035</v>
      </c>
      <c r="W13" s="13">
        <f t="shared" si="7"/>
        <v>64.172641238887294</v>
      </c>
      <c r="X13" s="13">
        <f t="shared" si="8"/>
        <v>65.610797361990279</v>
      </c>
    </row>
    <row r="14" spans="1:24" x14ac:dyDescent="0.3">
      <c r="B14" s="9" t="s">
        <v>8</v>
      </c>
      <c r="C14" s="10">
        <v>2554</v>
      </c>
      <c r="D14" s="10">
        <v>244873</v>
      </c>
      <c r="E14" s="10">
        <v>36792.325634000001</v>
      </c>
      <c r="F14" s="10">
        <v>1767</v>
      </c>
      <c r="G14" s="10">
        <v>168888</v>
      </c>
      <c r="H14" s="10">
        <v>25901.884309000001</v>
      </c>
      <c r="I14" s="13">
        <f t="shared" si="3"/>
        <v>69.185591229444015</v>
      </c>
      <c r="J14" s="13">
        <f t="shared" si="4"/>
        <v>68.969629154704677</v>
      </c>
      <c r="K14" s="13">
        <f t="shared" si="5"/>
        <v>70.40023663267408</v>
      </c>
      <c r="M14" s="9" t="s">
        <v>8</v>
      </c>
      <c r="N14" s="13">
        <f t="shared" si="9"/>
        <v>28.75154790048407</v>
      </c>
      <c r="O14" s="13">
        <f t="shared" si="10"/>
        <v>21.509824107713822</v>
      </c>
      <c r="P14" s="13">
        <f t="shared" si="11"/>
        <v>17.722768931226653</v>
      </c>
      <c r="Q14" s="13">
        <f t="shared" si="12"/>
        <v>29.807692307692307</v>
      </c>
      <c r="R14" s="13">
        <f t="shared" si="13"/>
        <v>20.65178181658105</v>
      </c>
      <c r="S14" s="13">
        <f t="shared" si="14"/>
        <v>15.397257837868935</v>
      </c>
      <c r="U14" s="9" t="s">
        <v>8</v>
      </c>
      <c r="V14" s="13">
        <f t="shared" si="6"/>
        <v>69.185591229444015</v>
      </c>
      <c r="W14" s="13">
        <f t="shared" si="7"/>
        <v>68.969629154704677</v>
      </c>
      <c r="X14" s="13">
        <f t="shared" si="8"/>
        <v>70.40023663267408</v>
      </c>
    </row>
    <row r="15" spans="1:24" x14ac:dyDescent="0.3">
      <c r="B15" s="9" t="s">
        <v>9</v>
      </c>
      <c r="C15" s="10">
        <v>1160</v>
      </c>
      <c r="D15" s="10">
        <v>814530</v>
      </c>
      <c r="E15" s="10">
        <v>160535.59119000001</v>
      </c>
      <c r="F15" s="10">
        <v>859</v>
      </c>
      <c r="G15" s="10">
        <v>598061</v>
      </c>
      <c r="H15" s="10">
        <v>135567.55846599999</v>
      </c>
      <c r="I15" s="13">
        <f t="shared" si="3"/>
        <v>74.051724137931032</v>
      </c>
      <c r="J15" s="13">
        <f t="shared" si="4"/>
        <v>73.424060501147906</v>
      </c>
      <c r="K15" s="13">
        <f t="shared" si="5"/>
        <v>84.447042217292861</v>
      </c>
      <c r="M15" s="9" t="s">
        <v>9</v>
      </c>
      <c r="N15" s="13">
        <f t="shared" si="9"/>
        <v>13.058651356523695</v>
      </c>
      <c r="O15" s="13">
        <f t="shared" si="10"/>
        <v>71.54891323443637</v>
      </c>
      <c r="P15" s="13">
        <f t="shared" si="11"/>
        <v>77.32958270159007</v>
      </c>
      <c r="Q15" s="13">
        <f t="shared" si="12"/>
        <v>14.490553306342779</v>
      </c>
      <c r="R15" s="13">
        <f t="shared" si="13"/>
        <v>73.131455668882808</v>
      </c>
      <c r="S15" s="13">
        <f t="shared" si="14"/>
        <v>80.587521249412958</v>
      </c>
      <c r="U15" s="9" t="s">
        <v>9</v>
      </c>
      <c r="V15" s="13">
        <f t="shared" si="6"/>
        <v>74.051724137931032</v>
      </c>
      <c r="W15" s="13">
        <f t="shared" si="7"/>
        <v>73.424060501147906</v>
      </c>
      <c r="X15" s="13">
        <f t="shared" si="8"/>
        <v>84.447042217292861</v>
      </c>
    </row>
    <row r="16" spans="1:24" x14ac:dyDescent="0.3">
      <c r="B16" s="4" t="s">
        <v>71</v>
      </c>
      <c r="C16" s="8"/>
      <c r="D16" s="8"/>
      <c r="E16" s="8"/>
      <c r="F16" s="8"/>
      <c r="G16" s="8"/>
      <c r="H16" s="8"/>
      <c r="I16" s="12"/>
      <c r="J16" s="12"/>
      <c r="K16" s="12"/>
      <c r="M16" s="4" t="s">
        <v>71</v>
      </c>
      <c r="N16" s="8"/>
      <c r="O16" s="8"/>
      <c r="P16" s="8"/>
      <c r="Q16" s="8"/>
      <c r="R16" s="8"/>
      <c r="S16" s="8"/>
      <c r="U16" s="4" t="s">
        <v>71</v>
      </c>
      <c r="V16" s="8"/>
      <c r="W16" s="8"/>
      <c r="X16" s="8"/>
    </row>
    <row r="17" spans="2:24" x14ac:dyDescent="0.3">
      <c r="B17" s="9" t="s">
        <v>64</v>
      </c>
      <c r="C17" s="10">
        <v>2496</v>
      </c>
      <c r="D17" s="10">
        <v>331316</v>
      </c>
      <c r="E17" s="10">
        <v>84051.342176999999</v>
      </c>
      <c r="F17" s="10">
        <v>1695</v>
      </c>
      <c r="G17" s="10">
        <v>236123</v>
      </c>
      <c r="H17" s="10">
        <v>68332.203771999993</v>
      </c>
      <c r="I17" s="13">
        <f t="shared" si="3"/>
        <v>67.90865384615384</v>
      </c>
      <c r="J17" s="13">
        <f t="shared" si="4"/>
        <v>71.268215238624151</v>
      </c>
      <c r="K17" s="13">
        <f t="shared" si="5"/>
        <v>81.298170858595256</v>
      </c>
      <c r="M17" s="9" t="s">
        <v>64</v>
      </c>
      <c r="N17" s="13">
        <f>C17/$C$10*100</f>
        <v>28.098615332657882</v>
      </c>
      <c r="O17" s="13">
        <f>D17/$D$10*100</f>
        <v>29.103040694855341</v>
      </c>
      <c r="P17" s="13">
        <f>E17/$E$10*100</f>
        <v>40.487316039241271</v>
      </c>
      <c r="Q17" s="13">
        <f>F17/$F$10*100</f>
        <v>28.593117408906881</v>
      </c>
      <c r="R17" s="13">
        <f>G17/$G$10*100</f>
        <v>28.873340189217512</v>
      </c>
      <c r="S17" s="13">
        <f>H17/$H$10*100</f>
        <v>40.619769108524132</v>
      </c>
      <c r="U17" s="9" t="s">
        <v>64</v>
      </c>
      <c r="V17" s="13">
        <f t="shared" si="6"/>
        <v>67.90865384615384</v>
      </c>
      <c r="W17" s="13">
        <f t="shared" si="7"/>
        <v>71.268215238624151</v>
      </c>
      <c r="X17" s="13">
        <f t="shared" si="8"/>
        <v>81.298170858595256</v>
      </c>
    </row>
    <row r="18" spans="2:24" x14ac:dyDescent="0.3">
      <c r="B18" s="9" t="s">
        <v>65</v>
      </c>
      <c r="C18" s="10">
        <v>1022</v>
      </c>
      <c r="D18" s="10">
        <v>66734</v>
      </c>
      <c r="E18" s="10">
        <v>8947.0154390000007</v>
      </c>
      <c r="F18" s="10">
        <v>645</v>
      </c>
      <c r="G18" s="10">
        <v>42764</v>
      </c>
      <c r="H18" s="10">
        <v>5983.6402369999996</v>
      </c>
      <c r="I18" s="13">
        <f t="shared" si="3"/>
        <v>63.111545988258321</v>
      </c>
      <c r="J18" s="13">
        <f t="shared" si="4"/>
        <v>64.081277909311595</v>
      </c>
      <c r="K18" s="13">
        <f t="shared" si="5"/>
        <v>66.878617543425023</v>
      </c>
      <c r="M18" s="9" t="s">
        <v>65</v>
      </c>
      <c r="N18" s="13">
        <f t="shared" ref="N18:N23" si="15">C18/$C$10*100</f>
        <v>11.505122143420015</v>
      </c>
      <c r="O18" s="13">
        <f t="shared" ref="O18:O23" si="16">D18/$D$10*100</f>
        <v>5.8619635566361916</v>
      </c>
      <c r="P18" s="13">
        <f t="shared" ref="P18:P23" si="17">E18/$E$10*100</f>
        <v>4.3097543989712559</v>
      </c>
      <c r="Q18" s="13">
        <f t="shared" ref="Q18:Q23" si="18">F18/$F$10*100</f>
        <v>10.880566801619434</v>
      </c>
      <c r="R18" s="13">
        <f t="shared" ref="R18:R23" si="19">G18/$G$10*100</f>
        <v>5.2292217185606553</v>
      </c>
      <c r="S18" s="13">
        <f t="shared" ref="S18:S23" si="20">H18/$H$10*100</f>
        <v>3.556947843602392</v>
      </c>
      <c r="U18" s="9" t="s">
        <v>65</v>
      </c>
      <c r="V18" s="13">
        <f t="shared" si="6"/>
        <v>63.111545988258321</v>
      </c>
      <c r="W18" s="13">
        <f t="shared" si="7"/>
        <v>64.081277909311595</v>
      </c>
      <c r="X18" s="13">
        <f t="shared" si="8"/>
        <v>66.878617543425023</v>
      </c>
    </row>
    <row r="19" spans="2:24" x14ac:dyDescent="0.3">
      <c r="B19" s="9" t="s">
        <v>66</v>
      </c>
      <c r="C19" s="10">
        <v>2710</v>
      </c>
      <c r="D19" s="10">
        <v>238856</v>
      </c>
      <c r="E19" s="10">
        <v>73928.042906000002</v>
      </c>
      <c r="F19" s="10">
        <v>1807</v>
      </c>
      <c r="G19" s="10">
        <v>196162</v>
      </c>
      <c r="H19" s="10">
        <v>62377.786506999997</v>
      </c>
      <c r="I19" s="13">
        <f t="shared" si="3"/>
        <v>66.678966789667896</v>
      </c>
      <c r="J19" s="13">
        <f t="shared" si="4"/>
        <v>82.125632180058275</v>
      </c>
      <c r="K19" s="13">
        <f t="shared" si="5"/>
        <v>84.376353079323053</v>
      </c>
      <c r="M19" s="9" t="s">
        <v>66</v>
      </c>
      <c r="N19" s="13">
        <f t="shared" si="15"/>
        <v>30.507711358775186</v>
      </c>
      <c r="O19" s="13">
        <f t="shared" si="16"/>
        <v>20.981286409984328</v>
      </c>
      <c r="P19" s="13">
        <f t="shared" si="17"/>
        <v>35.610948734104362</v>
      </c>
      <c r="Q19" s="13">
        <f t="shared" si="18"/>
        <v>30.482456140350877</v>
      </c>
      <c r="R19" s="13">
        <f t="shared" si="19"/>
        <v>23.986871919284802</v>
      </c>
      <c r="S19" s="13">
        <f t="shared" si="20"/>
        <v>37.08019272829889</v>
      </c>
      <c r="U19" s="9" t="s">
        <v>66</v>
      </c>
      <c r="V19" s="13">
        <f t="shared" si="6"/>
        <v>66.678966789667896</v>
      </c>
      <c r="W19" s="13">
        <f t="shared" si="7"/>
        <v>82.125632180058275</v>
      </c>
      <c r="X19" s="13">
        <f t="shared" si="8"/>
        <v>84.376353079323053</v>
      </c>
    </row>
    <row r="20" spans="2:24" x14ac:dyDescent="0.3">
      <c r="B20" s="9" t="s">
        <v>67</v>
      </c>
      <c r="C20" s="10">
        <v>284</v>
      </c>
      <c r="D20" s="10">
        <v>75411</v>
      </c>
      <c r="E20" s="10">
        <v>12340.078489</v>
      </c>
      <c r="F20" s="10">
        <v>200</v>
      </c>
      <c r="G20" s="10">
        <v>59480</v>
      </c>
      <c r="H20" s="10">
        <v>9717.4647380000006</v>
      </c>
      <c r="I20" s="13">
        <f t="shared" si="3"/>
        <v>70.422535211267601</v>
      </c>
      <c r="J20" s="13">
        <f t="shared" si="4"/>
        <v>78.874434764159076</v>
      </c>
      <c r="K20" s="13">
        <f t="shared" si="5"/>
        <v>78.747187440194892</v>
      </c>
      <c r="M20" s="9" t="s">
        <v>67</v>
      </c>
      <c r="N20" s="13">
        <f t="shared" si="15"/>
        <v>3.197118090735112</v>
      </c>
      <c r="O20" s="13">
        <f t="shared" si="16"/>
        <v>6.6241576073589448</v>
      </c>
      <c r="P20" s="13">
        <f t="shared" si="17"/>
        <v>5.9441841711589243</v>
      </c>
      <c r="Q20" s="13">
        <f t="shared" si="18"/>
        <v>3.3738191632928474</v>
      </c>
      <c r="R20" s="13">
        <f t="shared" si="19"/>
        <v>7.2732697554014543</v>
      </c>
      <c r="S20" s="13">
        <f t="shared" si="20"/>
        <v>5.7765029106163137</v>
      </c>
      <c r="U20" s="9" t="s">
        <v>67</v>
      </c>
      <c r="V20" s="13">
        <f t="shared" si="6"/>
        <v>70.422535211267601</v>
      </c>
      <c r="W20" s="13">
        <f t="shared" si="7"/>
        <v>78.874434764159076</v>
      </c>
      <c r="X20" s="13">
        <f t="shared" si="8"/>
        <v>78.747187440194892</v>
      </c>
    </row>
    <row r="21" spans="2:24" x14ac:dyDescent="0.3">
      <c r="B21" s="9" t="s">
        <v>68</v>
      </c>
      <c r="C21" s="10">
        <v>579</v>
      </c>
      <c r="D21" s="10">
        <v>67283</v>
      </c>
      <c r="E21" s="10">
        <v>3612.6820360000002</v>
      </c>
      <c r="F21" s="10">
        <v>379</v>
      </c>
      <c r="G21" s="10">
        <v>42636</v>
      </c>
      <c r="H21" s="10">
        <v>2413.6360810000001</v>
      </c>
      <c r="I21" s="13">
        <f t="shared" si="3"/>
        <v>65.457685664939547</v>
      </c>
      <c r="J21" s="13">
        <f t="shared" si="4"/>
        <v>63.368161348334652</v>
      </c>
      <c r="K21" s="13">
        <f t="shared" si="5"/>
        <v>66.81008892973054</v>
      </c>
      <c r="M21" s="9" t="s">
        <v>68</v>
      </c>
      <c r="N21" s="13">
        <f t="shared" si="15"/>
        <v>6.5180682201958797</v>
      </c>
      <c r="O21" s="13">
        <f t="shared" si="16"/>
        <v>5.9101881197163797</v>
      </c>
      <c r="P21" s="13">
        <f t="shared" si="17"/>
        <v>1.7402196746936265</v>
      </c>
      <c r="Q21" s="13">
        <f t="shared" si="18"/>
        <v>6.3933873144399467</v>
      </c>
      <c r="R21" s="13">
        <f t="shared" si="19"/>
        <v>5.2135697594367247</v>
      </c>
      <c r="S21" s="13">
        <f t="shared" si="20"/>
        <v>1.4347750388579854</v>
      </c>
      <c r="U21" s="9" t="s">
        <v>68</v>
      </c>
      <c r="V21" s="13">
        <f t="shared" si="6"/>
        <v>65.457685664939547</v>
      </c>
      <c r="W21" s="13">
        <f t="shared" si="7"/>
        <v>63.368161348334652</v>
      </c>
      <c r="X21" s="13">
        <f t="shared" si="8"/>
        <v>66.81008892973054</v>
      </c>
    </row>
    <row r="22" spans="2:24" x14ac:dyDescent="0.3">
      <c r="B22" s="9" t="s">
        <v>69</v>
      </c>
      <c r="C22" s="10">
        <v>343</v>
      </c>
      <c r="D22" s="10">
        <v>45371</v>
      </c>
      <c r="E22" s="10">
        <v>8976.50857</v>
      </c>
      <c r="F22" s="10">
        <v>236</v>
      </c>
      <c r="G22" s="10">
        <v>36030</v>
      </c>
      <c r="H22" s="10">
        <v>7752.8543090000003</v>
      </c>
      <c r="I22" s="13">
        <f t="shared" si="3"/>
        <v>68.804664723032076</v>
      </c>
      <c r="J22" s="13">
        <f t="shared" si="4"/>
        <v>79.411959180974634</v>
      </c>
      <c r="K22" s="13">
        <f t="shared" si="5"/>
        <v>86.368260538518044</v>
      </c>
      <c r="M22" s="9" t="s">
        <v>69</v>
      </c>
      <c r="N22" s="13">
        <f t="shared" si="15"/>
        <v>3.8613081166272654</v>
      </c>
      <c r="O22" s="13">
        <f t="shared" si="16"/>
        <v>3.9854219517508414</v>
      </c>
      <c r="P22" s="13">
        <f t="shared" si="17"/>
        <v>4.3239611645606635</v>
      </c>
      <c r="Q22" s="13">
        <f t="shared" si="18"/>
        <v>3.9811066126855601</v>
      </c>
      <c r="R22" s="13">
        <f t="shared" si="19"/>
        <v>4.4057819315251248</v>
      </c>
      <c r="S22" s="13">
        <f t="shared" si="20"/>
        <v>4.6086491372995733</v>
      </c>
      <c r="U22" s="9" t="s">
        <v>69</v>
      </c>
      <c r="V22" s="13">
        <f t="shared" si="6"/>
        <v>68.804664723032076</v>
      </c>
      <c r="W22" s="13">
        <f t="shared" si="7"/>
        <v>79.411959180974634</v>
      </c>
      <c r="X22" s="13">
        <f t="shared" si="8"/>
        <v>86.368260538518044</v>
      </c>
    </row>
    <row r="23" spans="2:24" x14ac:dyDescent="0.3">
      <c r="B23" s="9" t="s">
        <v>70</v>
      </c>
      <c r="C23" s="10">
        <v>1449</v>
      </c>
      <c r="D23" s="10">
        <v>313453</v>
      </c>
      <c r="E23" s="10">
        <v>15743.525389</v>
      </c>
      <c r="F23" s="10">
        <v>966</v>
      </c>
      <c r="G23" s="10">
        <v>204594</v>
      </c>
      <c r="H23" s="10">
        <v>11646.422694000001</v>
      </c>
      <c r="I23" s="13">
        <f t="shared" si="3"/>
        <v>66.666666666666657</v>
      </c>
      <c r="J23" s="13">
        <f t="shared" si="4"/>
        <v>65.27102946853276</v>
      </c>
      <c r="K23" s="13">
        <f t="shared" si="5"/>
        <v>73.97595142278206</v>
      </c>
      <c r="M23" s="9" t="s">
        <v>70</v>
      </c>
      <c r="N23" s="13">
        <f t="shared" si="15"/>
        <v>16.312056737588655</v>
      </c>
      <c r="O23" s="13">
        <f t="shared" si="16"/>
        <v>27.53394165969797</v>
      </c>
      <c r="P23" s="13">
        <f t="shared" si="17"/>
        <v>7.5836158172699006</v>
      </c>
      <c r="Q23" s="13">
        <f t="shared" si="18"/>
        <v>16.295546558704455</v>
      </c>
      <c r="R23" s="13">
        <f t="shared" si="19"/>
        <v>25.017944726573727</v>
      </c>
      <c r="S23" s="13">
        <f t="shared" si="20"/>
        <v>6.9231632328007002</v>
      </c>
      <c r="U23" s="9" t="s">
        <v>70</v>
      </c>
      <c r="V23" s="13">
        <f>F23/C23*100</f>
        <v>66.666666666666657</v>
      </c>
      <c r="W23" s="13">
        <f t="shared" si="7"/>
        <v>65.27102946853276</v>
      </c>
      <c r="X23" s="13">
        <f t="shared" si="8"/>
        <v>73.97595142278206</v>
      </c>
    </row>
    <row r="24" spans="2:24" x14ac:dyDescent="0.3">
      <c r="B24" s="4" t="s">
        <v>156</v>
      </c>
      <c r="C24" s="10"/>
      <c r="D24" s="10"/>
      <c r="E24" s="10"/>
      <c r="F24" s="10"/>
      <c r="G24" s="10"/>
      <c r="H24" s="10"/>
      <c r="I24" s="13"/>
      <c r="J24" s="13"/>
      <c r="K24" s="13"/>
      <c r="M24" s="4" t="s">
        <v>156</v>
      </c>
      <c r="N24" s="10"/>
      <c r="O24" s="10"/>
      <c r="P24" s="10"/>
      <c r="Q24" s="10"/>
      <c r="R24" s="10"/>
      <c r="S24" s="10"/>
      <c r="T24" s="13"/>
      <c r="U24" s="4" t="s">
        <v>156</v>
      </c>
      <c r="V24" s="10"/>
      <c r="W24" s="10"/>
      <c r="X24" s="10"/>
    </row>
    <row r="25" spans="2:24" x14ac:dyDescent="0.3">
      <c r="B25" s="9" t="s">
        <v>157</v>
      </c>
      <c r="C25" s="10">
        <v>6554</v>
      </c>
      <c r="D25" s="10">
        <v>751613</v>
      </c>
      <c r="E25" s="10">
        <v>117248.282947</v>
      </c>
      <c r="F25" s="10">
        <v>4339</v>
      </c>
      <c r="G25" s="10">
        <v>547376</v>
      </c>
      <c r="H25" s="10">
        <v>96450.691086000006</v>
      </c>
      <c r="I25" s="96">
        <f t="shared" si="3"/>
        <v>66.203844980164789</v>
      </c>
      <c r="J25" s="96">
        <f t="shared" si="4"/>
        <v>72.826840408561324</v>
      </c>
      <c r="K25" s="96">
        <f t="shared" si="5"/>
        <v>82.261922018592642</v>
      </c>
      <c r="M25" s="9" t="s">
        <v>157</v>
      </c>
      <c r="N25" s="13">
        <f>C25/$C$10*100</f>
        <v>73.781380164358893</v>
      </c>
      <c r="O25" s="13">
        <f>D25/$D$10*100</f>
        <v>66.022237760272091</v>
      </c>
      <c r="P25" s="13">
        <f>E25/$E$10*100</f>
        <v>56.478197299180913</v>
      </c>
      <c r="Q25" s="13">
        <f>F25/$F$10*100</f>
        <v>73.195006747638331</v>
      </c>
      <c r="R25" s="13">
        <f>G25/$G$10*100</f>
        <v>66.933646698598295</v>
      </c>
      <c r="S25" s="13">
        <f>H25/$H$10*100</f>
        <v>57.334676565433384</v>
      </c>
      <c r="T25" s="13"/>
      <c r="U25" s="9" t="s">
        <v>157</v>
      </c>
      <c r="V25" s="96">
        <f>F25/C25*100</f>
        <v>66.203844980164789</v>
      </c>
      <c r="W25" s="96">
        <f t="shared" ref="W25" si="21">G25/D25*100</f>
        <v>72.826840408561324</v>
      </c>
      <c r="X25" s="96">
        <f t="shared" ref="X25" si="22">H25/E25*100</f>
        <v>82.261922018592642</v>
      </c>
    </row>
    <row r="26" spans="2:24" x14ac:dyDescent="0.3">
      <c r="B26" s="9" t="s">
        <v>158</v>
      </c>
      <c r="C26" s="10">
        <v>2329</v>
      </c>
      <c r="D26" s="10">
        <v>386811</v>
      </c>
      <c r="E26" s="10">
        <v>90350.912058999995</v>
      </c>
      <c r="F26" s="10">
        <v>1589</v>
      </c>
      <c r="G26" s="10">
        <v>270413</v>
      </c>
      <c r="H26" s="10">
        <v>71773.317251999993</v>
      </c>
      <c r="I26" s="96">
        <f t="shared" si="3"/>
        <v>68.226706741090595</v>
      </c>
      <c r="J26" s="96">
        <f t="shared" si="4"/>
        <v>69.908301470227059</v>
      </c>
      <c r="K26" s="96">
        <f t="shared" si="5"/>
        <v>79.438398148245966</v>
      </c>
      <c r="M26" s="9" t="s">
        <v>158</v>
      </c>
      <c r="N26" s="13">
        <f t="shared" ref="N26" si="23">C26/$C$10*100</f>
        <v>26.21861983564111</v>
      </c>
      <c r="O26" s="13">
        <f t="shared" ref="O26" si="24">D26/$D$10*100</f>
        <v>33.977762239727902</v>
      </c>
      <c r="P26" s="13">
        <f t="shared" ref="P26" si="25">E26/$E$10*100</f>
        <v>43.521802700819087</v>
      </c>
      <c r="Q26" s="13">
        <f t="shared" ref="Q26" si="26">F26/$F$10*100</f>
        <v>26.804993252361676</v>
      </c>
      <c r="R26" s="13">
        <f t="shared" ref="R26" si="27">G26/$G$10*100</f>
        <v>33.066353301401705</v>
      </c>
      <c r="S26" s="13">
        <f t="shared" ref="S26" si="28">H26/$H$10*100</f>
        <v>42.665323434566602</v>
      </c>
      <c r="T26" s="13"/>
      <c r="U26" s="9" t="s">
        <v>158</v>
      </c>
      <c r="V26" s="96">
        <f>F26/C26*100</f>
        <v>68.226706741090595</v>
      </c>
      <c r="W26" s="96">
        <f t="shared" ref="W26" si="29">G26/D26*100</f>
        <v>69.908301470227059</v>
      </c>
      <c r="X26" s="96">
        <f t="shared" ref="X26" si="30">H26/E26*100</f>
        <v>79.438398148245966</v>
      </c>
    </row>
  </sheetData>
  <mergeCells count="16">
    <mergeCell ref="U6:U8"/>
    <mergeCell ref="V6:X6"/>
    <mergeCell ref="V8:X8"/>
    <mergeCell ref="I6:K6"/>
    <mergeCell ref="F8:G8"/>
    <mergeCell ref="Q6:S6"/>
    <mergeCell ref="N8:P8"/>
    <mergeCell ref="Q8:S8"/>
    <mergeCell ref="C6:E6"/>
    <mergeCell ref="N6:P6"/>
    <mergeCell ref="F6:H6"/>
    <mergeCell ref="F2:G2"/>
    <mergeCell ref="C8:D8"/>
    <mergeCell ref="I8:K8"/>
    <mergeCell ref="B6:B8"/>
    <mergeCell ref="M6:M8"/>
  </mergeCells>
  <hyperlinks>
    <hyperlink ref="B3" location="Índice!A1" display="voltar"/>
  </hyperlinks>
  <pageMargins left="0.7" right="0.7" top="0.75" bottom="0.75" header="0.3" footer="0.3"/>
  <pageSetup orientation="portrait" horizontalDpi="1200" verticalDpi="1200" r:id="rId1"/>
  <headerFooter scaleWithDoc="0">
    <oddHeader>&amp;R&amp;G</oddHeader>
  </headerFooter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1"/>
  <sheetViews>
    <sheetView showGridLines="0" zoomScaleNormal="100" workbookViewId="0">
      <selection activeCell="A2" sqref="A2"/>
    </sheetView>
  </sheetViews>
  <sheetFormatPr defaultRowHeight="14.4" x14ac:dyDescent="0.3"/>
  <cols>
    <col min="1" max="1" width="3.44140625" customWidth="1"/>
    <col min="2" max="2" width="28.33203125" customWidth="1"/>
    <col min="3" max="5" width="14.5546875" customWidth="1"/>
    <col min="6" max="6" width="3.44140625" customWidth="1"/>
    <col min="7" max="7" width="27.5546875" bestFit="1" customWidth="1"/>
    <col min="8" max="10" width="13.6640625" customWidth="1"/>
  </cols>
  <sheetData>
    <row r="1" spans="1:10" ht="17.399999999999999" x14ac:dyDescent="0.3">
      <c r="B1" s="1" t="s">
        <v>114</v>
      </c>
    </row>
    <row r="2" spans="1:10" ht="17.399999999999999" x14ac:dyDescent="0.3">
      <c r="A2" s="81"/>
      <c r="B2" s="1" t="s">
        <v>159</v>
      </c>
    </row>
    <row r="3" spans="1:10" x14ac:dyDescent="0.3">
      <c r="B3" s="84" t="s">
        <v>117</v>
      </c>
    </row>
    <row r="4" spans="1:10" ht="18" customHeight="1" x14ac:dyDescent="0.3">
      <c r="B4" s="1" t="s">
        <v>119</v>
      </c>
      <c r="C4" s="1"/>
      <c r="D4" s="1"/>
      <c r="E4" s="1"/>
    </row>
    <row r="5" spans="1:10" ht="4.5" customHeight="1" x14ac:dyDescent="0.3"/>
    <row r="6" spans="1:10" x14ac:dyDescent="0.3">
      <c r="B6" s="25" t="s">
        <v>93</v>
      </c>
      <c r="G6" s="25" t="s">
        <v>96</v>
      </c>
      <c r="H6" s="20"/>
      <c r="I6" s="20"/>
      <c r="J6" s="20"/>
    </row>
    <row r="7" spans="1:10" ht="40.799999999999997" x14ac:dyDescent="0.3">
      <c r="B7" s="3" t="s">
        <v>0</v>
      </c>
      <c r="C7" s="3" t="s">
        <v>1</v>
      </c>
      <c r="D7" s="3" t="s">
        <v>2</v>
      </c>
      <c r="E7" s="3" t="s">
        <v>3</v>
      </c>
      <c r="G7" s="3" t="s">
        <v>0</v>
      </c>
      <c r="H7" s="3" t="s">
        <v>1</v>
      </c>
      <c r="I7" s="3" t="s">
        <v>2</v>
      </c>
      <c r="J7" s="3" t="s">
        <v>3</v>
      </c>
    </row>
    <row r="8" spans="1:10" x14ac:dyDescent="0.3">
      <c r="B8" s="4" t="s">
        <v>4</v>
      </c>
      <c r="C8" s="5"/>
      <c r="D8" s="5"/>
      <c r="E8" s="5"/>
      <c r="G8" s="4" t="s">
        <v>4</v>
      </c>
      <c r="H8" s="5"/>
      <c r="I8" s="5"/>
      <c r="J8" s="5"/>
    </row>
    <row r="9" spans="1:10" x14ac:dyDescent="0.3">
      <c r="B9" s="6" t="s">
        <v>4</v>
      </c>
      <c r="C9" s="7">
        <v>4933</v>
      </c>
      <c r="D9" s="7">
        <v>931</v>
      </c>
      <c r="E9" s="7">
        <v>64</v>
      </c>
      <c r="G9" s="6" t="s">
        <v>4</v>
      </c>
      <c r="H9" s="11">
        <f>C9/($C$9+$D$9+$E$9)*100</f>
        <v>83.215249662618078</v>
      </c>
      <c r="I9" s="11">
        <f t="shared" ref="I9:J9" si="0">D9/($C$9+$D$9+$E$9)*100</f>
        <v>15.705128205128204</v>
      </c>
      <c r="J9" s="11">
        <f t="shared" si="0"/>
        <v>1.0796221322537112</v>
      </c>
    </row>
    <row r="10" spans="1:10" x14ac:dyDescent="0.3">
      <c r="B10" s="4" t="s">
        <v>5</v>
      </c>
      <c r="C10" s="8"/>
      <c r="D10" s="8"/>
      <c r="E10" s="8"/>
      <c r="G10" s="4" t="s">
        <v>5</v>
      </c>
      <c r="H10" s="12"/>
      <c r="I10" s="12"/>
      <c r="J10" s="12"/>
    </row>
    <row r="11" spans="1:10" x14ac:dyDescent="0.3">
      <c r="B11" s="9" t="s">
        <v>6</v>
      </c>
      <c r="C11" s="10">
        <v>880</v>
      </c>
      <c r="D11" s="10">
        <v>303</v>
      </c>
      <c r="E11" s="10">
        <v>27</v>
      </c>
      <c r="G11" s="9" t="s">
        <v>6</v>
      </c>
      <c r="H11" s="13">
        <f>C11/($C$11+$D$11+$E$11)*100</f>
        <v>72.727272727272734</v>
      </c>
      <c r="I11" s="13">
        <f t="shared" ref="I11:J11" si="1">D11/($C$11+$D$11+$E$11)*100</f>
        <v>25.041322314049587</v>
      </c>
      <c r="J11" s="13">
        <f t="shared" si="1"/>
        <v>2.2314049586776861</v>
      </c>
    </row>
    <row r="12" spans="1:10" x14ac:dyDescent="0.3">
      <c r="B12" s="9" t="s">
        <v>7</v>
      </c>
      <c r="C12" s="10">
        <v>1766</v>
      </c>
      <c r="D12" s="10">
        <v>307</v>
      </c>
      <c r="E12" s="10">
        <v>19</v>
      </c>
      <c r="G12" s="9" t="s">
        <v>7</v>
      </c>
      <c r="H12" s="13">
        <f>C12/($C$12+$D$12+$E$12)*100</f>
        <v>84.416826003824099</v>
      </c>
      <c r="I12" s="13">
        <f t="shared" ref="I12:J12" si="2">D12/($C$12+$D$12+$E$12)*100</f>
        <v>14.674952198852772</v>
      </c>
      <c r="J12" s="13">
        <f t="shared" si="2"/>
        <v>0.90822179732313579</v>
      </c>
    </row>
    <row r="13" spans="1:10" x14ac:dyDescent="0.3">
      <c r="B13" s="9" t="s">
        <v>8</v>
      </c>
      <c r="C13" s="10">
        <v>1522</v>
      </c>
      <c r="D13" s="10">
        <v>231</v>
      </c>
      <c r="E13" s="10">
        <v>14</v>
      </c>
      <c r="G13" s="9" t="s">
        <v>8</v>
      </c>
      <c r="H13" s="13">
        <f>C13/($C$13+$D$13+$E$13)*100</f>
        <v>86.134691567628749</v>
      </c>
      <c r="I13" s="13">
        <f t="shared" ref="I13:J13" si="3">D13/($C$13+$D$13+$E$13)*100</f>
        <v>13.073005093378608</v>
      </c>
      <c r="J13" s="13">
        <f t="shared" si="3"/>
        <v>0.79230333899264294</v>
      </c>
    </row>
    <row r="14" spans="1:10" x14ac:dyDescent="0.3">
      <c r="B14" s="9" t="s">
        <v>9</v>
      </c>
      <c r="C14" s="10">
        <v>765</v>
      </c>
      <c r="D14" s="10">
        <v>90</v>
      </c>
      <c r="E14" s="10">
        <v>4</v>
      </c>
      <c r="G14" s="9" t="s">
        <v>9</v>
      </c>
      <c r="H14" s="13">
        <f>C14/($C$14+$D$14+$E$14)*100</f>
        <v>89.057043073341092</v>
      </c>
      <c r="I14" s="13">
        <f t="shared" ref="I14:J14" si="4">D14/($C$14+$D$14+$E$14)*100</f>
        <v>10.477299185098952</v>
      </c>
      <c r="J14" s="13">
        <f t="shared" si="4"/>
        <v>0.46565774155995343</v>
      </c>
    </row>
    <row r="15" spans="1:10" x14ac:dyDescent="0.3">
      <c r="B15" s="4" t="s">
        <v>71</v>
      </c>
      <c r="C15" s="8"/>
      <c r="D15" s="8"/>
      <c r="E15" s="8"/>
      <c r="G15" s="4" t="s">
        <v>71</v>
      </c>
      <c r="H15" s="8"/>
      <c r="I15" s="8"/>
      <c r="J15" s="8"/>
    </row>
    <row r="16" spans="1:10" x14ac:dyDescent="0.3">
      <c r="B16" s="9" t="s">
        <v>64</v>
      </c>
      <c r="C16" s="10">
        <v>1482</v>
      </c>
      <c r="D16" s="10">
        <v>204</v>
      </c>
      <c r="E16" s="10">
        <v>9</v>
      </c>
      <c r="G16" s="9" t="s">
        <v>64</v>
      </c>
      <c r="H16" s="13">
        <f>C16/($C$16+$D$16+$E$16)*100</f>
        <v>87.43362831858407</v>
      </c>
      <c r="I16" s="13">
        <f t="shared" ref="I16:J16" si="5">D16/($C$16+$D$16+$E$16)*100</f>
        <v>12.035398230088495</v>
      </c>
      <c r="J16" s="13">
        <f t="shared" si="5"/>
        <v>0.53097345132743357</v>
      </c>
    </row>
    <row r="17" spans="2:10" x14ac:dyDescent="0.3">
      <c r="B17" s="9" t="s">
        <v>65</v>
      </c>
      <c r="C17" s="10">
        <v>590</v>
      </c>
      <c r="D17" s="10">
        <v>52</v>
      </c>
      <c r="E17" s="10">
        <v>3</v>
      </c>
      <c r="G17" s="9" t="s">
        <v>65</v>
      </c>
      <c r="H17" s="13">
        <f>C17/($C$17+$D$17+$E$17)*100</f>
        <v>91.472868217054256</v>
      </c>
      <c r="I17" s="13">
        <f t="shared" ref="I17:J17" si="6">D17/($C$17+$D$17+$E$17)*100</f>
        <v>8.0620155038759691</v>
      </c>
      <c r="J17" s="13">
        <f t="shared" si="6"/>
        <v>0.46511627906976744</v>
      </c>
    </row>
    <row r="18" spans="2:10" x14ac:dyDescent="0.3">
      <c r="B18" s="9" t="s">
        <v>66</v>
      </c>
      <c r="C18" s="10">
        <v>1509</v>
      </c>
      <c r="D18" s="10">
        <v>270</v>
      </c>
      <c r="E18" s="10">
        <v>28</v>
      </c>
      <c r="G18" s="9" t="s">
        <v>66</v>
      </c>
      <c r="H18" s="13">
        <f>C18/($C$18+$D$18+$E$18)*100</f>
        <v>83.508577753182067</v>
      </c>
      <c r="I18" s="13">
        <f t="shared" ref="I18:J18" si="7">D18/($C$18+$D$18+$E$18)*100</f>
        <v>14.941892639734366</v>
      </c>
      <c r="J18" s="13">
        <f t="shared" si="7"/>
        <v>1.549529607083564</v>
      </c>
    </row>
    <row r="19" spans="2:10" x14ac:dyDescent="0.3">
      <c r="B19" s="9" t="s">
        <v>67</v>
      </c>
      <c r="C19" s="10">
        <v>173</v>
      </c>
      <c r="D19" s="10">
        <v>27</v>
      </c>
      <c r="E19" s="10">
        <v>0</v>
      </c>
      <c r="G19" s="9" t="s">
        <v>67</v>
      </c>
      <c r="H19" s="13">
        <f>C19/($C$19+$D$19+$E$19)*100</f>
        <v>86.5</v>
      </c>
      <c r="I19" s="13">
        <f t="shared" ref="I19:J19" si="8">D19/($C$19+$D$19+$E$19)*100</f>
        <v>13.5</v>
      </c>
      <c r="J19" s="13">
        <f t="shared" si="8"/>
        <v>0</v>
      </c>
    </row>
    <row r="20" spans="2:10" x14ac:dyDescent="0.3">
      <c r="B20" s="9" t="s">
        <v>68</v>
      </c>
      <c r="C20" s="10">
        <v>161</v>
      </c>
      <c r="D20" s="10">
        <v>198</v>
      </c>
      <c r="E20" s="10">
        <v>20</v>
      </c>
      <c r="G20" s="9" t="s">
        <v>68</v>
      </c>
      <c r="H20" s="13">
        <f>C20/($C$20+$D$20+$E$20)*100</f>
        <v>42.480211081794195</v>
      </c>
      <c r="I20" s="13">
        <f t="shared" ref="I20:J20" si="9">D20/($C$20+$D$20+$E$20)*100</f>
        <v>52.242744063324544</v>
      </c>
      <c r="J20" s="13">
        <f t="shared" si="9"/>
        <v>5.2770448548812663</v>
      </c>
    </row>
    <row r="21" spans="2:10" x14ac:dyDescent="0.3">
      <c r="B21" s="9" t="s">
        <v>69</v>
      </c>
      <c r="C21" s="10">
        <v>214</v>
      </c>
      <c r="D21" s="10">
        <v>22</v>
      </c>
      <c r="E21" s="10">
        <v>0</v>
      </c>
      <c r="G21" s="9" t="s">
        <v>69</v>
      </c>
      <c r="H21" s="13">
        <f>C21/($C$21+$D$21+$E$21)*100</f>
        <v>90.677966101694921</v>
      </c>
      <c r="I21" s="13">
        <f t="shared" ref="I21:J21" si="10">D21/($C$21+$D$21+$E$21)*100</f>
        <v>9.3220338983050848</v>
      </c>
      <c r="J21" s="13">
        <f t="shared" si="10"/>
        <v>0</v>
      </c>
    </row>
    <row r="22" spans="2:10" x14ac:dyDescent="0.3">
      <c r="B22" s="9" t="s">
        <v>70</v>
      </c>
      <c r="C22" s="10">
        <v>804</v>
      </c>
      <c r="D22" s="10">
        <v>158</v>
      </c>
      <c r="E22" s="10">
        <v>4</v>
      </c>
      <c r="G22" s="9" t="s">
        <v>70</v>
      </c>
      <c r="H22" s="13">
        <f>C22/($C$22+$D$22+$E$22)*100</f>
        <v>83.229813664596278</v>
      </c>
      <c r="I22" s="13">
        <f t="shared" ref="I22:J22" si="11">D22/($C$22+$D$22+$E$22)*100</f>
        <v>16.356107660455489</v>
      </c>
      <c r="J22" s="13">
        <f t="shared" si="11"/>
        <v>0.41407867494824019</v>
      </c>
    </row>
    <row r="23" spans="2:10" x14ac:dyDescent="0.3">
      <c r="B23" s="4" t="s">
        <v>156</v>
      </c>
      <c r="C23" s="20"/>
      <c r="D23" s="20"/>
      <c r="E23" s="20"/>
      <c r="G23" s="4" t="s">
        <v>156</v>
      </c>
      <c r="H23" s="89"/>
      <c r="I23" s="89"/>
      <c r="J23" s="89"/>
    </row>
    <row r="24" spans="2:10" x14ac:dyDescent="0.3">
      <c r="B24" s="9" t="s">
        <v>157</v>
      </c>
      <c r="C24" s="10">
        <v>3543</v>
      </c>
      <c r="D24" s="10">
        <v>743</v>
      </c>
      <c r="E24" s="10">
        <v>53</v>
      </c>
      <c r="G24" s="9" t="s">
        <v>157</v>
      </c>
      <c r="H24" s="96">
        <f t="shared" ref="H24:H25" si="12">C24/SUM($C24:$E24)*100</f>
        <v>81.654759161097019</v>
      </c>
      <c r="I24" s="96">
        <f t="shared" ref="I24:I25" si="13">D24/SUM($C24:$E24)*100</f>
        <v>17.123761235307676</v>
      </c>
      <c r="J24" s="96">
        <f t="shared" ref="J24:J25" si="14">E24/SUM($C24:$E24)*100</f>
        <v>1.2214796035952986</v>
      </c>
    </row>
    <row r="25" spans="2:10" x14ac:dyDescent="0.3">
      <c r="B25" s="9" t="s">
        <v>158</v>
      </c>
      <c r="C25" s="10">
        <v>1390</v>
      </c>
      <c r="D25" s="10">
        <v>188</v>
      </c>
      <c r="E25" s="10">
        <v>11</v>
      </c>
      <c r="G25" s="9" t="s">
        <v>158</v>
      </c>
      <c r="H25" s="96">
        <f t="shared" si="12"/>
        <v>87.476400251730652</v>
      </c>
      <c r="I25" s="96">
        <f t="shared" si="13"/>
        <v>11.831340465701699</v>
      </c>
      <c r="J25" s="96">
        <f t="shared" si="14"/>
        <v>0.69225928256765268</v>
      </c>
    </row>
    <row r="26" spans="2:10" x14ac:dyDescent="0.3">
      <c r="B26" s="19"/>
      <c r="C26" s="20"/>
      <c r="D26" s="20"/>
      <c r="E26" s="20"/>
      <c r="G26" s="19"/>
      <c r="H26" s="89"/>
      <c r="I26" s="89"/>
      <c r="J26" s="89"/>
    </row>
    <row r="27" spans="2:10" ht="18" customHeight="1" x14ac:dyDescent="0.3">
      <c r="B27" s="1" t="s">
        <v>81</v>
      </c>
      <c r="C27" s="1"/>
      <c r="D27" s="1"/>
      <c r="E27" s="1"/>
    </row>
    <row r="28" spans="2:10" ht="4.5" customHeight="1" x14ac:dyDescent="0.3"/>
    <row r="29" spans="2:10" x14ac:dyDescent="0.3">
      <c r="B29" s="25" t="s">
        <v>94</v>
      </c>
      <c r="G29" s="25" t="s">
        <v>111</v>
      </c>
      <c r="H29" s="20"/>
      <c r="I29" s="20"/>
      <c r="J29" s="20"/>
    </row>
    <row r="30" spans="2:10" ht="40.799999999999997" x14ac:dyDescent="0.3">
      <c r="B30" s="3" t="s">
        <v>0</v>
      </c>
      <c r="C30" s="3" t="s">
        <v>1</v>
      </c>
      <c r="D30" s="3" t="s">
        <v>2</v>
      </c>
      <c r="E30" s="3" t="s">
        <v>3</v>
      </c>
      <c r="G30" s="3" t="s">
        <v>0</v>
      </c>
      <c r="H30" s="3" t="s">
        <v>1</v>
      </c>
      <c r="I30" s="3" t="s">
        <v>2</v>
      </c>
      <c r="J30" s="3" t="s">
        <v>3</v>
      </c>
    </row>
    <row r="31" spans="2:10" x14ac:dyDescent="0.3">
      <c r="B31" s="4" t="s">
        <v>4</v>
      </c>
      <c r="C31" s="5"/>
      <c r="D31" s="5"/>
      <c r="E31" s="5"/>
      <c r="G31" s="4" t="s">
        <v>4</v>
      </c>
      <c r="H31" s="5"/>
      <c r="I31" s="5"/>
      <c r="J31" s="5"/>
    </row>
    <row r="32" spans="2:10" x14ac:dyDescent="0.3">
      <c r="B32" s="6" t="s">
        <v>4</v>
      </c>
      <c r="C32" s="7">
        <v>728253</v>
      </c>
      <c r="D32" s="7">
        <v>84990</v>
      </c>
      <c r="E32" s="7">
        <v>4546</v>
      </c>
      <c r="G32" s="6" t="s">
        <v>4</v>
      </c>
      <c r="H32" s="11">
        <f>C32/($C$32+$D$32+$E$32)*100</f>
        <v>89.051454592810614</v>
      </c>
      <c r="I32" s="11">
        <f>D32/($C$32+$D$32+$E$32)*100</f>
        <v>10.392656296428541</v>
      </c>
      <c r="J32" s="11">
        <f>E32/($C$32+$D$32+$E$32)*100</f>
        <v>0.55588911076084424</v>
      </c>
    </row>
    <row r="33" spans="2:10" x14ac:dyDescent="0.3">
      <c r="B33" s="4" t="s">
        <v>5</v>
      </c>
      <c r="C33" s="8"/>
      <c r="D33" s="8"/>
      <c r="E33" s="8"/>
      <c r="G33" s="4" t="s">
        <v>5</v>
      </c>
      <c r="H33" s="12"/>
      <c r="I33" s="12"/>
      <c r="J33" s="12"/>
    </row>
    <row r="34" spans="2:10" x14ac:dyDescent="0.3">
      <c r="B34" s="9" t="s">
        <v>6</v>
      </c>
      <c r="C34" s="10">
        <v>4536</v>
      </c>
      <c r="D34" s="10">
        <v>1427</v>
      </c>
      <c r="E34" s="10">
        <v>123</v>
      </c>
      <c r="G34" s="9" t="s">
        <v>6</v>
      </c>
      <c r="H34" s="13">
        <f>C34/($C$34+$D$34+$E$34)*100</f>
        <v>74.531712126191266</v>
      </c>
      <c r="I34" s="13">
        <f t="shared" ref="I34:J34" si="15">D34/($C$34+$D$34+$E$34)*100</f>
        <v>23.447255997371016</v>
      </c>
      <c r="J34" s="13">
        <f t="shared" si="15"/>
        <v>2.0210318764377262</v>
      </c>
    </row>
    <row r="35" spans="2:10" x14ac:dyDescent="0.3">
      <c r="B35" s="9" t="s">
        <v>7</v>
      </c>
      <c r="C35" s="10">
        <v>37956</v>
      </c>
      <c r="D35" s="10">
        <v>6315</v>
      </c>
      <c r="E35" s="10">
        <v>483</v>
      </c>
      <c r="G35" s="9" t="s">
        <v>7</v>
      </c>
      <c r="H35" s="13">
        <f>C35/($C$35+$D$35+$E$35)*100</f>
        <v>84.810296286365457</v>
      </c>
      <c r="I35" s="13">
        <f t="shared" ref="I35:J35" si="16">D35/($C$35+$D$35+$E$35)*100</f>
        <v>14.110470572462797</v>
      </c>
      <c r="J35" s="13">
        <f t="shared" si="16"/>
        <v>1.0792331411717389</v>
      </c>
    </row>
    <row r="36" spans="2:10" x14ac:dyDescent="0.3">
      <c r="B36" s="9" t="s">
        <v>8</v>
      </c>
      <c r="C36" s="10">
        <v>141256</v>
      </c>
      <c r="D36" s="10">
        <v>25863</v>
      </c>
      <c r="E36" s="10">
        <v>1769</v>
      </c>
      <c r="G36" s="9" t="s">
        <v>8</v>
      </c>
      <c r="H36" s="13">
        <f>C36/($C$36+$D$36+$E$36)*100</f>
        <v>83.638861257164507</v>
      </c>
      <c r="I36" s="13">
        <f t="shared" ref="I36:J36" si="17">D36/($C$36+$D$36+$E$36)*100</f>
        <v>15.313699019468524</v>
      </c>
      <c r="J36" s="13">
        <f t="shared" si="17"/>
        <v>1.0474397233669652</v>
      </c>
    </row>
    <row r="37" spans="2:10" x14ac:dyDescent="0.3">
      <c r="B37" s="9" t="s">
        <v>9</v>
      </c>
      <c r="C37" s="10">
        <v>544505</v>
      </c>
      <c r="D37" s="10">
        <v>51385</v>
      </c>
      <c r="E37" s="10">
        <v>2171</v>
      </c>
      <c r="G37" s="9" t="s">
        <v>9</v>
      </c>
      <c r="H37" s="13">
        <f>C37/($C$37+$D$37+$E$37)*100</f>
        <v>91.045060620906554</v>
      </c>
      <c r="I37" s="13">
        <f t="shared" ref="I37:J37" si="18">D37/($C$37+$D$37+$E$37)*100</f>
        <v>8.5919329299185208</v>
      </c>
      <c r="J37" s="13">
        <f t="shared" si="18"/>
        <v>0.36300644917491692</v>
      </c>
    </row>
    <row r="38" spans="2:10" x14ac:dyDescent="0.3">
      <c r="B38" s="4" t="s">
        <v>71</v>
      </c>
      <c r="C38" s="8"/>
      <c r="D38" s="8"/>
      <c r="E38" s="8"/>
      <c r="G38" s="4" t="s">
        <v>71</v>
      </c>
      <c r="H38" s="8"/>
      <c r="I38" s="8"/>
      <c r="J38" s="8"/>
    </row>
    <row r="39" spans="2:10" x14ac:dyDescent="0.3">
      <c r="B39" s="9" t="s">
        <v>64</v>
      </c>
      <c r="C39" s="10">
        <v>198953</v>
      </c>
      <c r="D39" s="10">
        <v>36404</v>
      </c>
      <c r="E39" s="10">
        <v>766</v>
      </c>
      <c r="G39" s="9" t="s">
        <v>64</v>
      </c>
      <c r="H39" s="13">
        <f>C39/($C$39+$D$39+$E$39)*100</f>
        <v>84.258204410413214</v>
      </c>
      <c r="I39" s="13">
        <f t="shared" ref="I39" si="19">D39/($C$39+$D$39+$E$39)*100</f>
        <v>15.417388395031404</v>
      </c>
      <c r="J39" s="13">
        <f>E39/($C$39+$D$39+$E$39)*100</f>
        <v>0.32440719455538003</v>
      </c>
    </row>
    <row r="40" spans="2:10" x14ac:dyDescent="0.3">
      <c r="B40" s="9" t="s">
        <v>65</v>
      </c>
      <c r="C40" s="10">
        <v>41178</v>
      </c>
      <c r="D40" s="10">
        <v>1423</v>
      </c>
      <c r="E40" s="10">
        <v>163</v>
      </c>
      <c r="G40" s="9" t="s">
        <v>65</v>
      </c>
      <c r="H40" s="13">
        <f>C40/($C$40+$D$40+$E$40)*100</f>
        <v>96.291273033392571</v>
      </c>
      <c r="I40" s="13">
        <f t="shared" ref="I40" si="20">D40/($C$40+$D$40+$E$40)*100</f>
        <v>3.3275652417921617</v>
      </c>
      <c r="J40" s="13">
        <f>E40/($C$40+$D$40+$E$40)*100</f>
        <v>0.38116172481526517</v>
      </c>
    </row>
    <row r="41" spans="2:10" x14ac:dyDescent="0.3">
      <c r="B41" s="9" t="s">
        <v>66</v>
      </c>
      <c r="C41" s="10">
        <v>178117</v>
      </c>
      <c r="D41" s="10">
        <v>17207</v>
      </c>
      <c r="E41" s="10">
        <v>838</v>
      </c>
      <c r="G41" s="9" t="s">
        <v>66</v>
      </c>
      <c r="H41" s="13">
        <f>C41/($C$41+$D$41+$E$41)*100</f>
        <v>90.800970626319071</v>
      </c>
      <c r="I41" s="13">
        <f t="shared" ref="I41" si="21">D41/($C$41+$D$41+$E$41)*100</f>
        <v>8.7718314454379538</v>
      </c>
      <c r="J41" s="13">
        <f>E41/($C$41+$D$41+$E$41)*100</f>
        <v>0.42719792824298281</v>
      </c>
    </row>
    <row r="42" spans="2:10" x14ac:dyDescent="0.3">
      <c r="B42" s="9" t="s">
        <v>67</v>
      </c>
      <c r="C42" s="10">
        <v>58128</v>
      </c>
      <c r="D42" s="10">
        <v>1352</v>
      </c>
      <c r="E42" s="10">
        <v>0</v>
      </c>
      <c r="G42" s="9" t="s">
        <v>67</v>
      </c>
      <c r="H42" s="13">
        <f>C42/($C$42+$D$42+$E$42)*100</f>
        <v>97.726967047747138</v>
      </c>
      <c r="I42" s="13">
        <f t="shared" ref="I42" si="22">D42/($C$42+$D$42+$E$42)*100</f>
        <v>2.2730329522528581</v>
      </c>
      <c r="J42" s="13">
        <f>E42/($C$42+$D$42+$E$42)*100</f>
        <v>0</v>
      </c>
    </row>
    <row r="43" spans="2:10" x14ac:dyDescent="0.3">
      <c r="B43" s="9" t="s">
        <v>68</v>
      </c>
      <c r="C43" s="10">
        <v>23577</v>
      </c>
      <c r="D43" s="10">
        <v>16570</v>
      </c>
      <c r="E43" s="10">
        <v>2489</v>
      </c>
      <c r="G43" s="9" t="s">
        <v>68</v>
      </c>
      <c r="H43" s="13">
        <f>C43/($C$43+$D$43+$E$43)*100</f>
        <v>55.298339431466367</v>
      </c>
      <c r="I43" s="13">
        <f t="shared" ref="I43" si="23">D43/($C$43+$D$43+$E$43)*100</f>
        <v>38.863870907214562</v>
      </c>
      <c r="J43" s="13">
        <f>E43/($C$43+$D$43+$E$43)*100</f>
        <v>5.8377896613190732</v>
      </c>
    </row>
    <row r="44" spans="2:10" x14ac:dyDescent="0.3">
      <c r="B44" s="9" t="s">
        <v>69</v>
      </c>
      <c r="C44" s="10">
        <v>35606</v>
      </c>
      <c r="D44" s="10">
        <v>424</v>
      </c>
      <c r="E44" s="10">
        <v>0</v>
      </c>
      <c r="G44" s="9" t="s">
        <v>69</v>
      </c>
      <c r="H44" s="13">
        <f>C44/($C$44+$D$44+$E$44)*100</f>
        <v>98.823202886483486</v>
      </c>
      <c r="I44" s="13">
        <f t="shared" ref="I44" si="24">D44/($C$44+$D$44+$E$44)*100</f>
        <v>1.1767971135165141</v>
      </c>
      <c r="J44" s="13">
        <f>E44/($C$44+$D$44+$E$44)*100</f>
        <v>0</v>
      </c>
    </row>
    <row r="45" spans="2:10" x14ac:dyDescent="0.3">
      <c r="B45" s="9" t="s">
        <v>70</v>
      </c>
      <c r="C45" s="10">
        <v>192694</v>
      </c>
      <c r="D45" s="10">
        <v>11610</v>
      </c>
      <c r="E45" s="10">
        <v>290</v>
      </c>
      <c r="G45" s="9" t="s">
        <v>70</v>
      </c>
      <c r="H45" s="13">
        <f>C45/($C$45+$D$45+$E$45)*100</f>
        <v>94.18360264719395</v>
      </c>
      <c r="I45" s="13">
        <f t="shared" ref="I45" si="25">D45/($C$45+$D$45+$E$45)*100</f>
        <v>5.6746532156368223</v>
      </c>
      <c r="J45" s="13">
        <f>E45/($C$45+$D$45+$E$45)*100</f>
        <v>0.14174413716922296</v>
      </c>
    </row>
    <row r="46" spans="2:10" x14ac:dyDescent="0.3">
      <c r="B46" s="4" t="s">
        <v>156</v>
      </c>
      <c r="C46" s="20"/>
      <c r="D46" s="20"/>
      <c r="E46" s="20"/>
      <c r="G46" s="4" t="s">
        <v>156</v>
      </c>
      <c r="H46" s="89"/>
      <c r="I46" s="89"/>
      <c r="J46" s="89"/>
    </row>
    <row r="47" spans="2:10" x14ac:dyDescent="0.3">
      <c r="B47" s="9" t="s">
        <v>157</v>
      </c>
      <c r="C47" s="10">
        <v>494696</v>
      </c>
      <c r="D47" s="10">
        <v>48881</v>
      </c>
      <c r="E47" s="10">
        <v>3799</v>
      </c>
      <c r="G47" s="9" t="s">
        <v>157</v>
      </c>
      <c r="H47" s="96">
        <f t="shared" ref="H47" si="26">C47/SUM($C47:$E47)*100</f>
        <v>90.375902487504021</v>
      </c>
      <c r="I47" s="96">
        <f t="shared" ref="I47" si="27">D47/SUM($C47:$E47)*100</f>
        <v>8.9300590453362965</v>
      </c>
      <c r="J47" s="96">
        <f t="shared" ref="J47" si="28">E47/SUM($C47:$E47)*100</f>
        <v>0.69403846715968542</v>
      </c>
    </row>
    <row r="48" spans="2:10" x14ac:dyDescent="0.3">
      <c r="B48" s="9" t="s">
        <v>158</v>
      </c>
      <c r="C48" s="10">
        <v>233557</v>
      </c>
      <c r="D48" s="10">
        <v>36109</v>
      </c>
      <c r="E48" s="10">
        <v>747</v>
      </c>
      <c r="G48" s="9" t="s">
        <v>158</v>
      </c>
      <c r="H48" s="96">
        <f t="shared" ref="H48" si="29">C48/SUM($C48:$E48)*100</f>
        <v>86.370477750699862</v>
      </c>
      <c r="I48" s="96">
        <f t="shared" ref="I48" si="30">D48/SUM($C48:$E48)*100</f>
        <v>13.353278133817531</v>
      </c>
      <c r="J48" s="96">
        <f t="shared" ref="J48" si="31">E48/SUM($C48:$E48)*100</f>
        <v>0.27624411548261363</v>
      </c>
    </row>
    <row r="49" spans="2:10" x14ac:dyDescent="0.3">
      <c r="B49" s="19"/>
      <c r="C49" s="20"/>
      <c r="D49" s="20"/>
      <c r="E49" s="20"/>
      <c r="G49" s="19"/>
      <c r="H49" s="89"/>
      <c r="I49" s="89"/>
      <c r="J49" s="89"/>
    </row>
    <row r="50" spans="2:10" ht="18" customHeight="1" x14ac:dyDescent="0.3">
      <c r="B50" s="1" t="s">
        <v>82</v>
      </c>
      <c r="C50" s="1"/>
      <c r="D50" s="1"/>
      <c r="E50" s="1"/>
    </row>
    <row r="51" spans="2:10" ht="4.5" customHeight="1" x14ac:dyDescent="0.3"/>
    <row r="52" spans="2:10" x14ac:dyDescent="0.3">
      <c r="B52" s="25" t="s">
        <v>95</v>
      </c>
      <c r="G52" s="25" t="s">
        <v>112</v>
      </c>
      <c r="H52" s="20"/>
      <c r="I52" s="20"/>
      <c r="J52" s="20"/>
    </row>
    <row r="53" spans="2:10" ht="40.799999999999997" x14ac:dyDescent="0.3">
      <c r="B53" s="3" t="s">
        <v>0</v>
      </c>
      <c r="C53" s="3" t="s">
        <v>1</v>
      </c>
      <c r="D53" s="3" t="s">
        <v>2</v>
      </c>
      <c r="E53" s="3" t="s">
        <v>3</v>
      </c>
      <c r="G53" s="3" t="s">
        <v>0</v>
      </c>
      <c r="H53" s="3" t="s">
        <v>1</v>
      </c>
      <c r="I53" s="3" t="s">
        <v>2</v>
      </c>
      <c r="J53" s="3" t="s">
        <v>3</v>
      </c>
    </row>
    <row r="54" spans="2:10" x14ac:dyDescent="0.3">
      <c r="B54" s="4" t="s">
        <v>4</v>
      </c>
      <c r="C54" s="5"/>
      <c r="D54" s="5"/>
      <c r="E54" s="5"/>
      <c r="G54" s="4" t="s">
        <v>4</v>
      </c>
      <c r="H54" s="5"/>
      <c r="I54" s="5"/>
      <c r="J54" s="5"/>
    </row>
    <row r="55" spans="2:10" x14ac:dyDescent="0.3">
      <c r="B55" s="6" t="s">
        <v>4</v>
      </c>
      <c r="C55" s="7">
        <v>154711567488</v>
      </c>
      <c r="D55" s="7">
        <v>13254084126</v>
      </c>
      <c r="E55" s="7">
        <v>258356724</v>
      </c>
      <c r="G55" s="6" t="s">
        <v>4</v>
      </c>
      <c r="H55" s="11">
        <f>C55/(C55+D55+E55)*100</f>
        <v>91.967590724119191</v>
      </c>
      <c r="I55" s="11">
        <f>D55/(D55+E55+C55)*100</f>
        <v>7.8788302911969339</v>
      </c>
      <c r="J55" s="11">
        <f>E55/(E55+D55+C55)*100</f>
        <v>0.15357898468386452</v>
      </c>
    </row>
    <row r="56" spans="2:10" x14ac:dyDescent="0.3">
      <c r="B56" s="4" t="s">
        <v>5</v>
      </c>
      <c r="C56" s="8"/>
      <c r="D56" s="8"/>
      <c r="E56" s="8"/>
      <c r="G56" s="4" t="s">
        <v>5</v>
      </c>
      <c r="H56" s="12"/>
      <c r="I56" s="12"/>
      <c r="J56" s="12"/>
    </row>
    <row r="57" spans="2:10" x14ac:dyDescent="0.3">
      <c r="B57" s="9" t="s">
        <v>6</v>
      </c>
      <c r="C57" s="10">
        <v>544829787</v>
      </c>
      <c r="D57" s="10">
        <v>137072106</v>
      </c>
      <c r="E57" s="10">
        <v>11702694</v>
      </c>
      <c r="G57" s="9" t="s">
        <v>6</v>
      </c>
      <c r="H57" s="13">
        <f t="shared" ref="H57:H68" si="32">C57/(C57+D57+E57)*100</f>
        <v>78.550487873287381</v>
      </c>
      <c r="I57" s="13">
        <f t="shared" ref="I57:I68" si="33">D57/(D57+E57+C57)*100</f>
        <v>19.762283665520222</v>
      </c>
      <c r="J57" s="13">
        <f t="shared" ref="J57:J68" si="34">E57/(E57+D57+C57)*100</f>
        <v>1.6872284611924</v>
      </c>
    </row>
    <row r="58" spans="2:10" x14ac:dyDescent="0.3">
      <c r="B58" s="9" t="s">
        <v>7</v>
      </c>
      <c r="C58" s="10">
        <v>5307424663</v>
      </c>
      <c r="D58" s="10">
        <v>706971740</v>
      </c>
      <c r="E58" s="10">
        <v>46564573</v>
      </c>
      <c r="G58" s="9" t="s">
        <v>7</v>
      </c>
      <c r="H58" s="13">
        <f t="shared" si="32"/>
        <v>87.567378902721387</v>
      </c>
      <c r="I58" s="13">
        <f t="shared" si="33"/>
        <v>11.664350633495978</v>
      </c>
      <c r="J58" s="13">
        <f t="shared" si="34"/>
        <v>0.76827046378263963</v>
      </c>
    </row>
    <row r="59" spans="2:10" x14ac:dyDescent="0.3">
      <c r="B59" s="9" t="s">
        <v>8</v>
      </c>
      <c r="C59" s="10">
        <v>23395582433</v>
      </c>
      <c r="D59" s="10">
        <v>2390256067</v>
      </c>
      <c r="E59" s="10">
        <v>116045809</v>
      </c>
      <c r="G59" s="9" t="s">
        <v>8</v>
      </c>
      <c r="H59" s="13">
        <f t="shared" si="32"/>
        <v>90.323862750289763</v>
      </c>
      <c r="I59" s="13">
        <f t="shared" si="33"/>
        <v>9.2281165280684601</v>
      </c>
      <c r="J59" s="13">
        <f t="shared" si="34"/>
        <v>0.44802072164177698</v>
      </c>
    </row>
    <row r="60" spans="2:10" x14ac:dyDescent="0.3">
      <c r="B60" s="9" t="s">
        <v>9</v>
      </c>
      <c r="C60" s="10">
        <v>125463730605</v>
      </c>
      <c r="D60" s="10">
        <v>10019784213</v>
      </c>
      <c r="E60" s="10">
        <v>84043648</v>
      </c>
      <c r="G60" s="9" t="s">
        <v>9</v>
      </c>
      <c r="H60" s="13">
        <f t="shared" si="32"/>
        <v>92.547016428319012</v>
      </c>
      <c r="I60" s="13">
        <f t="shared" si="33"/>
        <v>7.3909896485396516</v>
      </c>
      <c r="J60" s="13">
        <f t="shared" si="34"/>
        <v>6.1993923141337635E-2</v>
      </c>
    </row>
    <row r="61" spans="2:10" x14ac:dyDescent="0.3">
      <c r="B61" s="4" t="s">
        <v>71</v>
      </c>
      <c r="C61" s="8"/>
      <c r="D61" s="8"/>
      <c r="E61" s="8"/>
      <c r="G61" s="4" t="s">
        <v>71</v>
      </c>
      <c r="H61" s="8"/>
      <c r="I61" s="8"/>
      <c r="J61" s="8"/>
    </row>
    <row r="62" spans="2:10" x14ac:dyDescent="0.3">
      <c r="B62" s="9" t="s">
        <v>64</v>
      </c>
      <c r="C62" s="10">
        <v>60353774080</v>
      </c>
      <c r="D62" s="10">
        <v>7922859214</v>
      </c>
      <c r="E62" s="10">
        <v>55570478</v>
      </c>
      <c r="G62" s="9" t="s">
        <v>64</v>
      </c>
      <c r="H62" s="13">
        <f t="shared" si="32"/>
        <v>88.324056225932424</v>
      </c>
      <c r="I62" s="13">
        <f t="shared" si="33"/>
        <v>11.594619779036739</v>
      </c>
      <c r="J62" s="13">
        <f t="shared" si="34"/>
        <v>8.1323995030833068E-2</v>
      </c>
    </row>
    <row r="63" spans="2:10" x14ac:dyDescent="0.3">
      <c r="B63" s="9" t="s">
        <v>65</v>
      </c>
      <c r="C63" s="10">
        <v>5722125078</v>
      </c>
      <c r="D63" s="10">
        <v>253415802</v>
      </c>
      <c r="E63" s="10">
        <v>8099357</v>
      </c>
      <c r="G63" s="9" t="s">
        <v>65</v>
      </c>
      <c r="H63" s="13">
        <f t="shared" si="32"/>
        <v>95.629497285232588</v>
      </c>
      <c r="I63" s="13">
        <f t="shared" si="33"/>
        <v>4.2351443596658198</v>
      </c>
      <c r="J63" s="13">
        <f t="shared" si="34"/>
        <v>0.13535835510158864</v>
      </c>
    </row>
    <row r="64" spans="2:10" x14ac:dyDescent="0.3">
      <c r="B64" s="9" t="s">
        <v>66</v>
      </c>
      <c r="C64" s="10">
        <v>59929844541</v>
      </c>
      <c r="D64" s="10">
        <v>2370518130</v>
      </c>
      <c r="E64" s="10">
        <v>77423836</v>
      </c>
      <c r="G64" s="9" t="s">
        <v>66</v>
      </c>
      <c r="H64" s="13">
        <f t="shared" si="32"/>
        <v>96.075619057554576</v>
      </c>
      <c r="I64" s="13">
        <f t="shared" si="33"/>
        <v>3.8002600969721514</v>
      </c>
      <c r="J64" s="13">
        <f t="shared" si="34"/>
        <v>0.12412084547327043</v>
      </c>
    </row>
    <row r="65" spans="2:10" x14ac:dyDescent="0.3">
      <c r="B65" s="9" t="s">
        <v>67</v>
      </c>
      <c r="C65" s="10">
        <v>9574836674</v>
      </c>
      <c r="D65" s="10">
        <v>142628064</v>
      </c>
      <c r="E65" s="10">
        <v>0</v>
      </c>
      <c r="G65" s="9" t="s">
        <v>67</v>
      </c>
      <c r="H65" s="13">
        <f t="shared" si="32"/>
        <v>98.532250254099154</v>
      </c>
      <c r="I65" s="13">
        <f t="shared" si="33"/>
        <v>1.4677497459008531</v>
      </c>
      <c r="J65" s="13">
        <f t="shared" si="34"/>
        <v>0</v>
      </c>
    </row>
    <row r="66" spans="2:10" x14ac:dyDescent="0.3">
      <c r="B66" s="9" t="s">
        <v>68</v>
      </c>
      <c r="C66" s="10">
        <v>1151060411</v>
      </c>
      <c r="D66" s="10">
        <v>1150276593</v>
      </c>
      <c r="E66" s="10">
        <v>112299077</v>
      </c>
      <c r="G66" s="9" t="s">
        <v>68</v>
      </c>
      <c r="H66" s="13">
        <f t="shared" si="32"/>
        <v>47.68989078598382</v>
      </c>
      <c r="I66" s="13">
        <f t="shared" si="33"/>
        <v>47.657416213442829</v>
      </c>
      <c r="J66" s="13">
        <f t="shared" si="34"/>
        <v>4.652693000573354</v>
      </c>
    </row>
    <row r="67" spans="2:10" x14ac:dyDescent="0.3">
      <c r="B67" s="9" t="s">
        <v>69</v>
      </c>
      <c r="C67" s="10">
        <v>7692997775</v>
      </c>
      <c r="D67" s="10">
        <v>59856534</v>
      </c>
      <c r="E67" s="10">
        <v>0</v>
      </c>
      <c r="G67" s="9" t="s">
        <v>69</v>
      </c>
      <c r="H67" s="13">
        <f t="shared" si="32"/>
        <v>99.227941973183803</v>
      </c>
      <c r="I67" s="13">
        <f t="shared" si="33"/>
        <v>0.77205802681619828</v>
      </c>
      <c r="J67" s="13">
        <f t="shared" si="34"/>
        <v>0</v>
      </c>
    </row>
    <row r="68" spans="2:10" x14ac:dyDescent="0.3">
      <c r="B68" s="9" t="s">
        <v>70</v>
      </c>
      <c r="C68" s="10">
        <v>10286928929</v>
      </c>
      <c r="D68" s="10">
        <v>1354529789</v>
      </c>
      <c r="E68" s="10">
        <v>4963976</v>
      </c>
      <c r="G68" s="9" t="s">
        <v>70</v>
      </c>
      <c r="H68" s="13">
        <f t="shared" si="32"/>
        <v>88.326941235780637</v>
      </c>
      <c r="I68" s="13">
        <f t="shared" si="33"/>
        <v>11.630436440348555</v>
      </c>
      <c r="J68" s="13">
        <f t="shared" si="34"/>
        <v>4.2622323870808325E-2</v>
      </c>
    </row>
    <row r="69" spans="2:10" x14ac:dyDescent="0.3">
      <c r="B69" s="4" t="s">
        <v>156</v>
      </c>
      <c r="C69" s="20"/>
      <c r="D69" s="20"/>
      <c r="E69" s="20"/>
      <c r="G69" s="4" t="s">
        <v>156</v>
      </c>
      <c r="H69" s="89"/>
      <c r="I69" s="89"/>
      <c r="J69" s="89"/>
    </row>
    <row r="70" spans="2:10" x14ac:dyDescent="0.3">
      <c r="B70" s="9" t="s">
        <v>157</v>
      </c>
      <c r="C70" s="10">
        <v>90259132828</v>
      </c>
      <c r="D70" s="10">
        <v>5982664525</v>
      </c>
      <c r="E70" s="10">
        <v>208893733</v>
      </c>
      <c r="G70" s="9" t="s">
        <v>157</v>
      </c>
      <c r="H70" s="96">
        <f t="shared" ref="H70" si="35">C70/SUM($C70:$E70)*100</f>
        <v>93.580597310101894</v>
      </c>
      <c r="I70" s="96">
        <f t="shared" ref="I70" si="36">D70/SUM($C70:$E70)*100</f>
        <v>6.2028218332469729</v>
      </c>
      <c r="J70" s="96">
        <f t="shared" ref="J70" si="37">E70/SUM($C70:$E70)*100</f>
        <v>0.21658085665113633</v>
      </c>
    </row>
    <row r="71" spans="2:10" x14ac:dyDescent="0.3">
      <c r="B71" s="9" t="s">
        <v>158</v>
      </c>
      <c r="C71" s="10">
        <v>64452434660</v>
      </c>
      <c r="D71" s="10">
        <v>7271419601</v>
      </c>
      <c r="E71" s="10">
        <v>49462991</v>
      </c>
      <c r="G71" s="9" t="s">
        <v>158</v>
      </c>
      <c r="H71" s="96">
        <f t="shared" ref="H71" si="38">C71/SUM($C71:$E71)*100</f>
        <v>89.799994103245936</v>
      </c>
      <c r="I71" s="96">
        <f t="shared" ref="I71" si="39">D71/SUM($C71:$E71)*100</f>
        <v>10.131090326325106</v>
      </c>
      <c r="J71" s="96">
        <f t="shared" ref="J71" si="40">E71/SUM($C71:$E71)*100</f>
        <v>6.891557042895588E-2</v>
      </c>
    </row>
  </sheetData>
  <hyperlinks>
    <hyperlink ref="E7" location="'Q32'!A1" display="Encerrou definitivamente"/>
    <hyperlink ref="B3" location="Índice!A1" display="voltar"/>
  </hyperlinks>
  <pageMargins left="0.7" right="0.7" top="0.75" bottom="0.75" header="0.3" footer="0.3"/>
  <pageSetup paperSize="9" orientation="portrait" r:id="rId1"/>
  <headerFooter scaleWithDoc="0">
    <oddHeader>&amp;R&amp;G</oddHeader>
  </headerFooter>
  <rowBreaks count="1" manualBreakCount="1">
    <brk id="49" max="16383" man="1"/>
  </rowBreaks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4"/>
  <sheetViews>
    <sheetView showGridLines="0" zoomScaleNormal="100" workbookViewId="0">
      <selection activeCell="A4" sqref="A4"/>
    </sheetView>
  </sheetViews>
  <sheetFormatPr defaultRowHeight="14.4" x14ac:dyDescent="0.3"/>
  <cols>
    <col min="1" max="1" width="3.44140625" customWidth="1"/>
    <col min="2" max="2" width="28.33203125" customWidth="1"/>
    <col min="3" max="10" width="11.44140625" customWidth="1"/>
    <col min="11" max="11" width="3.44140625" customWidth="1"/>
    <col min="12" max="12" width="28.33203125" customWidth="1"/>
    <col min="13" max="20" width="11.6640625" customWidth="1"/>
  </cols>
  <sheetData>
    <row r="1" spans="1:20" ht="17.399999999999999" x14ac:dyDescent="0.3">
      <c r="B1" s="1" t="s">
        <v>114</v>
      </c>
    </row>
    <row r="2" spans="1:20" ht="17.399999999999999" x14ac:dyDescent="0.3">
      <c r="A2" s="81"/>
      <c r="B2" s="1" t="s">
        <v>159</v>
      </c>
    </row>
    <row r="3" spans="1:20" x14ac:dyDescent="0.3">
      <c r="B3" s="84" t="s">
        <v>117</v>
      </c>
    </row>
    <row r="4" spans="1:20" ht="18" customHeight="1" x14ac:dyDescent="0.3">
      <c r="B4" s="1" t="s">
        <v>147</v>
      </c>
      <c r="C4" s="1"/>
      <c r="D4" s="1"/>
      <c r="E4" s="1"/>
      <c r="F4" s="1"/>
      <c r="G4" s="1"/>
      <c r="H4" s="1"/>
      <c r="I4" s="1"/>
      <c r="J4" s="1"/>
    </row>
    <row r="5" spans="1:20" ht="4.5" customHeight="1" x14ac:dyDescent="0.3"/>
    <row r="6" spans="1:20" x14ac:dyDescent="0.3">
      <c r="B6" s="25" t="s">
        <v>93</v>
      </c>
      <c r="L6" s="2" t="s">
        <v>96</v>
      </c>
    </row>
    <row r="7" spans="1:20" ht="15" customHeight="1" x14ac:dyDescent="0.3">
      <c r="B7" s="119" t="s">
        <v>0</v>
      </c>
      <c r="C7" s="113" t="s">
        <v>150</v>
      </c>
      <c r="D7" s="114"/>
      <c r="E7" s="114"/>
      <c r="F7" s="121"/>
      <c r="G7" s="114" t="s">
        <v>153</v>
      </c>
      <c r="H7" s="114"/>
      <c r="I7" s="114"/>
      <c r="J7" s="115"/>
      <c r="L7" s="119" t="s">
        <v>0</v>
      </c>
      <c r="M7" s="113" t="s">
        <v>150</v>
      </c>
      <c r="N7" s="114"/>
      <c r="O7" s="114"/>
      <c r="P7" s="121"/>
      <c r="Q7" s="114" t="s">
        <v>153</v>
      </c>
      <c r="R7" s="114"/>
      <c r="S7" s="114"/>
      <c r="T7" s="115"/>
    </row>
    <row r="8" spans="1:20" ht="20.399999999999999" x14ac:dyDescent="0.3">
      <c r="B8" s="120"/>
      <c r="C8" s="3" t="s">
        <v>151</v>
      </c>
      <c r="D8" s="3" t="s">
        <v>152</v>
      </c>
      <c r="E8" s="3" t="s">
        <v>48</v>
      </c>
      <c r="F8" s="91" t="s">
        <v>30</v>
      </c>
      <c r="G8" s="86" t="s">
        <v>151</v>
      </c>
      <c r="H8" s="3" t="s">
        <v>152</v>
      </c>
      <c r="I8" s="3" t="s">
        <v>48</v>
      </c>
      <c r="J8" s="3" t="s">
        <v>30</v>
      </c>
      <c r="L8" s="120"/>
      <c r="M8" s="3" t="s">
        <v>151</v>
      </c>
      <c r="N8" s="3" t="s">
        <v>152</v>
      </c>
      <c r="O8" s="3" t="s">
        <v>48</v>
      </c>
      <c r="P8" s="91" t="s">
        <v>30</v>
      </c>
      <c r="Q8" s="86" t="s">
        <v>151</v>
      </c>
      <c r="R8" s="3" t="s">
        <v>152</v>
      </c>
      <c r="S8" s="3" t="s">
        <v>48</v>
      </c>
      <c r="T8" s="3" t="s">
        <v>30</v>
      </c>
    </row>
    <row r="9" spans="1:20" x14ac:dyDescent="0.3">
      <c r="B9" s="4" t="s">
        <v>4</v>
      </c>
      <c r="C9" s="5"/>
      <c r="D9" s="5"/>
      <c r="E9" s="5"/>
      <c r="F9" s="42"/>
      <c r="G9" s="5"/>
      <c r="H9" s="5"/>
      <c r="I9" s="5"/>
      <c r="J9" s="5"/>
      <c r="L9" s="4" t="s">
        <v>4</v>
      </c>
      <c r="M9" s="5"/>
      <c r="N9" s="5"/>
      <c r="O9" s="5"/>
      <c r="P9" s="42"/>
      <c r="Q9" s="5"/>
      <c r="R9" s="5"/>
      <c r="S9" s="5"/>
      <c r="T9" s="5"/>
    </row>
    <row r="10" spans="1:20" x14ac:dyDescent="0.3">
      <c r="B10" s="6" t="s">
        <v>4</v>
      </c>
      <c r="C10" s="7">
        <v>226</v>
      </c>
      <c r="D10" s="7">
        <v>1386</v>
      </c>
      <c r="E10" s="7">
        <v>2402</v>
      </c>
      <c r="F10" s="66">
        <v>1850</v>
      </c>
      <c r="G10" s="64">
        <v>188</v>
      </c>
      <c r="H10" s="7">
        <v>997</v>
      </c>
      <c r="I10" s="7">
        <v>2169</v>
      </c>
      <c r="J10" s="7">
        <v>2510</v>
      </c>
      <c r="L10" s="6" t="s">
        <v>4</v>
      </c>
      <c r="M10" s="11">
        <f>C10/(C10+D10+E10+F10)*100</f>
        <v>3.8540245566166442</v>
      </c>
      <c r="N10" s="11">
        <f>D10/(D10+E10+F10+C10)*100</f>
        <v>23.63574351978172</v>
      </c>
      <c r="O10" s="11">
        <f>E10/(E10+F10+D10+C10)*100</f>
        <v>40.96180081855389</v>
      </c>
      <c r="P10" s="43">
        <f>F10/(F10+E10+D10+C10)*100</f>
        <v>31.548431105047747</v>
      </c>
      <c r="Q10" s="39">
        <f>G10/(G10+H10+I10+J10)*100</f>
        <v>3.2060027285129604</v>
      </c>
      <c r="R10" s="11">
        <f>H10/(H10+I10+J10+G10)*100</f>
        <v>17.002046384720327</v>
      </c>
      <c r="S10" s="11">
        <f>I10/(I10+J10+H10+G10)*100</f>
        <v>36.98840381991814</v>
      </c>
      <c r="T10" s="11">
        <f>J10/(J10+I10+H10+G10)*100</f>
        <v>42.803547066848566</v>
      </c>
    </row>
    <row r="11" spans="1:20" x14ac:dyDescent="0.3">
      <c r="B11" s="4" t="s">
        <v>5</v>
      </c>
      <c r="C11" s="8"/>
      <c r="D11" s="8"/>
      <c r="E11" s="8"/>
      <c r="F11" s="67"/>
      <c r="G11" s="8"/>
      <c r="H11" s="8"/>
      <c r="I11" s="8"/>
      <c r="J11" s="8"/>
      <c r="L11" s="4" t="s">
        <v>5</v>
      </c>
      <c r="M11" s="12"/>
      <c r="N11" s="12"/>
      <c r="O11" s="12"/>
      <c r="P11" s="44"/>
      <c r="Q11" s="12"/>
      <c r="R11" s="12"/>
      <c r="S11" s="12"/>
      <c r="T11" s="12"/>
    </row>
    <row r="12" spans="1:20" x14ac:dyDescent="0.3">
      <c r="B12" s="9" t="s">
        <v>6</v>
      </c>
      <c r="C12" s="10">
        <v>59</v>
      </c>
      <c r="D12" s="10">
        <v>262</v>
      </c>
      <c r="E12" s="10">
        <v>440</v>
      </c>
      <c r="F12" s="68">
        <v>422</v>
      </c>
      <c r="G12" s="65">
        <v>46</v>
      </c>
      <c r="H12" s="10">
        <v>170</v>
      </c>
      <c r="I12" s="10">
        <v>414</v>
      </c>
      <c r="J12" s="10">
        <v>553</v>
      </c>
      <c r="L12" s="9" t="s">
        <v>6</v>
      </c>
      <c r="M12" s="13">
        <f t="shared" ref="M12:M22" si="0">C12/(C12+D12+E12+F12)*100</f>
        <v>4.9873203719357564</v>
      </c>
      <c r="N12" s="13">
        <f t="shared" ref="N12:N23" si="1">D12/(D12+E12+F12+C12)*100</f>
        <v>22.147083685545223</v>
      </c>
      <c r="O12" s="13">
        <f t="shared" ref="O12:O23" si="2">E12/(E12+F12+D12+C12)*100</f>
        <v>37.193575655114117</v>
      </c>
      <c r="P12" s="45">
        <f t="shared" ref="P12:P23" si="3">F12/(F12+E12+D12+C12)*100</f>
        <v>35.672020287404905</v>
      </c>
      <c r="Q12" s="40">
        <f t="shared" ref="Q12:Q15" si="4">G12/(G12+H12+I12+J12)*100</f>
        <v>3.8884192730346578</v>
      </c>
      <c r="R12" s="13">
        <f t="shared" ref="R12:R15" si="5">H12/(H12+I12+J12+G12)*100</f>
        <v>14.370245139475909</v>
      </c>
      <c r="S12" s="13">
        <f t="shared" ref="S12" si="6">I12/(I12+J12+H12+G12)*100</f>
        <v>34.99577345731192</v>
      </c>
      <c r="T12" s="13">
        <f t="shared" ref="T12:T15" si="7">J12/(J12+I12+H12+G12)*100</f>
        <v>46.745562130177518</v>
      </c>
    </row>
    <row r="13" spans="1:20" x14ac:dyDescent="0.3">
      <c r="B13" s="9" t="s">
        <v>7</v>
      </c>
      <c r="C13" s="10">
        <v>82</v>
      </c>
      <c r="D13" s="10">
        <v>506</v>
      </c>
      <c r="E13" s="10">
        <v>826</v>
      </c>
      <c r="F13" s="68">
        <v>659</v>
      </c>
      <c r="G13" s="65">
        <v>64</v>
      </c>
      <c r="H13" s="10">
        <v>360</v>
      </c>
      <c r="I13" s="10">
        <v>727</v>
      </c>
      <c r="J13" s="10">
        <v>922</v>
      </c>
      <c r="L13" s="9" t="s">
        <v>7</v>
      </c>
      <c r="M13" s="13">
        <f t="shared" si="0"/>
        <v>3.9556198745779065</v>
      </c>
      <c r="N13" s="13">
        <f t="shared" si="1"/>
        <v>24.409068982151471</v>
      </c>
      <c r="O13" s="13">
        <f t="shared" si="2"/>
        <v>39.845634346357933</v>
      </c>
      <c r="P13" s="45">
        <f t="shared" si="3"/>
        <v>31.789676796912687</v>
      </c>
      <c r="Q13" s="40">
        <f t="shared" si="4"/>
        <v>3.087313072841293</v>
      </c>
      <c r="R13" s="13">
        <f t="shared" si="5"/>
        <v>17.366136034732271</v>
      </c>
      <c r="S13" s="13">
        <f>I13/(I13+J13+H13+G13)*100</f>
        <v>35.069946936806559</v>
      </c>
      <c r="T13" s="13">
        <f t="shared" si="7"/>
        <v>44.476603955619879</v>
      </c>
    </row>
    <row r="14" spans="1:20" x14ac:dyDescent="0.3">
      <c r="B14" s="9" t="s">
        <v>8</v>
      </c>
      <c r="C14" s="10">
        <v>62</v>
      </c>
      <c r="D14" s="10">
        <v>409</v>
      </c>
      <c r="E14" s="10">
        <v>765</v>
      </c>
      <c r="F14" s="68">
        <v>517</v>
      </c>
      <c r="G14" s="65">
        <v>56</v>
      </c>
      <c r="H14" s="10">
        <v>293</v>
      </c>
      <c r="I14" s="10">
        <v>692</v>
      </c>
      <c r="J14" s="10">
        <v>712</v>
      </c>
      <c r="L14" s="9" t="s">
        <v>8</v>
      </c>
      <c r="M14" s="13">
        <f t="shared" si="0"/>
        <v>3.5367940673131772</v>
      </c>
      <c r="N14" s="13">
        <f t="shared" si="1"/>
        <v>23.331431831146606</v>
      </c>
      <c r="O14" s="13">
        <f t="shared" si="2"/>
        <v>43.639475185396464</v>
      </c>
      <c r="P14" s="45">
        <f t="shared" si="3"/>
        <v>29.492298916143756</v>
      </c>
      <c r="Q14" s="40">
        <f t="shared" si="4"/>
        <v>3.1945236737022249</v>
      </c>
      <c r="R14" s="13">
        <f t="shared" si="5"/>
        <v>16.714204221334857</v>
      </c>
      <c r="S14" s="13">
        <f>I14/(I14+J14+H14+G14)*100</f>
        <v>39.47518539646321</v>
      </c>
      <c r="T14" s="13">
        <f t="shared" si="7"/>
        <v>40.616086708499715</v>
      </c>
    </row>
    <row r="15" spans="1:20" x14ac:dyDescent="0.3">
      <c r="B15" s="9" t="s">
        <v>9</v>
      </c>
      <c r="C15" s="10">
        <v>23</v>
      </c>
      <c r="D15" s="10">
        <v>209</v>
      </c>
      <c r="E15" s="10">
        <v>371</v>
      </c>
      <c r="F15" s="68">
        <v>252</v>
      </c>
      <c r="G15" s="65">
        <v>22</v>
      </c>
      <c r="H15" s="10">
        <v>174</v>
      </c>
      <c r="I15" s="10">
        <v>336</v>
      </c>
      <c r="J15" s="10">
        <v>323</v>
      </c>
      <c r="L15" s="9" t="s">
        <v>9</v>
      </c>
      <c r="M15" s="13">
        <f t="shared" si="0"/>
        <v>2.6900584795321638</v>
      </c>
      <c r="N15" s="13">
        <f t="shared" si="1"/>
        <v>24.444444444444443</v>
      </c>
      <c r="O15" s="13">
        <f t="shared" si="2"/>
        <v>43.391812865497073</v>
      </c>
      <c r="P15" s="45">
        <f t="shared" si="3"/>
        <v>29.473684210526311</v>
      </c>
      <c r="Q15" s="40">
        <f t="shared" si="4"/>
        <v>2.5730994152046787</v>
      </c>
      <c r="R15" s="13">
        <f t="shared" si="5"/>
        <v>20.350877192982455</v>
      </c>
      <c r="S15" s="13">
        <f>I15/(I15+J15+H15+G15)*100</f>
        <v>39.298245614035089</v>
      </c>
      <c r="T15" s="13">
        <f t="shared" si="7"/>
        <v>37.777777777777779</v>
      </c>
    </row>
    <row r="16" spans="1:20" x14ac:dyDescent="0.3">
      <c r="B16" s="4" t="s">
        <v>71</v>
      </c>
      <c r="C16" s="8"/>
      <c r="D16" s="8"/>
      <c r="E16" s="8"/>
      <c r="F16" s="67"/>
      <c r="G16" s="8"/>
      <c r="H16" s="8"/>
      <c r="I16" s="8"/>
      <c r="J16" s="8"/>
      <c r="L16" s="4" t="s">
        <v>71</v>
      </c>
      <c r="M16" s="12"/>
      <c r="N16" s="12"/>
      <c r="O16" s="12"/>
      <c r="P16" s="44"/>
      <c r="Q16" s="12"/>
      <c r="R16" s="12"/>
      <c r="S16" s="12"/>
      <c r="T16" s="12"/>
    </row>
    <row r="17" spans="2:20" x14ac:dyDescent="0.3">
      <c r="B17" s="9" t="s">
        <v>64</v>
      </c>
      <c r="C17" s="10">
        <v>40</v>
      </c>
      <c r="D17" s="10">
        <v>377</v>
      </c>
      <c r="E17" s="10">
        <v>942</v>
      </c>
      <c r="F17" s="68">
        <v>327</v>
      </c>
      <c r="G17" s="65">
        <v>19</v>
      </c>
      <c r="H17" s="10">
        <v>161</v>
      </c>
      <c r="I17" s="10">
        <v>835</v>
      </c>
      <c r="J17" s="10">
        <v>671</v>
      </c>
      <c r="L17" s="9" t="s">
        <v>64</v>
      </c>
      <c r="M17" s="13">
        <f t="shared" si="0"/>
        <v>2.3724792408066429</v>
      </c>
      <c r="N17" s="13">
        <f t="shared" si="1"/>
        <v>22.36061684460261</v>
      </c>
      <c r="O17" s="13">
        <f t="shared" si="2"/>
        <v>55.871886120996436</v>
      </c>
      <c r="P17" s="45">
        <f t="shared" si="3"/>
        <v>19.395017793594306</v>
      </c>
      <c r="Q17" s="40">
        <f t="shared" ref="Q17:Q22" si="8">G17/(G17+H17+I17+J17)*100</f>
        <v>1.1269276393831553</v>
      </c>
      <c r="R17" s="13">
        <f t="shared" ref="R17:R23" si="9">H17/(H17+I17+J17+G17)*100</f>
        <v>9.5492289442467371</v>
      </c>
      <c r="S17" s="13">
        <f t="shared" ref="S17:S18" si="10">I17/(I17+J17+H17+G17)*100</f>
        <v>49.525504151838675</v>
      </c>
      <c r="T17" s="13">
        <f t="shared" ref="T17:T23" si="11">J17/(J17+I17+H17+G17)*100</f>
        <v>39.798339264531435</v>
      </c>
    </row>
    <row r="18" spans="2:20" x14ac:dyDescent="0.3">
      <c r="B18" s="9" t="s">
        <v>65</v>
      </c>
      <c r="C18" s="10">
        <v>23</v>
      </c>
      <c r="D18" s="10">
        <v>178</v>
      </c>
      <c r="E18" s="10">
        <v>221</v>
      </c>
      <c r="F18" s="68">
        <v>220</v>
      </c>
      <c r="G18" s="65">
        <v>16</v>
      </c>
      <c r="H18" s="10">
        <v>84</v>
      </c>
      <c r="I18" s="10">
        <v>191</v>
      </c>
      <c r="J18" s="10">
        <v>351</v>
      </c>
      <c r="L18" s="9" t="s">
        <v>65</v>
      </c>
      <c r="M18" s="13">
        <f t="shared" si="0"/>
        <v>3.5825545171339561</v>
      </c>
      <c r="N18" s="13">
        <f t="shared" si="1"/>
        <v>27.725856697819314</v>
      </c>
      <c r="O18" s="13">
        <f t="shared" si="2"/>
        <v>34.423676012461058</v>
      </c>
      <c r="P18" s="45">
        <f t="shared" si="3"/>
        <v>34.267912772585667</v>
      </c>
      <c r="Q18" s="40">
        <f t="shared" si="8"/>
        <v>2.4922118380062304</v>
      </c>
      <c r="R18" s="13">
        <f t="shared" si="9"/>
        <v>13.084112149532709</v>
      </c>
      <c r="S18" s="13">
        <f t="shared" si="10"/>
        <v>29.750778816199375</v>
      </c>
      <c r="T18" s="13">
        <f t="shared" si="11"/>
        <v>54.67289719626168</v>
      </c>
    </row>
    <row r="19" spans="2:20" x14ac:dyDescent="0.3">
      <c r="B19" s="9" t="s">
        <v>66</v>
      </c>
      <c r="C19" s="10">
        <v>55</v>
      </c>
      <c r="D19" s="10">
        <v>415</v>
      </c>
      <c r="E19" s="10">
        <v>688</v>
      </c>
      <c r="F19" s="68">
        <v>621</v>
      </c>
      <c r="G19" s="65">
        <v>67</v>
      </c>
      <c r="H19" s="10">
        <v>453</v>
      </c>
      <c r="I19" s="10">
        <v>649</v>
      </c>
      <c r="J19" s="10">
        <v>610</v>
      </c>
      <c r="L19" s="9" t="s">
        <v>66</v>
      </c>
      <c r="M19" s="13">
        <f t="shared" si="0"/>
        <v>3.0916245081506464</v>
      </c>
      <c r="N19" s="13">
        <f t="shared" si="1"/>
        <v>23.327712197863967</v>
      </c>
      <c r="O19" s="13">
        <f t="shared" si="2"/>
        <v>38.673412029229901</v>
      </c>
      <c r="P19" s="45">
        <f t="shared" si="3"/>
        <v>34.90725126475548</v>
      </c>
      <c r="Q19" s="40">
        <f t="shared" si="8"/>
        <v>3.7661607644744235</v>
      </c>
      <c r="R19" s="13">
        <f t="shared" si="9"/>
        <v>25.463743676222595</v>
      </c>
      <c r="S19" s="13">
        <f>I19/(I19+J19+H19+G19)*100</f>
        <v>36.481169196177625</v>
      </c>
      <c r="T19" s="13">
        <f t="shared" si="11"/>
        <v>34.288926363125348</v>
      </c>
    </row>
    <row r="20" spans="2:20" x14ac:dyDescent="0.3">
      <c r="B20" s="9" t="s">
        <v>67</v>
      </c>
      <c r="C20" s="10">
        <v>5</v>
      </c>
      <c r="D20" s="10">
        <v>37</v>
      </c>
      <c r="E20" s="10">
        <v>64</v>
      </c>
      <c r="F20" s="68">
        <v>94</v>
      </c>
      <c r="G20" s="65">
        <v>3</v>
      </c>
      <c r="H20" s="10">
        <v>22</v>
      </c>
      <c r="I20" s="10">
        <v>59</v>
      </c>
      <c r="J20" s="10">
        <v>116</v>
      </c>
      <c r="L20" s="9" t="s">
        <v>67</v>
      </c>
      <c r="M20" s="13">
        <f t="shared" si="0"/>
        <v>2.5</v>
      </c>
      <c r="N20" s="13">
        <f t="shared" si="1"/>
        <v>18.5</v>
      </c>
      <c r="O20" s="13">
        <f t="shared" si="2"/>
        <v>32</v>
      </c>
      <c r="P20" s="45">
        <f t="shared" si="3"/>
        <v>47</v>
      </c>
      <c r="Q20" s="40">
        <f t="shared" si="8"/>
        <v>1.5</v>
      </c>
      <c r="R20" s="13">
        <f t="shared" si="9"/>
        <v>11</v>
      </c>
      <c r="S20" s="13">
        <f>I20/(I20+J20+H20+G20)*100</f>
        <v>29.5</v>
      </c>
      <c r="T20" s="13">
        <f t="shared" si="11"/>
        <v>57.999999999999993</v>
      </c>
    </row>
    <row r="21" spans="2:20" x14ac:dyDescent="0.3">
      <c r="B21" s="9" t="s">
        <v>68</v>
      </c>
      <c r="C21" s="10">
        <v>30</v>
      </c>
      <c r="D21" s="10">
        <v>66</v>
      </c>
      <c r="E21" s="10">
        <v>127</v>
      </c>
      <c r="F21" s="68">
        <v>136</v>
      </c>
      <c r="G21" s="65">
        <v>35</v>
      </c>
      <c r="H21" s="10">
        <v>68</v>
      </c>
      <c r="I21" s="10">
        <v>118</v>
      </c>
      <c r="J21" s="10">
        <v>138</v>
      </c>
      <c r="L21" s="9" t="s">
        <v>68</v>
      </c>
      <c r="M21" s="13">
        <f t="shared" si="0"/>
        <v>8.3565459610027855</v>
      </c>
      <c r="N21" s="13">
        <f t="shared" si="1"/>
        <v>18.384401114206128</v>
      </c>
      <c r="O21" s="13">
        <f t="shared" si="2"/>
        <v>35.376044568245121</v>
      </c>
      <c r="P21" s="45">
        <f t="shared" si="3"/>
        <v>37.883008356545957</v>
      </c>
      <c r="Q21" s="40">
        <f t="shared" si="8"/>
        <v>9.7493036211699167</v>
      </c>
      <c r="R21" s="13">
        <f t="shared" si="9"/>
        <v>18.941504178272979</v>
      </c>
      <c r="S21" s="13">
        <f>I21/(I21+J21+H21+G21)*100</f>
        <v>32.869080779944291</v>
      </c>
      <c r="T21" s="13">
        <f t="shared" si="11"/>
        <v>38.440111420612816</v>
      </c>
    </row>
    <row r="22" spans="2:20" x14ac:dyDescent="0.3">
      <c r="B22" s="9" t="s">
        <v>69</v>
      </c>
      <c r="C22" s="10">
        <v>6</v>
      </c>
      <c r="D22" s="10">
        <v>84</v>
      </c>
      <c r="E22" s="10">
        <v>76</v>
      </c>
      <c r="F22" s="68">
        <v>70</v>
      </c>
      <c r="G22" s="65">
        <v>7</v>
      </c>
      <c r="H22" s="10">
        <v>60</v>
      </c>
      <c r="I22" s="10">
        <v>67</v>
      </c>
      <c r="J22" s="10">
        <v>102</v>
      </c>
      <c r="L22" s="9" t="s">
        <v>69</v>
      </c>
      <c r="M22" s="13">
        <f t="shared" si="0"/>
        <v>2.5423728813559325</v>
      </c>
      <c r="N22" s="13">
        <f t="shared" si="1"/>
        <v>35.593220338983052</v>
      </c>
      <c r="O22" s="13">
        <f t="shared" si="2"/>
        <v>32.20338983050847</v>
      </c>
      <c r="P22" s="45">
        <f t="shared" si="3"/>
        <v>29.66101694915254</v>
      </c>
      <c r="Q22" s="40">
        <f t="shared" si="8"/>
        <v>2.9661016949152543</v>
      </c>
      <c r="R22" s="13">
        <f t="shared" si="9"/>
        <v>25.423728813559322</v>
      </c>
      <c r="S22" s="13">
        <f>I22/(I22+J22+H22+G22)*100</f>
        <v>28.389830508474578</v>
      </c>
      <c r="T22" s="13">
        <f t="shared" si="11"/>
        <v>43.220338983050851</v>
      </c>
    </row>
    <row r="23" spans="2:20" x14ac:dyDescent="0.3">
      <c r="B23" s="9" t="s">
        <v>70</v>
      </c>
      <c r="C23" s="10">
        <v>67</v>
      </c>
      <c r="D23" s="10">
        <v>229</v>
      </c>
      <c r="E23" s="10">
        <v>284</v>
      </c>
      <c r="F23" s="68">
        <v>382</v>
      </c>
      <c r="G23" s="65">
        <v>41</v>
      </c>
      <c r="H23" s="10">
        <v>149</v>
      </c>
      <c r="I23" s="10">
        <v>250</v>
      </c>
      <c r="J23" s="10">
        <v>522</v>
      </c>
      <c r="L23" s="9" t="s">
        <v>70</v>
      </c>
      <c r="M23" s="13">
        <f>C23/(C23+D23+E23+F23)*100</f>
        <v>6.9646569646569647</v>
      </c>
      <c r="N23" s="13">
        <f t="shared" si="1"/>
        <v>23.804573804573806</v>
      </c>
      <c r="O23" s="13">
        <f t="shared" si="2"/>
        <v>29.521829521829524</v>
      </c>
      <c r="P23" s="45">
        <f t="shared" si="3"/>
        <v>39.70893970893971</v>
      </c>
      <c r="Q23" s="40">
        <f>G23/(G23+H23+I23+J23)*100</f>
        <v>4.2619542619542621</v>
      </c>
      <c r="R23" s="13">
        <f t="shared" si="9"/>
        <v>15.48856548856549</v>
      </c>
      <c r="S23" s="13">
        <f>I23/(I23+J23+H23+G23)*100</f>
        <v>25.987525987525988</v>
      </c>
      <c r="T23" s="13">
        <f t="shared" si="11"/>
        <v>54.261954261954259</v>
      </c>
    </row>
    <row r="24" spans="2:20" x14ac:dyDescent="0.3">
      <c r="B24" s="4" t="s">
        <v>156</v>
      </c>
      <c r="C24" s="20"/>
      <c r="D24" s="20"/>
      <c r="E24" s="20"/>
      <c r="G24" s="4"/>
      <c r="H24" s="89"/>
      <c r="I24" s="89"/>
      <c r="J24" s="89"/>
      <c r="L24" s="4" t="s">
        <v>156</v>
      </c>
      <c r="M24" s="20"/>
      <c r="N24" s="20"/>
      <c r="O24" s="20"/>
      <c r="Q24" s="4"/>
      <c r="R24" s="89"/>
      <c r="S24" s="89"/>
      <c r="T24" s="89"/>
    </row>
    <row r="25" spans="2:20" x14ac:dyDescent="0.3">
      <c r="B25" s="9" t="s">
        <v>157</v>
      </c>
      <c r="C25" s="10">
        <v>173</v>
      </c>
      <c r="D25" s="10">
        <v>1017</v>
      </c>
      <c r="E25" s="10">
        <v>1639</v>
      </c>
      <c r="F25" s="68">
        <v>1457</v>
      </c>
      <c r="G25" s="65">
        <v>163</v>
      </c>
      <c r="H25" s="10">
        <v>787</v>
      </c>
      <c r="I25" s="10">
        <v>1503</v>
      </c>
      <c r="J25" s="10">
        <v>1833</v>
      </c>
      <c r="L25" s="9" t="s">
        <v>157</v>
      </c>
      <c r="M25" s="96">
        <f t="shared" ref="M25" si="12">C25/(C25+D25+E25+F25)*100</f>
        <v>4.0363975734951003</v>
      </c>
      <c r="N25" s="96">
        <f t="shared" ref="N25" si="13">D25/(D25+E25+F25+C25)*100</f>
        <v>23.728418105459635</v>
      </c>
      <c r="O25" s="96">
        <f t="shared" ref="O25" si="14">E25/(E25+F25+D25+C25)*100</f>
        <v>38.240783947736816</v>
      </c>
      <c r="P25" s="98">
        <f t="shared" ref="P25" si="15">F25/(F25+E25+D25+C25)*100</f>
        <v>33.994400373308444</v>
      </c>
      <c r="Q25" s="99">
        <f t="shared" ref="Q25" si="16">G25/(G25+H25+I25+J25)*100</f>
        <v>3.8030797946803543</v>
      </c>
      <c r="R25" s="96">
        <f t="shared" ref="R25" si="17">H25/(H25+I25+J25+G25)*100</f>
        <v>18.362109192720485</v>
      </c>
      <c r="S25" s="96">
        <f t="shared" ref="S25" si="18">I25/(I25+J25+H25+G25)*100</f>
        <v>35.067662155856276</v>
      </c>
      <c r="T25" s="96">
        <f t="shared" ref="T25" si="19">J25/(J25+I25+H25+G25)*100</f>
        <v>42.767148856742878</v>
      </c>
    </row>
    <row r="26" spans="2:20" x14ac:dyDescent="0.3">
      <c r="B26" s="9" t="s">
        <v>158</v>
      </c>
      <c r="C26" s="10">
        <v>53</v>
      </c>
      <c r="D26" s="10">
        <v>369</v>
      </c>
      <c r="E26" s="10">
        <v>763</v>
      </c>
      <c r="F26" s="68">
        <v>393</v>
      </c>
      <c r="G26" s="65">
        <v>25</v>
      </c>
      <c r="H26" s="10">
        <v>210</v>
      </c>
      <c r="I26" s="10">
        <v>666</v>
      </c>
      <c r="J26" s="10">
        <v>677</v>
      </c>
      <c r="L26" s="9" t="s">
        <v>158</v>
      </c>
      <c r="M26" s="96">
        <f t="shared" ref="M26" si="20">C26/(C26+D26+E26+F26)*100</f>
        <v>3.3586818757921417</v>
      </c>
      <c r="N26" s="96">
        <f t="shared" ref="N26" si="21">D26/(D26+E26+F26+C26)*100</f>
        <v>23.384030418250951</v>
      </c>
      <c r="O26" s="96">
        <f t="shared" ref="O26" si="22">E26/(E26+F26+D26+C26)*100</f>
        <v>48.352344740177436</v>
      </c>
      <c r="P26" s="98">
        <f t="shared" ref="P26" si="23">F26/(F26+E26+D26+C26)*100</f>
        <v>24.904942965779465</v>
      </c>
      <c r="Q26" s="99">
        <f t="shared" ref="Q26" si="24">G26/(G26+H26+I26+J26)*100</f>
        <v>1.5842839036755387</v>
      </c>
      <c r="R26" s="96">
        <f t="shared" ref="R26" si="25">H26/(H26+I26+J26+G26)*100</f>
        <v>13.307984790874524</v>
      </c>
      <c r="S26" s="96">
        <f t="shared" ref="S26" si="26">I26/(I26+J26+H26+G26)*100</f>
        <v>42.20532319391635</v>
      </c>
      <c r="T26" s="96">
        <f t="shared" ref="T26" si="27">J26/(J26+I26+H26+G26)*100</f>
        <v>42.902408111533589</v>
      </c>
    </row>
    <row r="28" spans="2:20" ht="18" customHeight="1" x14ac:dyDescent="0.3">
      <c r="B28" s="1" t="s">
        <v>148</v>
      </c>
      <c r="C28" s="1"/>
      <c r="D28" s="1"/>
      <c r="E28" s="1"/>
      <c r="F28" s="1"/>
      <c r="G28" s="1"/>
      <c r="H28" s="1"/>
      <c r="I28" s="1"/>
      <c r="J28" s="1"/>
    </row>
    <row r="29" spans="2:20" ht="4.5" customHeight="1" x14ac:dyDescent="0.3"/>
    <row r="30" spans="2:20" x14ac:dyDescent="0.3">
      <c r="B30" s="25" t="s">
        <v>94</v>
      </c>
      <c r="L30" s="25" t="s">
        <v>111</v>
      </c>
    </row>
    <row r="31" spans="2:20" ht="15" customHeight="1" x14ac:dyDescent="0.3">
      <c r="B31" s="119" t="s">
        <v>0</v>
      </c>
      <c r="C31" s="113" t="s">
        <v>150</v>
      </c>
      <c r="D31" s="114"/>
      <c r="E31" s="114"/>
      <c r="F31" s="121"/>
      <c r="G31" s="114" t="s">
        <v>153</v>
      </c>
      <c r="H31" s="114"/>
      <c r="I31" s="114"/>
      <c r="J31" s="115"/>
      <c r="L31" s="119" t="s">
        <v>0</v>
      </c>
      <c r="M31" s="113" t="s">
        <v>150</v>
      </c>
      <c r="N31" s="114"/>
      <c r="O31" s="114"/>
      <c r="P31" s="121"/>
      <c r="Q31" s="114" t="s">
        <v>153</v>
      </c>
      <c r="R31" s="114"/>
      <c r="S31" s="114"/>
      <c r="T31" s="115"/>
    </row>
    <row r="32" spans="2:20" ht="20.399999999999999" x14ac:dyDescent="0.3">
      <c r="B32" s="120"/>
      <c r="C32" s="3" t="s">
        <v>151</v>
      </c>
      <c r="D32" s="3" t="s">
        <v>152</v>
      </c>
      <c r="E32" s="3" t="s">
        <v>48</v>
      </c>
      <c r="F32" s="91" t="s">
        <v>30</v>
      </c>
      <c r="G32" s="86" t="s">
        <v>151</v>
      </c>
      <c r="H32" s="3" t="s">
        <v>152</v>
      </c>
      <c r="I32" s="3" t="s">
        <v>48</v>
      </c>
      <c r="J32" s="3" t="s">
        <v>30</v>
      </c>
      <c r="L32" s="120"/>
      <c r="M32" s="3" t="s">
        <v>151</v>
      </c>
      <c r="N32" s="3" t="s">
        <v>152</v>
      </c>
      <c r="O32" s="3" t="s">
        <v>48</v>
      </c>
      <c r="P32" s="91" t="s">
        <v>30</v>
      </c>
      <c r="Q32" s="86" t="s">
        <v>151</v>
      </c>
      <c r="R32" s="3" t="s">
        <v>152</v>
      </c>
      <c r="S32" s="3" t="s">
        <v>48</v>
      </c>
      <c r="T32" s="3" t="s">
        <v>30</v>
      </c>
    </row>
    <row r="33" spans="2:20" x14ac:dyDescent="0.3">
      <c r="B33" s="4" t="s">
        <v>4</v>
      </c>
      <c r="C33" s="5"/>
      <c r="D33" s="5"/>
      <c r="E33" s="5"/>
      <c r="F33" s="42"/>
      <c r="G33" s="5"/>
      <c r="H33" s="5"/>
      <c r="I33" s="5"/>
      <c r="J33" s="5"/>
      <c r="L33" s="4" t="s">
        <v>4</v>
      </c>
      <c r="M33" s="5"/>
      <c r="N33" s="5"/>
      <c r="O33" s="5"/>
      <c r="P33" s="42"/>
      <c r="Q33" s="5"/>
      <c r="R33" s="5"/>
      <c r="S33" s="5"/>
      <c r="T33" s="5"/>
    </row>
    <row r="34" spans="2:20" x14ac:dyDescent="0.3">
      <c r="B34" s="6" t="s">
        <v>4</v>
      </c>
      <c r="C34" s="7">
        <v>28382</v>
      </c>
      <c r="D34" s="7">
        <v>199581</v>
      </c>
      <c r="E34" s="7">
        <v>300420</v>
      </c>
      <c r="F34" s="66">
        <v>284860</v>
      </c>
      <c r="G34" s="64">
        <v>51770</v>
      </c>
      <c r="H34" s="7">
        <v>159746</v>
      </c>
      <c r="I34" s="7">
        <v>275072</v>
      </c>
      <c r="J34" s="7">
        <v>326655</v>
      </c>
      <c r="L34" s="6" t="s">
        <v>4</v>
      </c>
      <c r="M34" s="11">
        <f>C34/(C34+D34+E34+F34)*100</f>
        <v>3.4899777803190437</v>
      </c>
      <c r="N34" s="11">
        <f>D34/(D34+E34+F34+C34)*100</f>
        <v>24.541373242683921</v>
      </c>
      <c r="O34" s="11">
        <f>E34/(E34+F34+D34+C34)*100</f>
        <v>36.940988117942609</v>
      </c>
      <c r="P34" s="43">
        <f>F34/(F34+E34+D34+C34)*100</f>
        <v>35.027660859054428</v>
      </c>
      <c r="Q34" s="39">
        <f>G34/(G34+H34+I34+J34)*100</f>
        <v>6.3658709635373443</v>
      </c>
      <c r="R34" s="11">
        <f>H34/(H34+I34+J34+G34)*100</f>
        <v>19.643083309662671</v>
      </c>
      <c r="S34" s="11">
        <f>I34/(I34+J34+H34+G34)*100</f>
        <v>33.824084560211396</v>
      </c>
      <c r="T34" s="11">
        <f>J34/(J34+I34+H34+G34)*100</f>
        <v>40.166961166588585</v>
      </c>
    </row>
    <row r="35" spans="2:20" x14ac:dyDescent="0.3">
      <c r="B35" s="4" t="s">
        <v>5</v>
      </c>
      <c r="C35" s="8"/>
      <c r="D35" s="8"/>
      <c r="E35" s="8"/>
      <c r="F35" s="67"/>
      <c r="G35" s="8"/>
      <c r="H35" s="8"/>
      <c r="I35" s="8"/>
      <c r="J35" s="8"/>
      <c r="L35" s="4" t="s">
        <v>5</v>
      </c>
      <c r="M35" s="12"/>
      <c r="N35" s="12"/>
      <c r="O35" s="12"/>
      <c r="P35" s="44"/>
      <c r="Q35" s="12"/>
      <c r="R35" s="12"/>
      <c r="S35" s="12"/>
      <c r="T35" s="12"/>
    </row>
    <row r="36" spans="2:20" x14ac:dyDescent="0.3">
      <c r="B36" s="9" t="s">
        <v>6</v>
      </c>
      <c r="C36" s="10">
        <v>320</v>
      </c>
      <c r="D36" s="10">
        <v>1361</v>
      </c>
      <c r="E36" s="10">
        <v>2266</v>
      </c>
      <c r="F36" s="68">
        <v>2016</v>
      </c>
      <c r="G36" s="65">
        <v>255</v>
      </c>
      <c r="H36" s="10">
        <v>922</v>
      </c>
      <c r="I36" s="10">
        <v>2123</v>
      </c>
      <c r="J36" s="10">
        <v>2663</v>
      </c>
      <c r="L36" s="9" t="s">
        <v>6</v>
      </c>
      <c r="M36" s="13">
        <f t="shared" ref="M36:M39" si="28">C36/(C36+D36+E36+F36)*100</f>
        <v>5.3664262954888482</v>
      </c>
      <c r="N36" s="13">
        <f t="shared" ref="N36:N39" si="29">D36/(D36+E36+F36+C36)*100</f>
        <v>22.824081838001007</v>
      </c>
      <c r="O36" s="13">
        <f t="shared" ref="O36:O39" si="30">E36/(E36+F36+D36+C36)*100</f>
        <v>38.001006204930405</v>
      </c>
      <c r="P36" s="45">
        <f t="shared" ref="P36:P39" si="31">F36/(F36+E36+D36+C36)*100</f>
        <v>33.808485661579738</v>
      </c>
      <c r="Q36" s="40">
        <f t="shared" ref="Q36:Q39" si="32">G36/(G36+H36+I36+J36)*100</f>
        <v>4.2763709542176755</v>
      </c>
      <c r="R36" s="13">
        <f t="shared" ref="R36:R39" si="33">H36/(H36+I36+J36+G36)*100</f>
        <v>15.462015763877243</v>
      </c>
      <c r="S36" s="13">
        <f t="shared" ref="S36:S39" si="34">I36/(I36+J36+H36+G36)*100</f>
        <v>35.602884454133829</v>
      </c>
      <c r="T36" s="13">
        <f t="shared" ref="T36:T39" si="35">J36/(J36+I36+H36+G36)*100</f>
        <v>44.658728827771256</v>
      </c>
    </row>
    <row r="37" spans="2:20" x14ac:dyDescent="0.3">
      <c r="B37" s="9" t="s">
        <v>7</v>
      </c>
      <c r="C37" s="10">
        <v>1805</v>
      </c>
      <c r="D37" s="10">
        <v>11296</v>
      </c>
      <c r="E37" s="10">
        <v>17340</v>
      </c>
      <c r="F37" s="68">
        <v>13830</v>
      </c>
      <c r="G37" s="65">
        <v>1563</v>
      </c>
      <c r="H37" s="10">
        <v>7923</v>
      </c>
      <c r="I37" s="10">
        <v>15256</v>
      </c>
      <c r="J37" s="10">
        <v>19529</v>
      </c>
      <c r="L37" s="9" t="s">
        <v>7</v>
      </c>
      <c r="M37" s="13">
        <f t="shared" si="28"/>
        <v>4.077161121275779</v>
      </c>
      <c r="N37" s="13">
        <f t="shared" si="29"/>
        <v>25.515574529601771</v>
      </c>
      <c r="O37" s="13">
        <f t="shared" si="30"/>
        <v>39.167852544555124</v>
      </c>
      <c r="P37" s="45">
        <f t="shared" si="31"/>
        <v>31.239411804567325</v>
      </c>
      <c r="Q37" s="40">
        <f t="shared" si="32"/>
        <v>3.5305278850714918</v>
      </c>
      <c r="R37" s="13">
        <f t="shared" si="33"/>
        <v>17.896591448126312</v>
      </c>
      <c r="S37" s="13">
        <f t="shared" si="34"/>
        <v>34.460482031126475</v>
      </c>
      <c r="T37" s="13">
        <f t="shared" si="35"/>
        <v>44.112398635675724</v>
      </c>
    </row>
    <row r="38" spans="2:20" x14ac:dyDescent="0.3">
      <c r="B38" s="9" t="s">
        <v>8</v>
      </c>
      <c r="C38" s="10">
        <v>6024</v>
      </c>
      <c r="D38" s="10">
        <v>41055</v>
      </c>
      <c r="E38" s="10">
        <v>72818</v>
      </c>
      <c r="F38" s="68">
        <v>47222</v>
      </c>
      <c r="G38" s="65">
        <v>5732</v>
      </c>
      <c r="H38" s="10">
        <v>28475</v>
      </c>
      <c r="I38" s="10">
        <v>63657</v>
      </c>
      <c r="J38" s="10">
        <v>69255</v>
      </c>
      <c r="L38" s="9" t="s">
        <v>8</v>
      </c>
      <c r="M38" s="13">
        <f t="shared" si="28"/>
        <v>3.6046170692739903</v>
      </c>
      <c r="N38" s="13">
        <f t="shared" si="29"/>
        <v>24.566326988553065</v>
      </c>
      <c r="O38" s="13">
        <f t="shared" si="30"/>
        <v>43.572544115271157</v>
      </c>
      <c r="P38" s="45">
        <f t="shared" si="31"/>
        <v>28.256511826901786</v>
      </c>
      <c r="Q38" s="40">
        <f t="shared" si="32"/>
        <v>3.4298912750794344</v>
      </c>
      <c r="R38" s="13">
        <f t="shared" si="33"/>
        <v>17.038756814006785</v>
      </c>
      <c r="S38" s="13">
        <f t="shared" si="34"/>
        <v>38.090821510420717</v>
      </c>
      <c r="T38" s="13">
        <f t="shared" si="35"/>
        <v>41.440530400493067</v>
      </c>
    </row>
    <row r="39" spans="2:20" x14ac:dyDescent="0.3">
      <c r="B39" s="9" t="s">
        <v>9</v>
      </c>
      <c r="C39" s="10">
        <v>20233</v>
      </c>
      <c r="D39" s="10">
        <v>145869</v>
      </c>
      <c r="E39" s="10">
        <v>207996</v>
      </c>
      <c r="F39" s="68">
        <v>221792</v>
      </c>
      <c r="G39" s="65">
        <v>44220</v>
      </c>
      <c r="H39" s="10">
        <v>122426</v>
      </c>
      <c r="I39" s="10">
        <v>194036</v>
      </c>
      <c r="J39" s="10">
        <v>235208</v>
      </c>
      <c r="L39" s="9" t="s">
        <v>9</v>
      </c>
      <c r="M39" s="13">
        <f t="shared" si="28"/>
        <v>3.3954253301783885</v>
      </c>
      <c r="N39" s="13">
        <f t="shared" si="29"/>
        <v>24.479182399436137</v>
      </c>
      <c r="O39" s="13">
        <f t="shared" si="30"/>
        <v>34.905099934551679</v>
      </c>
      <c r="P39" s="45">
        <f t="shared" si="31"/>
        <v>37.22029233583379</v>
      </c>
      <c r="Q39" s="40">
        <f t="shared" si="32"/>
        <v>7.4208327040225548</v>
      </c>
      <c r="R39" s="13">
        <f t="shared" si="33"/>
        <v>20.545067042574971</v>
      </c>
      <c r="S39" s="13">
        <f t="shared" si="34"/>
        <v>32.56238567520851</v>
      </c>
      <c r="T39" s="13">
        <f t="shared" si="35"/>
        <v>39.471714578193961</v>
      </c>
    </row>
    <row r="40" spans="2:20" x14ac:dyDescent="0.3">
      <c r="B40" s="4" t="s">
        <v>71</v>
      </c>
      <c r="C40" s="8"/>
      <c r="D40" s="8"/>
      <c r="E40" s="8"/>
      <c r="F40" s="67"/>
      <c r="G40" s="8"/>
      <c r="H40" s="8"/>
      <c r="I40" s="8"/>
      <c r="J40" s="8"/>
      <c r="L40" s="4" t="s">
        <v>71</v>
      </c>
      <c r="M40" s="12"/>
      <c r="N40" s="12"/>
      <c r="O40" s="12"/>
      <c r="P40" s="44"/>
      <c r="Q40" s="12"/>
      <c r="R40" s="12"/>
      <c r="S40" s="12"/>
      <c r="T40" s="12"/>
    </row>
    <row r="41" spans="2:20" x14ac:dyDescent="0.3">
      <c r="B41" s="9" t="s">
        <v>64</v>
      </c>
      <c r="C41" s="10">
        <v>5105</v>
      </c>
      <c r="D41" s="10">
        <v>50370</v>
      </c>
      <c r="E41" s="10">
        <v>139122</v>
      </c>
      <c r="F41" s="68">
        <v>40760</v>
      </c>
      <c r="G41" s="65">
        <v>1712</v>
      </c>
      <c r="H41" s="10">
        <v>20480</v>
      </c>
      <c r="I41" s="10">
        <v>121372</v>
      </c>
      <c r="J41" s="10">
        <v>91793</v>
      </c>
      <c r="L41" s="9" t="s">
        <v>64</v>
      </c>
      <c r="M41" s="13">
        <f t="shared" ref="M41:M47" si="36">C41/(C41+D41+E41+F41)*100</f>
        <v>2.1690453226375253</v>
      </c>
      <c r="N41" s="13">
        <f t="shared" ref="N41:N47" si="37">D41/(D41+E41+F41+C41)*100</f>
        <v>21.401530440989646</v>
      </c>
      <c r="O41" s="13">
        <f t="shared" ref="O41:O47" si="38">E41/(E41+F41+D41+C41)*100</f>
        <v>59.111052571200354</v>
      </c>
      <c r="P41" s="45">
        <f t="shared" ref="P41:P47" si="39">F41/(F41+E41+D41+C41)*100</f>
        <v>17.318371665172481</v>
      </c>
      <c r="Q41" s="40">
        <f t="shared" ref="Q41:Q47" si="40">G41/(G41+H41+I41+J41)*100</f>
        <v>0.72740560085317196</v>
      </c>
      <c r="R41" s="13">
        <f t="shared" ref="R41:R47" si="41">H41/(H41+I41+J41+G41)*100</f>
        <v>8.7016744774958887</v>
      </c>
      <c r="S41" s="13">
        <f t="shared" ref="S41:S47" si="42">I41/(I41+J41+H41+G41)*100</f>
        <v>51.569318099737849</v>
      </c>
      <c r="T41" s="13">
        <f t="shared" ref="T41:T47" si="43">J41/(J41+I41+H41+G41)*100</f>
        <v>39.001601821913098</v>
      </c>
    </row>
    <row r="42" spans="2:20" x14ac:dyDescent="0.3">
      <c r="B42" s="9" t="s">
        <v>65</v>
      </c>
      <c r="C42" s="10">
        <v>1114</v>
      </c>
      <c r="D42" s="10">
        <v>10388</v>
      </c>
      <c r="E42" s="10">
        <v>17563</v>
      </c>
      <c r="F42" s="68">
        <v>13536</v>
      </c>
      <c r="G42" s="65">
        <v>593</v>
      </c>
      <c r="H42" s="10">
        <v>4119</v>
      </c>
      <c r="I42" s="10">
        <v>13816</v>
      </c>
      <c r="J42" s="10">
        <v>24073</v>
      </c>
      <c r="L42" s="9" t="s">
        <v>65</v>
      </c>
      <c r="M42" s="13">
        <f t="shared" si="36"/>
        <v>2.6149620900917818</v>
      </c>
      <c r="N42" s="13">
        <f t="shared" si="37"/>
        <v>24.384404121968966</v>
      </c>
      <c r="O42" s="13">
        <f t="shared" si="38"/>
        <v>41.226731766859928</v>
      </c>
      <c r="P42" s="45">
        <f t="shared" si="39"/>
        <v>31.773902021079319</v>
      </c>
      <c r="Q42" s="40">
        <f t="shared" si="40"/>
        <v>1.3919861036125911</v>
      </c>
      <c r="R42" s="13">
        <f t="shared" si="41"/>
        <v>9.6687871176732934</v>
      </c>
      <c r="S42" s="13">
        <f t="shared" si="42"/>
        <v>32.431163587709207</v>
      </c>
      <c r="T42" s="13">
        <f t="shared" si="43"/>
        <v>56.508063191004908</v>
      </c>
    </row>
    <row r="43" spans="2:20" x14ac:dyDescent="0.3">
      <c r="B43" s="9" t="s">
        <v>66</v>
      </c>
      <c r="C43" s="10">
        <v>2100</v>
      </c>
      <c r="D43" s="10">
        <v>35827</v>
      </c>
      <c r="E43" s="10">
        <v>42718</v>
      </c>
      <c r="F43" s="68">
        <v>114679</v>
      </c>
      <c r="G43" s="65">
        <v>37016</v>
      </c>
      <c r="H43" s="10">
        <v>67111</v>
      </c>
      <c r="I43" s="10">
        <v>38274</v>
      </c>
      <c r="J43" s="10">
        <v>52923</v>
      </c>
      <c r="L43" s="9" t="s">
        <v>66</v>
      </c>
      <c r="M43" s="13">
        <f t="shared" si="36"/>
        <v>1.0751366959513424</v>
      </c>
      <c r="N43" s="13">
        <f t="shared" si="37"/>
        <v>18.342344002785115</v>
      </c>
      <c r="O43" s="13">
        <f t="shared" si="38"/>
        <v>21.870328275071163</v>
      </c>
      <c r="P43" s="45">
        <f t="shared" si="39"/>
        <v>58.712191026192372</v>
      </c>
      <c r="Q43" s="40">
        <f t="shared" si="40"/>
        <v>18.951076160635662</v>
      </c>
      <c r="R43" s="13">
        <f t="shared" si="41"/>
        <v>34.358808953328825</v>
      </c>
      <c r="S43" s="13">
        <f t="shared" si="42"/>
        <v>19.595134238496037</v>
      </c>
      <c r="T43" s="13">
        <f t="shared" si="43"/>
        <v>27.094980647539472</v>
      </c>
    </row>
    <row r="44" spans="2:20" x14ac:dyDescent="0.3">
      <c r="B44" s="9" t="s">
        <v>67</v>
      </c>
      <c r="C44" s="10">
        <v>9047</v>
      </c>
      <c r="D44" s="10">
        <v>21086</v>
      </c>
      <c r="E44" s="10">
        <v>11367</v>
      </c>
      <c r="F44" s="68">
        <v>17980</v>
      </c>
      <c r="G44" s="65">
        <v>923</v>
      </c>
      <c r="H44" s="10">
        <v>15228</v>
      </c>
      <c r="I44" s="10">
        <v>10868</v>
      </c>
      <c r="J44" s="10">
        <v>32461</v>
      </c>
      <c r="L44" s="9" t="s">
        <v>67</v>
      </c>
      <c r="M44" s="13">
        <f t="shared" si="36"/>
        <v>15.210154673839945</v>
      </c>
      <c r="N44" s="13">
        <f t="shared" si="37"/>
        <v>35.450571620712843</v>
      </c>
      <c r="O44" s="13">
        <f t="shared" si="38"/>
        <v>19.110625420309351</v>
      </c>
      <c r="P44" s="45">
        <f t="shared" si="39"/>
        <v>30.228648285137862</v>
      </c>
      <c r="Q44" s="40">
        <f t="shared" si="40"/>
        <v>1.5517821116341626</v>
      </c>
      <c r="R44" s="13">
        <f t="shared" si="41"/>
        <v>25.601882985877605</v>
      </c>
      <c r="S44" s="13">
        <f t="shared" si="42"/>
        <v>18.271687962340284</v>
      </c>
      <c r="T44" s="13">
        <f t="shared" si="43"/>
        <v>54.57464694014795</v>
      </c>
    </row>
    <row r="45" spans="2:20" x14ac:dyDescent="0.3">
      <c r="B45" s="9" t="s">
        <v>68</v>
      </c>
      <c r="C45" s="10">
        <v>2071</v>
      </c>
      <c r="D45" s="10">
        <v>12090</v>
      </c>
      <c r="E45" s="10">
        <v>10459</v>
      </c>
      <c r="F45" s="68">
        <v>15527</v>
      </c>
      <c r="G45" s="65">
        <v>2715</v>
      </c>
      <c r="H45" s="10">
        <v>14924</v>
      </c>
      <c r="I45" s="10">
        <v>11466</v>
      </c>
      <c r="J45" s="10">
        <v>11042</v>
      </c>
      <c r="L45" s="9" t="s">
        <v>68</v>
      </c>
      <c r="M45" s="13">
        <f t="shared" si="36"/>
        <v>5.1585423568386179</v>
      </c>
      <c r="N45" s="13">
        <f t="shared" si="37"/>
        <v>30.114329837845915</v>
      </c>
      <c r="O45" s="13">
        <f t="shared" si="38"/>
        <v>26.051759782798218</v>
      </c>
      <c r="P45" s="45">
        <f t="shared" si="39"/>
        <v>38.675368022517247</v>
      </c>
      <c r="Q45" s="40">
        <f t="shared" si="40"/>
        <v>6.7626472712780537</v>
      </c>
      <c r="R45" s="13">
        <f t="shared" si="41"/>
        <v>37.173387799835602</v>
      </c>
      <c r="S45" s="13">
        <f t="shared" si="42"/>
        <v>28.56004184621516</v>
      </c>
      <c r="T45" s="13">
        <f t="shared" si="43"/>
        <v>27.503923082671182</v>
      </c>
    </row>
    <row r="46" spans="2:20" x14ac:dyDescent="0.3">
      <c r="B46" s="9" t="s">
        <v>69</v>
      </c>
      <c r="C46" s="10">
        <v>275</v>
      </c>
      <c r="D46" s="10">
        <v>10610</v>
      </c>
      <c r="E46" s="10">
        <v>17362</v>
      </c>
      <c r="F46" s="68">
        <v>7783</v>
      </c>
      <c r="G46" s="65">
        <v>565</v>
      </c>
      <c r="H46" s="10">
        <v>8051</v>
      </c>
      <c r="I46" s="10">
        <v>17532</v>
      </c>
      <c r="J46" s="10">
        <v>9882</v>
      </c>
      <c r="L46" s="9" t="s">
        <v>69</v>
      </c>
      <c r="M46" s="13">
        <f t="shared" si="36"/>
        <v>0.76325284485151268</v>
      </c>
      <c r="N46" s="13">
        <f t="shared" si="37"/>
        <v>29.447682486816539</v>
      </c>
      <c r="O46" s="13">
        <f t="shared" si="38"/>
        <v>48.187621426588954</v>
      </c>
      <c r="P46" s="45">
        <f t="shared" si="39"/>
        <v>21.601443241742992</v>
      </c>
      <c r="Q46" s="40">
        <f t="shared" si="40"/>
        <v>1.5681376630585622</v>
      </c>
      <c r="R46" s="13">
        <f t="shared" si="41"/>
        <v>22.34526783236192</v>
      </c>
      <c r="S46" s="13">
        <f t="shared" si="42"/>
        <v>48.659450457951706</v>
      </c>
      <c r="T46" s="13">
        <f t="shared" si="43"/>
        <v>27.427144046627809</v>
      </c>
    </row>
    <row r="47" spans="2:20" x14ac:dyDescent="0.3">
      <c r="B47" s="9" t="s">
        <v>70</v>
      </c>
      <c r="C47" s="10">
        <v>8670</v>
      </c>
      <c r="D47" s="10">
        <v>59210</v>
      </c>
      <c r="E47" s="10">
        <v>61829</v>
      </c>
      <c r="F47" s="68">
        <v>74595</v>
      </c>
      <c r="G47" s="65">
        <v>8246</v>
      </c>
      <c r="H47" s="10">
        <v>29833</v>
      </c>
      <c r="I47" s="10">
        <v>61744</v>
      </c>
      <c r="J47" s="10">
        <v>104481</v>
      </c>
      <c r="L47" s="9" t="s">
        <v>70</v>
      </c>
      <c r="M47" s="13">
        <f t="shared" si="36"/>
        <v>4.243676090531757</v>
      </c>
      <c r="N47" s="13">
        <f t="shared" si="37"/>
        <v>28.981321951601537</v>
      </c>
      <c r="O47" s="13">
        <f t="shared" si="38"/>
        <v>30.263235178949017</v>
      </c>
      <c r="P47" s="45">
        <f t="shared" si="39"/>
        <v>36.511766778917689</v>
      </c>
      <c r="Q47" s="40">
        <f t="shared" si="40"/>
        <v>4.0361422194377008</v>
      </c>
      <c r="R47" s="13">
        <f t="shared" si="41"/>
        <v>14.602259378181534</v>
      </c>
      <c r="S47" s="13">
        <f t="shared" si="42"/>
        <v>30.221630511394785</v>
      </c>
      <c r="T47" s="13">
        <f t="shared" si="43"/>
        <v>51.139967890985986</v>
      </c>
    </row>
    <row r="48" spans="2:20" x14ac:dyDescent="0.3">
      <c r="B48" s="4" t="s">
        <v>156</v>
      </c>
      <c r="C48" s="20"/>
      <c r="D48" s="20"/>
      <c r="E48" s="20"/>
      <c r="G48" s="4"/>
      <c r="H48" s="89"/>
      <c r="I48" s="89"/>
      <c r="J48" s="89"/>
      <c r="L48" s="4" t="s">
        <v>156</v>
      </c>
      <c r="M48" s="20"/>
      <c r="N48" s="20"/>
      <c r="O48" s="20"/>
      <c r="Q48" s="4"/>
      <c r="R48" s="89"/>
      <c r="S48" s="89"/>
      <c r="T48" s="89"/>
    </row>
    <row r="49" spans="2:20" x14ac:dyDescent="0.3">
      <c r="B49" s="9" t="s">
        <v>157</v>
      </c>
      <c r="C49" s="10">
        <v>14293</v>
      </c>
      <c r="D49" s="10">
        <v>141222</v>
      </c>
      <c r="E49" s="10">
        <v>159044</v>
      </c>
      <c r="F49" s="68">
        <v>229018</v>
      </c>
      <c r="G49" s="65">
        <v>49090</v>
      </c>
      <c r="H49" s="10">
        <v>127278</v>
      </c>
      <c r="I49" s="10">
        <v>148591</v>
      </c>
      <c r="J49" s="10">
        <v>218618</v>
      </c>
      <c r="L49" s="9" t="s">
        <v>157</v>
      </c>
      <c r="M49" s="13">
        <f t="shared" ref="M49:M50" si="44">C49/(C49+D49+E49+F49)*100</f>
        <v>2.6294342843792138</v>
      </c>
      <c r="N49" s="13">
        <f t="shared" ref="N49:N50" si="45">D49/(D49+E49+F49+C49)*100</f>
        <v>25.980127930357611</v>
      </c>
      <c r="O49" s="13">
        <f t="shared" ref="O49:O50" si="46">E49/(E49+F49+D49+C49)*100</f>
        <v>29.258780264801494</v>
      </c>
      <c r="P49" s="45">
        <f t="shared" ref="P49:P50" si="47">F49/(F49+E49+D49+C49)*100</f>
        <v>42.131657520461687</v>
      </c>
      <c r="Q49" s="40">
        <f t="shared" ref="Q49:Q50" si="48">G49/(G49+H49+I49+J49)*100</f>
        <v>9.0309192625883732</v>
      </c>
      <c r="R49" s="13">
        <f t="shared" ref="R49:R50" si="49">H49/(H49+I49+J49+G49)*100</f>
        <v>23.41489798133475</v>
      </c>
      <c r="S49" s="13">
        <f t="shared" ref="S49:S50" si="50">I49/(I49+J49+H49+G49)*100</f>
        <v>27.335777635919108</v>
      </c>
      <c r="T49" s="13">
        <f t="shared" ref="T49:T50" si="51">J49/(J49+I49+H49+G49)*100</f>
        <v>40.218405120157769</v>
      </c>
    </row>
    <row r="50" spans="2:20" x14ac:dyDescent="0.3">
      <c r="B50" s="9" t="s">
        <v>158</v>
      </c>
      <c r="C50" s="10">
        <v>14089</v>
      </c>
      <c r="D50" s="10">
        <v>58359</v>
      </c>
      <c r="E50" s="10">
        <v>141376</v>
      </c>
      <c r="F50" s="68">
        <v>55842</v>
      </c>
      <c r="G50" s="65">
        <v>2680</v>
      </c>
      <c r="H50" s="10">
        <v>32468</v>
      </c>
      <c r="I50" s="10">
        <v>126481</v>
      </c>
      <c r="J50" s="10">
        <v>108037</v>
      </c>
      <c r="L50" s="9" t="s">
        <v>158</v>
      </c>
      <c r="M50" s="13">
        <f t="shared" si="44"/>
        <v>5.2246111856889632</v>
      </c>
      <c r="N50" s="13">
        <f t="shared" si="45"/>
        <v>21.64121542945718</v>
      </c>
      <c r="O50" s="13">
        <f t="shared" si="46"/>
        <v>52.426334799344374</v>
      </c>
      <c r="P50" s="45">
        <f t="shared" si="47"/>
        <v>20.707838585509482</v>
      </c>
      <c r="Q50" s="40">
        <f t="shared" si="48"/>
        <v>0.99382198719897941</v>
      </c>
      <c r="R50" s="13">
        <f t="shared" si="49"/>
        <v>12.040079209095696</v>
      </c>
      <c r="S50" s="13">
        <f t="shared" si="50"/>
        <v>46.902835359296311</v>
      </c>
      <c r="T50" s="13">
        <f t="shared" si="51"/>
        <v>40.06326344440901</v>
      </c>
    </row>
    <row r="52" spans="2:20" ht="18" customHeight="1" x14ac:dyDescent="0.3">
      <c r="B52" s="1" t="s">
        <v>149</v>
      </c>
      <c r="C52" s="1"/>
      <c r="D52" s="1"/>
      <c r="E52" s="1"/>
      <c r="F52" s="1"/>
      <c r="G52" s="1"/>
      <c r="H52" s="1"/>
      <c r="I52" s="1"/>
      <c r="J52" s="1"/>
    </row>
    <row r="53" spans="2:20" ht="4.5" customHeight="1" x14ac:dyDescent="0.3"/>
    <row r="54" spans="2:20" x14ac:dyDescent="0.3">
      <c r="B54" s="25" t="s">
        <v>95</v>
      </c>
      <c r="C54" s="23"/>
      <c r="L54" s="25" t="s">
        <v>112</v>
      </c>
    </row>
    <row r="55" spans="2:20" ht="15" customHeight="1" x14ac:dyDescent="0.3">
      <c r="B55" s="119" t="s">
        <v>0</v>
      </c>
      <c r="C55" s="113" t="s">
        <v>150</v>
      </c>
      <c r="D55" s="114"/>
      <c r="E55" s="114"/>
      <c r="F55" s="121"/>
      <c r="G55" s="114" t="s">
        <v>153</v>
      </c>
      <c r="H55" s="114"/>
      <c r="I55" s="114"/>
      <c r="J55" s="115"/>
      <c r="L55" s="119" t="s">
        <v>0</v>
      </c>
      <c r="M55" s="113" t="s">
        <v>150</v>
      </c>
      <c r="N55" s="114"/>
      <c r="O55" s="114"/>
      <c r="P55" s="121"/>
      <c r="Q55" s="114" t="s">
        <v>153</v>
      </c>
      <c r="R55" s="114"/>
      <c r="S55" s="114"/>
      <c r="T55" s="115"/>
    </row>
    <row r="56" spans="2:20" ht="20.399999999999999" x14ac:dyDescent="0.3">
      <c r="B56" s="120"/>
      <c r="C56" s="3" t="s">
        <v>151</v>
      </c>
      <c r="D56" s="3" t="s">
        <v>152</v>
      </c>
      <c r="E56" s="3" t="s">
        <v>48</v>
      </c>
      <c r="F56" s="91" t="s">
        <v>30</v>
      </c>
      <c r="G56" s="86" t="s">
        <v>151</v>
      </c>
      <c r="H56" s="3" t="s">
        <v>152</v>
      </c>
      <c r="I56" s="3" t="s">
        <v>48</v>
      </c>
      <c r="J56" s="3" t="s">
        <v>30</v>
      </c>
      <c r="L56" s="120"/>
      <c r="M56" s="3" t="s">
        <v>151</v>
      </c>
      <c r="N56" s="3" t="s">
        <v>152</v>
      </c>
      <c r="O56" s="3" t="s">
        <v>48</v>
      </c>
      <c r="P56" s="91" t="s">
        <v>30</v>
      </c>
      <c r="Q56" s="86" t="s">
        <v>151</v>
      </c>
      <c r="R56" s="3" t="s">
        <v>152</v>
      </c>
      <c r="S56" s="3" t="s">
        <v>48</v>
      </c>
      <c r="T56" s="3" t="s">
        <v>30</v>
      </c>
    </row>
    <row r="57" spans="2:20" x14ac:dyDescent="0.3">
      <c r="B57" s="4" t="s">
        <v>4</v>
      </c>
      <c r="C57" s="5"/>
      <c r="D57" s="5"/>
      <c r="E57" s="5"/>
      <c r="F57" s="42"/>
      <c r="G57" s="5"/>
      <c r="H57" s="5"/>
      <c r="I57" s="5"/>
      <c r="J57" s="5"/>
      <c r="L57" s="4" t="s">
        <v>4</v>
      </c>
      <c r="M57" s="5"/>
      <c r="N57" s="5"/>
      <c r="O57" s="5"/>
      <c r="P57" s="42"/>
      <c r="Q57" s="5"/>
      <c r="R57" s="5"/>
      <c r="S57" s="5"/>
      <c r="T57" s="5"/>
    </row>
    <row r="58" spans="2:20" x14ac:dyDescent="0.3">
      <c r="B58" s="6" t="s">
        <v>4</v>
      </c>
      <c r="C58" s="7">
        <v>5494968346</v>
      </c>
      <c r="D58" s="7">
        <v>36013013723</v>
      </c>
      <c r="E58" s="7">
        <v>71815510577</v>
      </c>
      <c r="F58" s="66">
        <v>54642158968</v>
      </c>
      <c r="G58" s="64">
        <v>10319589405</v>
      </c>
      <c r="H58" s="7">
        <v>35797984831</v>
      </c>
      <c r="I58" s="7">
        <v>68110036669</v>
      </c>
      <c r="J58" s="7">
        <v>53738040709</v>
      </c>
      <c r="L58" s="6" t="s">
        <v>4</v>
      </c>
      <c r="M58" s="11">
        <f>C58/(C58+D58+E58+F58)*100</f>
        <v>3.2714833617458443</v>
      </c>
      <c r="N58" s="11">
        <f>D58/(D58+E58+F58+C58)*100</f>
        <v>21.440701343963532</v>
      </c>
      <c r="O58" s="11">
        <f>E58/(E58+F58+D58+C58)*100</f>
        <v>42.7560694028315</v>
      </c>
      <c r="P58" s="43">
        <f>F58/(F58+E58+D58+C58)*100</f>
        <v>32.531745891459131</v>
      </c>
      <c r="Q58" s="39">
        <f>G58/(G58+H58+I58+J58)*100</f>
        <v>6.1438688838092528</v>
      </c>
      <c r="R58" s="11">
        <f>H58/(H58+I58+J58+G58)*100</f>
        <v>21.312681781669834</v>
      </c>
      <c r="S58" s="11">
        <f>I58/(I58+J58+H58+G58)*100</f>
        <v>40.54997912640075</v>
      </c>
      <c r="T58" s="11">
        <f>J58/(J58+I58+H58+G58)*100</f>
        <v>31.993470208120169</v>
      </c>
    </row>
    <row r="59" spans="2:20" x14ac:dyDescent="0.3">
      <c r="B59" s="4" t="s">
        <v>5</v>
      </c>
      <c r="C59" s="8"/>
      <c r="D59" s="8"/>
      <c r="E59" s="8"/>
      <c r="F59" s="67"/>
      <c r="G59" s="8"/>
      <c r="H59" s="8"/>
      <c r="I59" s="8"/>
      <c r="J59" s="8"/>
      <c r="L59" s="4" t="s">
        <v>5</v>
      </c>
      <c r="M59" s="12"/>
      <c r="N59" s="12"/>
      <c r="O59" s="12"/>
      <c r="P59" s="44"/>
      <c r="Q59" s="12"/>
      <c r="R59" s="12"/>
      <c r="S59" s="12"/>
      <c r="T59" s="12"/>
    </row>
    <row r="60" spans="2:20" x14ac:dyDescent="0.3">
      <c r="B60" s="9" t="s">
        <v>6</v>
      </c>
      <c r="C60" s="10">
        <v>26277594</v>
      </c>
      <c r="D60" s="10">
        <v>157675711</v>
      </c>
      <c r="E60" s="10">
        <v>259970244</v>
      </c>
      <c r="F60" s="68">
        <v>237978344</v>
      </c>
      <c r="G60" s="65">
        <v>22791558</v>
      </c>
      <c r="H60" s="10">
        <v>103187051</v>
      </c>
      <c r="I60" s="10">
        <v>244433360</v>
      </c>
      <c r="J60" s="10">
        <v>311489924</v>
      </c>
      <c r="L60" s="9" t="s">
        <v>6</v>
      </c>
      <c r="M60" s="13">
        <f t="shared" ref="M60:M63" si="52">C60/(C60+D60+E60+F60)*100</f>
        <v>3.8535739920581213</v>
      </c>
      <c r="N60" s="13">
        <f t="shared" ref="N60:N63" si="53">D60/(D60+E60+F60+C60)*100</f>
        <v>23.122931996318712</v>
      </c>
      <c r="O60" s="13">
        <f t="shared" ref="O60:O63" si="54">E60/(E60+F60+D60+C60)*100</f>
        <v>38.12428835712295</v>
      </c>
      <c r="P60" s="45">
        <f t="shared" ref="P60:P63" si="55">F60/(F60+E60+D60+C60)*100</f>
        <v>34.899205654500214</v>
      </c>
      <c r="Q60" s="40">
        <f t="shared" ref="Q60:Q63" si="56">G60/(G60+H60+I60+J60)*100</f>
        <v>3.3423514781179815</v>
      </c>
      <c r="R60" s="13">
        <f t="shared" ref="R60:R63" si="57">H60/(H60+I60+J60+G60)*100</f>
        <v>15.132242931022338</v>
      </c>
      <c r="S60" s="13">
        <f t="shared" ref="S60:S63" si="58">I60/(I60+J60+H60+G60)*100</f>
        <v>35.84582511197106</v>
      </c>
      <c r="T60" s="13">
        <f t="shared" ref="T60:T63" si="59">J60/(J60+I60+H60+G60)*100</f>
        <v>45.679580478888624</v>
      </c>
    </row>
    <row r="61" spans="2:20" x14ac:dyDescent="0.3">
      <c r="B61" s="9" t="s">
        <v>7</v>
      </c>
      <c r="C61" s="10">
        <v>230677295</v>
      </c>
      <c r="D61" s="10">
        <v>1338878182</v>
      </c>
      <c r="E61" s="10">
        <v>2370352677</v>
      </c>
      <c r="F61" s="68">
        <v>2074488249</v>
      </c>
      <c r="G61" s="65">
        <v>160722157</v>
      </c>
      <c r="H61" s="10">
        <v>1087524773</v>
      </c>
      <c r="I61" s="10">
        <v>2102329802</v>
      </c>
      <c r="J61" s="10">
        <v>2663819671</v>
      </c>
      <c r="L61" s="9" t="s">
        <v>7</v>
      </c>
      <c r="M61" s="13">
        <f t="shared" si="52"/>
        <v>3.835418877361283</v>
      </c>
      <c r="N61" s="13">
        <f t="shared" si="53"/>
        <v>22.261222777603471</v>
      </c>
      <c r="O61" s="13">
        <f t="shared" si="54"/>
        <v>39.411314422469069</v>
      </c>
      <c r="P61" s="45">
        <f t="shared" si="55"/>
        <v>34.492043922566175</v>
      </c>
      <c r="Q61" s="40">
        <f t="shared" si="56"/>
        <v>2.672290720974615</v>
      </c>
      <c r="R61" s="13">
        <f t="shared" si="57"/>
        <v>18.082026859046724</v>
      </c>
      <c r="S61" s="13">
        <f t="shared" si="58"/>
        <v>34.954959087022452</v>
      </c>
      <c r="T61" s="13">
        <f t="shared" si="59"/>
        <v>44.290723332956212</v>
      </c>
    </row>
    <row r="62" spans="2:20" x14ac:dyDescent="0.3">
      <c r="B62" s="9" t="s">
        <v>8</v>
      </c>
      <c r="C62" s="10">
        <v>635522429</v>
      </c>
      <c r="D62" s="10">
        <v>5769003865</v>
      </c>
      <c r="E62" s="10">
        <v>11779073903</v>
      </c>
      <c r="F62" s="68">
        <v>7602238303</v>
      </c>
      <c r="G62" s="65">
        <v>673183828</v>
      </c>
      <c r="H62" s="10">
        <v>4440645826</v>
      </c>
      <c r="I62" s="10">
        <v>10978199303</v>
      </c>
      <c r="J62" s="10">
        <v>9693809543</v>
      </c>
      <c r="L62" s="9" t="s">
        <v>8</v>
      </c>
      <c r="M62" s="13">
        <f t="shared" si="52"/>
        <v>2.4646180460643157</v>
      </c>
      <c r="N62" s="13">
        <f t="shared" si="53"/>
        <v>22.372760401023996</v>
      </c>
      <c r="O62" s="13">
        <f t="shared" si="54"/>
        <v>45.680398963950694</v>
      </c>
      <c r="P62" s="45">
        <f t="shared" si="55"/>
        <v>29.482222588960994</v>
      </c>
      <c r="Q62" s="40">
        <f t="shared" si="56"/>
        <v>2.6106726294745077</v>
      </c>
      <c r="R62" s="13">
        <f t="shared" si="57"/>
        <v>17.221258195656503</v>
      </c>
      <c r="S62" s="13">
        <f t="shared" si="58"/>
        <v>42.574529050121832</v>
      </c>
      <c r="T62" s="13">
        <f t="shared" si="59"/>
        <v>37.593540124747157</v>
      </c>
    </row>
    <row r="63" spans="2:20" x14ac:dyDescent="0.3">
      <c r="B63" s="9" t="s">
        <v>9</v>
      </c>
      <c r="C63" s="10">
        <v>4602491028</v>
      </c>
      <c r="D63" s="10">
        <v>28747455965</v>
      </c>
      <c r="E63" s="10">
        <v>57406113753</v>
      </c>
      <c r="F63" s="68">
        <v>44727454072</v>
      </c>
      <c r="G63" s="65">
        <v>9462891862</v>
      </c>
      <c r="H63" s="10">
        <v>30166627181</v>
      </c>
      <c r="I63" s="10">
        <v>54785074204</v>
      </c>
      <c r="J63" s="10">
        <v>41068921571</v>
      </c>
      <c r="L63" s="9" t="s">
        <v>9</v>
      </c>
      <c r="M63" s="13">
        <f t="shared" si="52"/>
        <v>3.3970856411443826</v>
      </c>
      <c r="N63" s="13">
        <f t="shared" si="53"/>
        <v>21.21841613248484</v>
      </c>
      <c r="O63" s="13">
        <f t="shared" si="54"/>
        <v>42.371290581083429</v>
      </c>
      <c r="P63" s="45">
        <f t="shared" si="55"/>
        <v>33.013207645287352</v>
      </c>
      <c r="Q63" s="40">
        <f t="shared" si="56"/>
        <v>6.9845337823659595</v>
      </c>
      <c r="R63" s="13">
        <f t="shared" si="57"/>
        <v>22.265902402608866</v>
      </c>
      <c r="S63" s="13">
        <f t="shared" si="58"/>
        <v>40.436708685624822</v>
      </c>
      <c r="T63" s="13">
        <f t="shared" si="59"/>
        <v>30.312855129400351</v>
      </c>
    </row>
    <row r="64" spans="2:20" x14ac:dyDescent="0.3">
      <c r="B64" s="4" t="s">
        <v>71</v>
      </c>
      <c r="C64" s="8"/>
      <c r="D64" s="8"/>
      <c r="E64" s="8"/>
      <c r="F64" s="67"/>
      <c r="G64" s="8"/>
      <c r="H64" s="8"/>
      <c r="I64" s="8"/>
      <c r="J64" s="8"/>
      <c r="L64" s="4" t="s">
        <v>71</v>
      </c>
      <c r="M64" s="12"/>
      <c r="N64" s="12"/>
      <c r="O64" s="12"/>
      <c r="P64" s="44"/>
      <c r="Q64" s="12"/>
      <c r="R64" s="12"/>
      <c r="S64" s="12"/>
      <c r="T64" s="12"/>
    </row>
    <row r="65" spans="2:20" x14ac:dyDescent="0.3">
      <c r="B65" s="9" t="s">
        <v>64</v>
      </c>
      <c r="C65" s="10">
        <v>1002046529</v>
      </c>
      <c r="D65" s="10">
        <v>15319753496</v>
      </c>
      <c r="E65" s="10">
        <v>36013623418</v>
      </c>
      <c r="F65" s="68">
        <v>15941209851</v>
      </c>
      <c r="G65" s="65">
        <v>4135793862</v>
      </c>
      <c r="H65" s="10">
        <v>10469343421</v>
      </c>
      <c r="I65" s="10">
        <v>33190999452</v>
      </c>
      <c r="J65" s="10">
        <v>20480496559</v>
      </c>
      <c r="L65" s="9" t="s">
        <v>64</v>
      </c>
      <c r="M65" s="13">
        <f t="shared" ref="M65:M71" si="60">C65/(C65+D65+E65+F65)*100</f>
        <v>1.4676273282034509</v>
      </c>
      <c r="N65" s="13">
        <f t="shared" ref="N65:N71" si="61">D65/(D65+E65+F65+C65)*100</f>
        <v>22.437769346407222</v>
      </c>
      <c r="O65" s="13">
        <f t="shared" ref="O65:O71" si="62">E65/(E65+F65+D65+C65)*100</f>
        <v>52.746630407104142</v>
      </c>
      <c r="P65" s="45">
        <f t="shared" ref="P65:P71" si="63">F65/(F65+E65+D65+C65)*100</f>
        <v>23.347972918285176</v>
      </c>
      <c r="Q65" s="40">
        <f t="shared" ref="Q65:Q71" si="64">G65/(G65+H65+I65+J65)*100</f>
        <v>6.0574074357053052</v>
      </c>
      <c r="R65" s="13">
        <f t="shared" ref="R65:R71" si="65">H65/(H65+I65+J65+G65)*100</f>
        <v>15.333713623398626</v>
      </c>
      <c r="S65" s="13">
        <f t="shared" ref="S65:S71" si="66">I65/(I65+J65+H65+G65)*100</f>
        <v>48.612530891907276</v>
      </c>
      <c r="T65" s="13">
        <f t="shared" ref="T65:T71" si="67">J65/(J65+I65+H65+G65)*100</f>
        <v>29.996348048988793</v>
      </c>
    </row>
    <row r="66" spans="2:20" x14ac:dyDescent="0.3">
      <c r="B66" s="9" t="s">
        <v>65</v>
      </c>
      <c r="C66" s="10">
        <v>142310366</v>
      </c>
      <c r="D66" s="10">
        <v>1317922660</v>
      </c>
      <c r="E66" s="10">
        <v>2361172986</v>
      </c>
      <c r="F66" s="68">
        <v>2154134868</v>
      </c>
      <c r="G66" s="65">
        <v>148945455</v>
      </c>
      <c r="H66" s="10">
        <v>724186813</v>
      </c>
      <c r="I66" s="10">
        <v>2117005592</v>
      </c>
      <c r="J66" s="10">
        <v>2985403020</v>
      </c>
      <c r="L66" s="9" t="s">
        <v>65</v>
      </c>
      <c r="M66" s="13">
        <f t="shared" si="60"/>
        <v>2.3815478608189187</v>
      </c>
      <c r="N66" s="13">
        <f t="shared" si="61"/>
        <v>22.055286483120838</v>
      </c>
      <c r="O66" s="13">
        <f t="shared" si="62"/>
        <v>39.513962558649581</v>
      </c>
      <c r="P66" s="45">
        <f t="shared" si="63"/>
        <v>36.049203097410661</v>
      </c>
      <c r="Q66" s="40">
        <f t="shared" si="64"/>
        <v>2.4925853239246858</v>
      </c>
      <c r="R66" s="13">
        <f t="shared" si="65"/>
        <v>12.119184313905992</v>
      </c>
      <c r="S66" s="13">
        <f t="shared" si="66"/>
        <v>35.427848867799902</v>
      </c>
      <c r="T66" s="13">
        <f t="shared" si="67"/>
        <v>49.960381494369429</v>
      </c>
    </row>
    <row r="67" spans="2:20" x14ac:dyDescent="0.3">
      <c r="B67" s="9" t="s">
        <v>66</v>
      </c>
      <c r="C67" s="10">
        <v>608284694</v>
      </c>
      <c r="D67" s="10">
        <v>12054255300</v>
      </c>
      <c r="E67" s="10">
        <v>22262439355</v>
      </c>
      <c r="F67" s="68">
        <v>27375383322</v>
      </c>
      <c r="G67" s="65">
        <v>5369332129</v>
      </c>
      <c r="H67" s="10">
        <v>18229546515</v>
      </c>
      <c r="I67" s="10">
        <v>21813138914</v>
      </c>
      <c r="J67" s="10">
        <v>16888345113</v>
      </c>
      <c r="L67" s="9" t="s">
        <v>66</v>
      </c>
      <c r="M67" s="13">
        <f t="shared" si="60"/>
        <v>0.97637424233350167</v>
      </c>
      <c r="N67" s="13">
        <f t="shared" si="61"/>
        <v>19.348611762754789</v>
      </c>
      <c r="O67" s="13">
        <f t="shared" si="62"/>
        <v>35.734044555350351</v>
      </c>
      <c r="P67" s="45">
        <f t="shared" si="63"/>
        <v>43.940969439561357</v>
      </c>
      <c r="Q67" s="40">
        <f t="shared" si="64"/>
        <v>8.6184604692507722</v>
      </c>
      <c r="R67" s="13">
        <f t="shared" si="65"/>
        <v>29.260738996445063</v>
      </c>
      <c r="S67" s="13">
        <f t="shared" si="66"/>
        <v>35.012860244798752</v>
      </c>
      <c r="T67" s="13">
        <f t="shared" si="67"/>
        <v>27.107940289505411</v>
      </c>
    </row>
    <row r="68" spans="2:20" x14ac:dyDescent="0.3">
      <c r="B68" s="9" t="s">
        <v>67</v>
      </c>
      <c r="C68" s="10">
        <v>3233561167</v>
      </c>
      <c r="D68" s="10">
        <v>1496850432</v>
      </c>
      <c r="E68" s="10">
        <v>1980535308</v>
      </c>
      <c r="F68" s="68">
        <v>3006517831</v>
      </c>
      <c r="G68" s="65">
        <v>71200496</v>
      </c>
      <c r="H68" s="10">
        <v>1134974509</v>
      </c>
      <c r="I68" s="10">
        <v>1970378082</v>
      </c>
      <c r="J68" s="10">
        <v>6540911651</v>
      </c>
      <c r="L68" s="9" t="s">
        <v>67</v>
      </c>
      <c r="M68" s="13">
        <f t="shared" si="60"/>
        <v>33.275769495259475</v>
      </c>
      <c r="N68" s="13">
        <f t="shared" si="61"/>
        <v>15.403713544198302</v>
      </c>
      <c r="O68" s="13">
        <f t="shared" si="62"/>
        <v>20.381193669323505</v>
      </c>
      <c r="P68" s="45">
        <f t="shared" si="63"/>
        <v>30.939323291218717</v>
      </c>
      <c r="Q68" s="40">
        <f t="shared" si="64"/>
        <v>0.73270650236137758</v>
      </c>
      <c r="R68" s="13">
        <f t="shared" si="65"/>
        <v>11.679738898991825</v>
      </c>
      <c r="S68" s="13">
        <f t="shared" si="66"/>
        <v>20.276668196128007</v>
      </c>
      <c r="T68" s="13">
        <f t="shared" si="67"/>
        <v>67.31088640251879</v>
      </c>
    </row>
    <row r="69" spans="2:20" x14ac:dyDescent="0.3">
      <c r="B69" s="9" t="s">
        <v>68</v>
      </c>
      <c r="C69" s="10">
        <v>105042057</v>
      </c>
      <c r="D69" s="10">
        <v>613264325</v>
      </c>
      <c r="E69" s="10">
        <v>594376600</v>
      </c>
      <c r="F69" s="68">
        <v>988654022</v>
      </c>
      <c r="G69" s="65">
        <v>167999362</v>
      </c>
      <c r="H69" s="10">
        <v>750056011</v>
      </c>
      <c r="I69" s="10">
        <v>582872452</v>
      </c>
      <c r="J69" s="10">
        <v>800409179</v>
      </c>
      <c r="L69" s="9" t="s">
        <v>68</v>
      </c>
      <c r="M69" s="13">
        <f t="shared" si="60"/>
        <v>4.5643926472926077</v>
      </c>
      <c r="N69" s="13">
        <f t="shared" si="61"/>
        <v>26.648175557689857</v>
      </c>
      <c r="O69" s="13">
        <f t="shared" si="62"/>
        <v>25.827447217287258</v>
      </c>
      <c r="P69" s="45">
        <f t="shared" si="63"/>
        <v>42.959984577730275</v>
      </c>
      <c r="Q69" s="40">
        <f t="shared" si="64"/>
        <v>7.3000765080471455</v>
      </c>
      <c r="R69" s="13">
        <f t="shared" si="65"/>
        <v>32.592184877586931</v>
      </c>
      <c r="S69" s="13">
        <f t="shared" si="66"/>
        <v>25.327557458420806</v>
      </c>
      <c r="T69" s="13">
        <f t="shared" si="67"/>
        <v>34.780181155945122</v>
      </c>
    </row>
    <row r="70" spans="2:20" x14ac:dyDescent="0.3">
      <c r="B70" s="9" t="s">
        <v>69</v>
      </c>
      <c r="C70" s="10">
        <v>25237112</v>
      </c>
      <c r="D70" s="10">
        <v>2089064594</v>
      </c>
      <c r="E70" s="10">
        <v>4966403928</v>
      </c>
      <c r="F70" s="68">
        <v>672148675</v>
      </c>
      <c r="G70" s="65">
        <v>64201555</v>
      </c>
      <c r="H70" s="10">
        <v>1685743782</v>
      </c>
      <c r="I70" s="10">
        <v>5023891307</v>
      </c>
      <c r="J70" s="10">
        <v>979017665</v>
      </c>
      <c r="L70" s="9" t="s">
        <v>69</v>
      </c>
      <c r="M70" s="13">
        <f t="shared" si="60"/>
        <v>0.32552026639663761</v>
      </c>
      <c r="N70" s="13">
        <f t="shared" si="61"/>
        <v>26.945748117243511</v>
      </c>
      <c r="O70" s="13">
        <f t="shared" si="62"/>
        <v>64.059038517397212</v>
      </c>
      <c r="P70" s="45">
        <f t="shared" si="63"/>
        <v>8.6696930989626324</v>
      </c>
      <c r="Q70" s="40">
        <f t="shared" si="64"/>
        <v>0.82810217296964816</v>
      </c>
      <c r="R70" s="13">
        <f t="shared" si="65"/>
        <v>21.74352457575635</v>
      </c>
      <c r="S70" s="13">
        <f t="shared" si="66"/>
        <v>64.800538056905722</v>
      </c>
      <c r="T70" s="13">
        <f t="shared" si="67"/>
        <v>12.627835194368284</v>
      </c>
    </row>
    <row r="71" spans="2:20" x14ac:dyDescent="0.3">
      <c r="B71" s="9" t="s">
        <v>70</v>
      </c>
      <c r="C71" s="10">
        <v>378486421</v>
      </c>
      <c r="D71" s="10">
        <v>3121902916</v>
      </c>
      <c r="E71" s="10">
        <v>3636958982</v>
      </c>
      <c r="F71" s="68">
        <v>4504110399</v>
      </c>
      <c r="G71" s="65">
        <v>362116546</v>
      </c>
      <c r="H71" s="10">
        <v>2804133780</v>
      </c>
      <c r="I71" s="10">
        <v>3411750870</v>
      </c>
      <c r="J71" s="10">
        <v>5063457522</v>
      </c>
      <c r="L71" s="9" t="s">
        <v>70</v>
      </c>
      <c r="M71" s="13">
        <f t="shared" si="60"/>
        <v>3.2511941172353689</v>
      </c>
      <c r="N71" s="13">
        <f t="shared" si="61"/>
        <v>26.817111082247109</v>
      </c>
      <c r="O71" s="13">
        <f t="shared" si="62"/>
        <v>31.241436920413946</v>
      </c>
      <c r="P71" s="45">
        <f t="shared" si="63"/>
        <v>38.69025788010358</v>
      </c>
      <c r="Q71" s="40">
        <f t="shared" si="64"/>
        <v>3.1105770743325847</v>
      </c>
      <c r="R71" s="13">
        <f t="shared" si="65"/>
        <v>24.087477763111025</v>
      </c>
      <c r="S71" s="13">
        <f t="shared" si="66"/>
        <v>29.306901760728298</v>
      </c>
      <c r="T71" s="13">
        <f t="shared" si="67"/>
        <v>43.495043401828092</v>
      </c>
    </row>
    <row r="72" spans="2:20" x14ac:dyDescent="0.3">
      <c r="B72" s="4" t="s">
        <v>156</v>
      </c>
      <c r="C72" s="20"/>
      <c r="D72" s="20"/>
      <c r="E72" s="20"/>
      <c r="G72" s="4"/>
      <c r="H72" s="89"/>
      <c r="I72" s="89"/>
      <c r="J72" s="89"/>
      <c r="L72" s="4" t="s">
        <v>156</v>
      </c>
      <c r="M72" s="20"/>
      <c r="N72" s="20"/>
      <c r="O72" s="20"/>
      <c r="Q72" s="4"/>
      <c r="R72" s="89"/>
      <c r="S72" s="89"/>
      <c r="T72" s="89"/>
    </row>
    <row r="73" spans="2:20" x14ac:dyDescent="0.3">
      <c r="B73" s="9" t="s">
        <v>157</v>
      </c>
      <c r="C73" s="10">
        <v>1157730557</v>
      </c>
      <c r="D73" s="10">
        <v>19750330728</v>
      </c>
      <c r="E73" s="10">
        <v>37163614652</v>
      </c>
      <c r="F73" s="68">
        <v>38170121416</v>
      </c>
      <c r="G73" s="65">
        <v>10024139980</v>
      </c>
      <c r="H73" s="10">
        <v>22479006886</v>
      </c>
      <c r="I73" s="10">
        <v>35920417066</v>
      </c>
      <c r="J73" s="10">
        <v>27818233421</v>
      </c>
      <c r="L73" s="9" t="s">
        <v>157</v>
      </c>
      <c r="M73" s="96">
        <f t="shared" ref="M73:M74" si="68">C73/(C73+D73+E73+F73)*100</f>
        <v>1.2029394596129828</v>
      </c>
      <c r="N73" s="96">
        <f t="shared" ref="N73:N74" si="69">D73/(D73+E73+F73+C73)*100</f>
        <v>20.5215730287734</v>
      </c>
      <c r="O73" s="96">
        <f t="shared" ref="O73:O74" si="70">E73/(E73+F73+D73+C73)*100</f>
        <v>38.614838535994522</v>
      </c>
      <c r="P73" s="98">
        <f t="shared" ref="P73:P74" si="71">F73/(F73+E73+D73+C73)*100</f>
        <v>39.660648975619097</v>
      </c>
      <c r="Q73" s="99">
        <f t="shared" ref="Q73:Q74" si="72">G73/(G73+H73+I73+J73)*100</f>
        <v>10.415578527937305</v>
      </c>
      <c r="R73" s="96">
        <f t="shared" ref="R73:R74" si="73">H73/(H73+I73+J73+G73)*100</f>
        <v>23.356802869703781</v>
      </c>
      <c r="S73" s="96">
        <f t="shared" ref="S73:S74" si="74">I73/(I73+J73+H73+G73)*100</f>
        <v>37.323094595012059</v>
      </c>
      <c r="T73" s="96">
        <f t="shared" ref="T73:T74" si="75">J73/(J73+I73+H73+G73)*100</f>
        <v>28.904524007346861</v>
      </c>
    </row>
    <row r="74" spans="2:20" x14ac:dyDescent="0.3">
      <c r="B74" s="9" t="s">
        <v>158</v>
      </c>
      <c r="C74" s="10">
        <v>4337237789</v>
      </c>
      <c r="D74" s="10">
        <v>16262682995</v>
      </c>
      <c r="E74" s="10">
        <v>34651895925</v>
      </c>
      <c r="F74" s="68">
        <v>16472037552</v>
      </c>
      <c r="G74" s="65">
        <v>295449425</v>
      </c>
      <c r="H74" s="10">
        <v>13318977945</v>
      </c>
      <c r="I74" s="10">
        <v>32189619603</v>
      </c>
      <c r="J74" s="10">
        <v>25919807288</v>
      </c>
      <c r="L74" s="9" t="s">
        <v>158</v>
      </c>
      <c r="M74" s="96">
        <f t="shared" si="68"/>
        <v>6.047134295400495</v>
      </c>
      <c r="N74" s="96">
        <f t="shared" si="69"/>
        <v>22.674022697972703</v>
      </c>
      <c r="O74" s="96">
        <f t="shared" si="70"/>
        <v>48.312930589177839</v>
      </c>
      <c r="P74" s="98">
        <f t="shared" si="71"/>
        <v>22.965912417448969</v>
      </c>
      <c r="Q74" s="99">
        <f t="shared" si="72"/>
        <v>0.41192630826122689</v>
      </c>
      <c r="R74" s="96">
        <f t="shared" si="73"/>
        <v>18.569802309469896</v>
      </c>
      <c r="S74" s="96">
        <f t="shared" si="74"/>
        <v>44.87993560115072</v>
      </c>
      <c r="T74" s="96">
        <f t="shared" si="75"/>
        <v>36.138335781118151</v>
      </c>
    </row>
  </sheetData>
  <mergeCells count="18">
    <mergeCell ref="Q7:T7"/>
    <mergeCell ref="C7:F7"/>
    <mergeCell ref="G7:J7"/>
    <mergeCell ref="B7:B8"/>
    <mergeCell ref="L7:L8"/>
    <mergeCell ref="M7:P7"/>
    <mergeCell ref="Q55:T55"/>
    <mergeCell ref="B31:B32"/>
    <mergeCell ref="C31:F31"/>
    <mergeCell ref="G31:J31"/>
    <mergeCell ref="L31:L32"/>
    <mergeCell ref="M31:P31"/>
    <mergeCell ref="Q31:T31"/>
    <mergeCell ref="B55:B56"/>
    <mergeCell ref="C55:F55"/>
    <mergeCell ref="G55:J55"/>
    <mergeCell ref="L55:L56"/>
    <mergeCell ref="M55:P55"/>
  </mergeCells>
  <hyperlinks>
    <hyperlink ref="B3" location="Índice!A1" display="voltar"/>
  </hyperlinks>
  <pageMargins left="0.7" right="0.7" top="0.75" bottom="0.75" header="0.3" footer="0.3"/>
  <pageSetup paperSize="9" orientation="portrait" r:id="rId1"/>
  <headerFooter scaleWithDoc="0">
    <oddHeader>&amp;R&amp;G</oddHeader>
  </headerFooter>
  <rowBreaks count="1" manualBreakCount="1">
    <brk id="50" max="16383" man="1"/>
  </rowBreaks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1"/>
  <sheetViews>
    <sheetView showGridLines="0" zoomScaleNormal="100" workbookViewId="0">
      <selection activeCell="A4" sqref="A4"/>
    </sheetView>
  </sheetViews>
  <sheetFormatPr defaultRowHeight="14.4" x14ac:dyDescent="0.3"/>
  <cols>
    <col min="1" max="1" width="3.44140625" customWidth="1"/>
    <col min="2" max="2" width="28.33203125" customWidth="1"/>
    <col min="3" max="3" width="12.5546875" bestFit="1" customWidth="1"/>
    <col min="4" max="4" width="10.88671875" bestFit="1" customWidth="1"/>
    <col min="5" max="6" width="11.6640625" bestFit="1" customWidth="1"/>
    <col min="7" max="7" width="3.44140625" customWidth="1"/>
    <col min="8" max="8" width="28.33203125" customWidth="1"/>
    <col min="9" max="12" width="11.6640625" customWidth="1"/>
  </cols>
  <sheetData>
    <row r="1" spans="1:12" ht="17.399999999999999" x14ac:dyDescent="0.3">
      <c r="B1" s="1" t="s">
        <v>114</v>
      </c>
    </row>
    <row r="2" spans="1:12" ht="17.399999999999999" x14ac:dyDescent="0.3">
      <c r="A2" s="81"/>
      <c r="B2" s="1" t="s">
        <v>159</v>
      </c>
    </row>
    <row r="3" spans="1:12" x14ac:dyDescent="0.3">
      <c r="B3" s="84" t="s">
        <v>117</v>
      </c>
    </row>
    <row r="4" spans="1:12" ht="18" customHeight="1" x14ac:dyDescent="0.3">
      <c r="B4" s="1" t="s">
        <v>120</v>
      </c>
      <c r="C4" s="1"/>
      <c r="D4" s="1"/>
      <c r="E4" s="1"/>
      <c r="F4" s="1"/>
    </row>
    <row r="5" spans="1:12" ht="4.5" customHeight="1" x14ac:dyDescent="0.3"/>
    <row r="6" spans="1:12" x14ac:dyDescent="0.3">
      <c r="B6" s="25" t="s">
        <v>93</v>
      </c>
      <c r="H6" s="2" t="s">
        <v>96</v>
      </c>
    </row>
    <row r="7" spans="1:12" ht="20.399999999999999" x14ac:dyDescent="0.3">
      <c r="B7" s="3" t="s">
        <v>0</v>
      </c>
      <c r="C7" s="3" t="s">
        <v>11</v>
      </c>
      <c r="D7" s="3" t="s">
        <v>12</v>
      </c>
      <c r="E7" s="3" t="s">
        <v>13</v>
      </c>
      <c r="F7" s="3" t="s">
        <v>14</v>
      </c>
      <c r="H7" s="3" t="s">
        <v>0</v>
      </c>
      <c r="I7" s="3" t="s">
        <v>11</v>
      </c>
      <c r="J7" s="3" t="s">
        <v>12</v>
      </c>
      <c r="K7" s="3" t="s">
        <v>13</v>
      </c>
      <c r="L7" s="3" t="s">
        <v>14</v>
      </c>
    </row>
    <row r="8" spans="1:12" x14ac:dyDescent="0.3">
      <c r="B8" s="4" t="s">
        <v>4</v>
      </c>
      <c r="C8" s="5"/>
      <c r="D8" s="5"/>
      <c r="E8" s="5"/>
      <c r="F8" s="5"/>
      <c r="H8" s="4" t="s">
        <v>4</v>
      </c>
      <c r="I8" s="5"/>
      <c r="J8" s="5"/>
      <c r="K8" s="5"/>
      <c r="L8" s="5"/>
    </row>
    <row r="9" spans="1:12" x14ac:dyDescent="0.3">
      <c r="B9" s="6" t="s">
        <v>4</v>
      </c>
      <c r="C9" s="7">
        <v>4245</v>
      </c>
      <c r="D9" s="7">
        <v>192</v>
      </c>
      <c r="E9" s="7">
        <v>878</v>
      </c>
      <c r="F9" s="7">
        <v>549</v>
      </c>
      <c r="H9" s="6" t="s">
        <v>4</v>
      </c>
      <c r="I9" s="11">
        <f>C9/(C9+D9+E9+F9)*100</f>
        <v>72.390859481582538</v>
      </c>
      <c r="J9" s="11">
        <f>D9/(D9+E9+F9+C9)*100</f>
        <v>3.2742155525238745</v>
      </c>
      <c r="K9" s="11">
        <f>E9/(E9+F9+D9+C9)*100</f>
        <v>14.972714870395635</v>
      </c>
      <c r="L9" s="11">
        <f>F9/(F9+E9+D9+C9)*100</f>
        <v>9.3622100954979537</v>
      </c>
    </row>
    <row r="10" spans="1:12" x14ac:dyDescent="0.3">
      <c r="B10" s="4" t="s">
        <v>5</v>
      </c>
      <c r="C10" s="8"/>
      <c r="D10" s="8"/>
      <c r="E10" s="8"/>
      <c r="F10" s="8"/>
      <c r="H10" s="4" t="s">
        <v>5</v>
      </c>
      <c r="I10" s="12"/>
      <c r="J10" s="12"/>
      <c r="K10" s="12"/>
      <c r="L10" s="12"/>
    </row>
    <row r="11" spans="1:12" x14ac:dyDescent="0.3">
      <c r="B11" s="9" t="s">
        <v>6</v>
      </c>
      <c r="C11" s="10">
        <v>823</v>
      </c>
      <c r="D11" s="10">
        <v>34</v>
      </c>
      <c r="E11" s="10">
        <v>190</v>
      </c>
      <c r="F11" s="10">
        <v>136</v>
      </c>
      <c r="H11" s="9" t="s">
        <v>6</v>
      </c>
      <c r="I11" s="13">
        <f t="shared" ref="I11:I21" si="0">C11/(C11+D11+E11+F11)*100</f>
        <v>69.568892645815723</v>
      </c>
      <c r="J11" s="13">
        <f t="shared" ref="J11:J22" si="1">D11/(D11+E11+F11+C11)*100</f>
        <v>2.8740490278951816</v>
      </c>
      <c r="K11" s="13">
        <f t="shared" ref="K11:K22" si="2">E11/(E11+F11+D11+C11)*100</f>
        <v>16.060862214708369</v>
      </c>
      <c r="L11" s="13">
        <f t="shared" ref="L11:L22" si="3">F11/(F11+E11+D11+C11)*100</f>
        <v>11.496196111580726</v>
      </c>
    </row>
    <row r="12" spans="1:12" x14ac:dyDescent="0.3">
      <c r="B12" s="9" t="s">
        <v>7</v>
      </c>
      <c r="C12" s="10">
        <v>1479</v>
      </c>
      <c r="D12" s="10">
        <v>63</v>
      </c>
      <c r="E12" s="10">
        <v>325</v>
      </c>
      <c r="F12" s="10">
        <v>206</v>
      </c>
      <c r="H12" s="9" t="s">
        <v>7</v>
      </c>
      <c r="I12" s="13">
        <f t="shared" si="0"/>
        <v>71.345875542691743</v>
      </c>
      <c r="J12" s="13">
        <f t="shared" si="1"/>
        <v>3.0390738060781479</v>
      </c>
      <c r="K12" s="13">
        <f t="shared" si="2"/>
        <v>15.677761698022191</v>
      </c>
      <c r="L12" s="13">
        <f t="shared" si="3"/>
        <v>9.9372889532079114</v>
      </c>
    </row>
    <row r="13" spans="1:12" x14ac:dyDescent="0.3">
      <c r="B13" s="9" t="s">
        <v>8</v>
      </c>
      <c r="C13" s="10">
        <v>1306</v>
      </c>
      <c r="D13" s="10">
        <v>60</v>
      </c>
      <c r="E13" s="10">
        <v>252</v>
      </c>
      <c r="F13" s="10">
        <v>135</v>
      </c>
      <c r="H13" s="9" t="s">
        <v>8</v>
      </c>
      <c r="I13" s="13">
        <f t="shared" si="0"/>
        <v>74.500855675984027</v>
      </c>
      <c r="J13" s="13">
        <f t="shared" si="1"/>
        <v>3.4227039361095266</v>
      </c>
      <c r="K13" s="13">
        <f t="shared" si="2"/>
        <v>14.37535653166001</v>
      </c>
      <c r="L13" s="13">
        <f t="shared" si="3"/>
        <v>7.7010838562464352</v>
      </c>
    </row>
    <row r="14" spans="1:12" x14ac:dyDescent="0.3">
      <c r="B14" s="9" t="s">
        <v>9</v>
      </c>
      <c r="C14" s="10">
        <v>637</v>
      </c>
      <c r="D14" s="10">
        <v>35</v>
      </c>
      <c r="E14" s="10">
        <v>111</v>
      </c>
      <c r="F14" s="10">
        <v>72</v>
      </c>
      <c r="H14" s="9" t="s">
        <v>9</v>
      </c>
      <c r="I14" s="13">
        <f t="shared" si="0"/>
        <v>74.502923976608187</v>
      </c>
      <c r="J14" s="13">
        <f t="shared" si="1"/>
        <v>4.0935672514619883</v>
      </c>
      <c r="K14" s="13">
        <f t="shared" si="2"/>
        <v>12.982456140350877</v>
      </c>
      <c r="L14" s="13">
        <f t="shared" si="3"/>
        <v>8.4210526315789469</v>
      </c>
    </row>
    <row r="15" spans="1:12" x14ac:dyDescent="0.3">
      <c r="B15" s="4" t="s">
        <v>71</v>
      </c>
      <c r="C15" s="8"/>
      <c r="D15" s="8"/>
      <c r="E15" s="8"/>
      <c r="F15" s="8"/>
      <c r="H15" s="4" t="s">
        <v>71</v>
      </c>
      <c r="I15" s="8"/>
      <c r="J15" s="8"/>
      <c r="K15" s="8"/>
      <c r="L15" s="8"/>
    </row>
    <row r="16" spans="1:12" x14ac:dyDescent="0.3">
      <c r="B16" s="9" t="s">
        <v>64</v>
      </c>
      <c r="C16" s="10">
        <v>1205</v>
      </c>
      <c r="D16" s="10">
        <v>63</v>
      </c>
      <c r="E16" s="10">
        <v>290</v>
      </c>
      <c r="F16" s="10">
        <v>128</v>
      </c>
      <c r="H16" s="9" t="s">
        <v>64</v>
      </c>
      <c r="I16" s="13">
        <f t="shared" si="0"/>
        <v>71.470937129300111</v>
      </c>
      <c r="J16" s="13">
        <f t="shared" si="1"/>
        <v>3.7366548042704624</v>
      </c>
      <c r="K16" s="13">
        <f t="shared" si="2"/>
        <v>17.200474495848162</v>
      </c>
      <c r="L16" s="13">
        <f t="shared" si="3"/>
        <v>7.5919335705812578</v>
      </c>
    </row>
    <row r="17" spans="2:12" x14ac:dyDescent="0.3">
      <c r="B17" s="9" t="s">
        <v>65</v>
      </c>
      <c r="C17" s="10">
        <v>403</v>
      </c>
      <c r="D17" s="10">
        <v>1</v>
      </c>
      <c r="E17" s="10">
        <v>148</v>
      </c>
      <c r="F17" s="10">
        <v>90</v>
      </c>
      <c r="H17" s="9" t="s">
        <v>65</v>
      </c>
      <c r="I17" s="13">
        <f t="shared" si="0"/>
        <v>62.772585669781932</v>
      </c>
      <c r="J17" s="13">
        <f t="shared" si="1"/>
        <v>0.1557632398753894</v>
      </c>
      <c r="K17" s="13">
        <f t="shared" si="2"/>
        <v>23.052959501557631</v>
      </c>
      <c r="L17" s="13">
        <f t="shared" si="3"/>
        <v>14.018691588785046</v>
      </c>
    </row>
    <row r="18" spans="2:12" x14ac:dyDescent="0.3">
      <c r="B18" s="9" t="s">
        <v>66</v>
      </c>
      <c r="C18" s="10">
        <v>1321</v>
      </c>
      <c r="D18" s="10">
        <v>108</v>
      </c>
      <c r="E18" s="10">
        <v>207</v>
      </c>
      <c r="F18" s="10">
        <v>143</v>
      </c>
      <c r="H18" s="9" t="s">
        <v>66</v>
      </c>
      <c r="I18" s="13">
        <f t="shared" si="0"/>
        <v>74.255199550309158</v>
      </c>
      <c r="J18" s="13">
        <f t="shared" si="1"/>
        <v>6.0708263069139967</v>
      </c>
      <c r="K18" s="13">
        <f t="shared" si="2"/>
        <v>11.635750421585159</v>
      </c>
      <c r="L18" s="13">
        <f t="shared" si="3"/>
        <v>8.0382237211916809</v>
      </c>
    </row>
    <row r="19" spans="2:12" x14ac:dyDescent="0.3">
      <c r="B19" s="9" t="s">
        <v>67</v>
      </c>
      <c r="C19" s="10">
        <v>159</v>
      </c>
      <c r="D19" s="10">
        <v>6</v>
      </c>
      <c r="E19" s="10">
        <v>24</v>
      </c>
      <c r="F19" s="10">
        <v>11</v>
      </c>
      <c r="H19" s="9" t="s">
        <v>67</v>
      </c>
      <c r="I19" s="13">
        <f t="shared" si="0"/>
        <v>79.5</v>
      </c>
      <c r="J19" s="13">
        <f t="shared" si="1"/>
        <v>3</v>
      </c>
      <c r="K19" s="13">
        <f t="shared" si="2"/>
        <v>12</v>
      </c>
      <c r="L19" s="13">
        <f t="shared" si="3"/>
        <v>5.5</v>
      </c>
    </row>
    <row r="20" spans="2:12" x14ac:dyDescent="0.3">
      <c r="B20" s="9" t="s">
        <v>68</v>
      </c>
      <c r="C20" s="10">
        <v>318</v>
      </c>
      <c r="D20" s="10">
        <v>2</v>
      </c>
      <c r="E20" s="10">
        <v>10</v>
      </c>
      <c r="F20" s="10">
        <v>29</v>
      </c>
      <c r="H20" s="9" t="s">
        <v>68</v>
      </c>
      <c r="I20" s="13">
        <f t="shared" si="0"/>
        <v>88.579387186629518</v>
      </c>
      <c r="J20" s="13">
        <f t="shared" si="1"/>
        <v>0.55710306406685239</v>
      </c>
      <c r="K20" s="13">
        <f t="shared" si="2"/>
        <v>2.785515320334262</v>
      </c>
      <c r="L20" s="13">
        <f t="shared" si="3"/>
        <v>8.0779944289693599</v>
      </c>
    </row>
    <row r="21" spans="2:12" x14ac:dyDescent="0.3">
      <c r="B21" s="9" t="s">
        <v>69</v>
      </c>
      <c r="C21" s="10">
        <v>166</v>
      </c>
      <c r="D21" s="10">
        <v>0</v>
      </c>
      <c r="E21" s="10">
        <v>47</v>
      </c>
      <c r="F21" s="10">
        <v>23</v>
      </c>
      <c r="H21" s="9" t="s">
        <v>69</v>
      </c>
      <c r="I21" s="13">
        <f t="shared" si="0"/>
        <v>70.33898305084746</v>
      </c>
      <c r="J21" s="13">
        <f t="shared" si="1"/>
        <v>0</v>
      </c>
      <c r="K21" s="13">
        <f t="shared" si="2"/>
        <v>19.915254237288135</v>
      </c>
      <c r="L21" s="13">
        <f t="shared" si="3"/>
        <v>9.7457627118644066</v>
      </c>
    </row>
    <row r="22" spans="2:12" x14ac:dyDescent="0.3">
      <c r="B22" s="9" t="s">
        <v>70</v>
      </c>
      <c r="C22" s="10">
        <v>673</v>
      </c>
      <c r="D22" s="10">
        <v>12</v>
      </c>
      <c r="E22" s="10">
        <v>152</v>
      </c>
      <c r="F22" s="10">
        <v>125</v>
      </c>
      <c r="H22" s="9" t="s">
        <v>70</v>
      </c>
      <c r="I22" s="13">
        <f>C22/(C22+D22+E22+F22)*100</f>
        <v>69.958419958419967</v>
      </c>
      <c r="J22" s="13">
        <f t="shared" si="1"/>
        <v>1.2474012474012475</v>
      </c>
      <c r="K22" s="13">
        <f t="shared" si="2"/>
        <v>15.800415800415802</v>
      </c>
      <c r="L22" s="13">
        <f t="shared" si="3"/>
        <v>12.993762993762994</v>
      </c>
    </row>
    <row r="23" spans="2:12" x14ac:dyDescent="0.3">
      <c r="B23" s="4" t="s">
        <v>156</v>
      </c>
      <c r="C23" s="20"/>
      <c r="D23" s="20"/>
      <c r="E23" s="20"/>
      <c r="G23" s="4"/>
      <c r="H23" s="4" t="s">
        <v>156</v>
      </c>
      <c r="I23" s="89"/>
      <c r="J23" s="89"/>
      <c r="L23" s="4"/>
    </row>
    <row r="24" spans="2:12" x14ac:dyDescent="0.3">
      <c r="B24" s="9" t="s">
        <v>157</v>
      </c>
      <c r="C24" s="10">
        <v>3101</v>
      </c>
      <c r="D24" s="10">
        <v>143</v>
      </c>
      <c r="E24" s="10">
        <v>651</v>
      </c>
      <c r="F24" s="10">
        <v>391</v>
      </c>
      <c r="H24" s="9" t="s">
        <v>157</v>
      </c>
      <c r="I24" s="96">
        <f t="shared" ref="I24:I25" si="4">C24/(C24+D24+E24+F24)*100</f>
        <v>72.351843210452643</v>
      </c>
      <c r="J24" s="96">
        <f t="shared" ref="J24:J25" si="5">D24/(D24+E24+F24+C24)*100</f>
        <v>3.3364442370508631</v>
      </c>
      <c r="K24" s="96">
        <f t="shared" ref="K24:K25" si="6">E24/(E24+F24+D24+C24)*100</f>
        <v>15.188987400839943</v>
      </c>
      <c r="L24" s="96">
        <f t="shared" ref="L24:L25" si="7">F24/(F24+E24+D24+C24)*100</f>
        <v>9.1227251516565566</v>
      </c>
    </row>
    <row r="25" spans="2:12" x14ac:dyDescent="0.3">
      <c r="B25" s="9" t="s">
        <v>158</v>
      </c>
      <c r="C25" s="10">
        <v>1144</v>
      </c>
      <c r="D25" s="10">
        <v>49</v>
      </c>
      <c r="E25" s="10">
        <v>227</v>
      </c>
      <c r="F25" s="10">
        <v>158</v>
      </c>
      <c r="H25" s="9" t="s">
        <v>158</v>
      </c>
      <c r="I25" s="96">
        <f t="shared" si="4"/>
        <v>72.49683143219265</v>
      </c>
      <c r="J25" s="96">
        <f t="shared" si="5"/>
        <v>3.1051964512040557</v>
      </c>
      <c r="K25" s="96">
        <f t="shared" si="6"/>
        <v>14.38529784537389</v>
      </c>
      <c r="L25" s="96">
        <f t="shared" si="7"/>
        <v>10.012674271229404</v>
      </c>
    </row>
    <row r="27" spans="2:12" ht="18" customHeight="1" x14ac:dyDescent="0.3">
      <c r="B27" s="1" t="s">
        <v>83</v>
      </c>
      <c r="C27" s="1"/>
      <c r="D27" s="1"/>
      <c r="E27" s="1"/>
      <c r="F27" s="1"/>
    </row>
    <row r="28" spans="2:12" ht="4.5" customHeight="1" x14ac:dyDescent="0.3"/>
    <row r="29" spans="2:12" x14ac:dyDescent="0.3">
      <c r="B29" s="25" t="s">
        <v>94</v>
      </c>
      <c r="H29" s="25" t="s">
        <v>111</v>
      </c>
    </row>
    <row r="30" spans="2:12" ht="20.399999999999999" x14ac:dyDescent="0.3">
      <c r="B30" s="3" t="s">
        <v>0</v>
      </c>
      <c r="C30" s="3" t="s">
        <v>11</v>
      </c>
      <c r="D30" s="3" t="s">
        <v>12</v>
      </c>
      <c r="E30" s="3" t="s">
        <v>13</v>
      </c>
      <c r="F30" s="3" t="s">
        <v>14</v>
      </c>
      <c r="H30" s="3" t="s">
        <v>0</v>
      </c>
      <c r="I30" s="3" t="s">
        <v>11</v>
      </c>
      <c r="J30" s="3" t="s">
        <v>12</v>
      </c>
      <c r="K30" s="3" t="s">
        <v>13</v>
      </c>
      <c r="L30" s="3" t="s">
        <v>14</v>
      </c>
    </row>
    <row r="31" spans="2:12" x14ac:dyDescent="0.3">
      <c r="B31" s="4" t="s">
        <v>4</v>
      </c>
      <c r="C31" s="5"/>
      <c r="D31" s="5"/>
      <c r="E31" s="5"/>
      <c r="F31" s="5"/>
      <c r="H31" s="4" t="s">
        <v>4</v>
      </c>
      <c r="I31" s="5"/>
      <c r="J31" s="5"/>
      <c r="K31" s="5"/>
      <c r="L31" s="5"/>
    </row>
    <row r="32" spans="2:12" x14ac:dyDescent="0.3">
      <c r="B32" s="6" t="s">
        <v>4</v>
      </c>
      <c r="C32" s="7">
        <v>632582</v>
      </c>
      <c r="D32" s="7">
        <v>23191</v>
      </c>
      <c r="E32" s="7">
        <v>100439</v>
      </c>
      <c r="F32" s="7">
        <v>57031</v>
      </c>
      <c r="H32" s="6" t="s">
        <v>4</v>
      </c>
      <c r="I32" s="11">
        <f>C32/(C32+D32+E32+F32)*100</f>
        <v>77.785114658226391</v>
      </c>
      <c r="J32" s="11">
        <f>D32/(D32+E32+F32+C32)*100</f>
        <v>2.8516691812902168</v>
      </c>
      <c r="K32" s="11">
        <f>E32/(E32+F32+D32+C32)*100</f>
        <v>12.350429084541767</v>
      </c>
      <c r="L32" s="11">
        <f>F32/(F32+E32+D32+C32)*100</f>
        <v>7.012787075941632</v>
      </c>
    </row>
    <row r="33" spans="2:12" x14ac:dyDescent="0.3">
      <c r="B33" s="4" t="s">
        <v>5</v>
      </c>
      <c r="C33" s="8"/>
      <c r="D33" s="8"/>
      <c r="E33" s="8"/>
      <c r="F33" s="8"/>
      <c r="H33" s="4" t="s">
        <v>5</v>
      </c>
      <c r="I33" s="12"/>
      <c r="J33" s="12"/>
      <c r="K33" s="12"/>
      <c r="L33" s="12"/>
    </row>
    <row r="34" spans="2:12" x14ac:dyDescent="0.3">
      <c r="B34" s="9" t="s">
        <v>6</v>
      </c>
      <c r="C34" s="10">
        <v>4207</v>
      </c>
      <c r="D34" s="10">
        <v>170</v>
      </c>
      <c r="E34" s="10">
        <v>927</v>
      </c>
      <c r="F34" s="10">
        <v>659</v>
      </c>
      <c r="H34" s="9" t="s">
        <v>6</v>
      </c>
      <c r="I34" s="13">
        <f t="shared" ref="I34:I37" si="8">C34/(C34+D34+E34+F34)*100</f>
        <v>70.551735703504946</v>
      </c>
      <c r="J34" s="13">
        <f t="shared" ref="J34:J37" si="9">D34/(D34+E34+F34+C34)*100</f>
        <v>2.8509139694784502</v>
      </c>
      <c r="K34" s="13">
        <f t="shared" ref="K34:K37" si="10">E34/(E34+F34+D34+C34)*100</f>
        <v>15.545866174744255</v>
      </c>
      <c r="L34" s="13">
        <f t="shared" ref="L34:L37" si="11">F34/(F34+E34+D34+C34)*100</f>
        <v>11.051484152272346</v>
      </c>
    </row>
    <row r="35" spans="2:12" x14ac:dyDescent="0.3">
      <c r="B35" s="9" t="s">
        <v>7</v>
      </c>
      <c r="C35" s="10">
        <v>32055</v>
      </c>
      <c r="D35" s="10">
        <v>1293</v>
      </c>
      <c r="E35" s="10">
        <v>6872</v>
      </c>
      <c r="F35" s="10">
        <v>4051</v>
      </c>
      <c r="H35" s="9" t="s">
        <v>7</v>
      </c>
      <c r="I35" s="13">
        <f t="shared" si="8"/>
        <v>72.406315646811677</v>
      </c>
      <c r="J35" s="13">
        <f t="shared" si="9"/>
        <v>2.9206478281493529</v>
      </c>
      <c r="K35" s="13">
        <f t="shared" si="10"/>
        <v>15.522576856181248</v>
      </c>
      <c r="L35" s="13">
        <f t="shared" si="11"/>
        <v>9.1504596688577173</v>
      </c>
    </row>
    <row r="36" spans="2:12" x14ac:dyDescent="0.3">
      <c r="B36" s="9" t="s">
        <v>8</v>
      </c>
      <c r="C36" s="10">
        <v>127844</v>
      </c>
      <c r="D36" s="10">
        <v>5211</v>
      </c>
      <c r="E36" s="10">
        <v>21998</v>
      </c>
      <c r="F36" s="10">
        <v>12066</v>
      </c>
      <c r="H36" s="9" t="s">
        <v>8</v>
      </c>
      <c r="I36" s="13">
        <f t="shared" si="8"/>
        <v>76.498782304824715</v>
      </c>
      <c r="J36" s="13">
        <f t="shared" si="9"/>
        <v>3.1181373751638057</v>
      </c>
      <c r="K36" s="13">
        <f t="shared" si="10"/>
        <v>13.163075413328226</v>
      </c>
      <c r="L36" s="13">
        <f t="shared" si="11"/>
        <v>7.2200049066832612</v>
      </c>
    </row>
    <row r="37" spans="2:12" x14ac:dyDescent="0.3">
      <c r="B37" s="9" t="s">
        <v>9</v>
      </c>
      <c r="C37" s="10">
        <v>468476</v>
      </c>
      <c r="D37" s="10">
        <v>16517</v>
      </c>
      <c r="E37" s="10">
        <v>70642</v>
      </c>
      <c r="F37" s="10">
        <v>40255</v>
      </c>
      <c r="H37" s="9" t="s">
        <v>9</v>
      </c>
      <c r="I37" s="13">
        <f t="shared" si="8"/>
        <v>78.617865713470607</v>
      </c>
      <c r="J37" s="13">
        <f t="shared" si="9"/>
        <v>2.771820302404806</v>
      </c>
      <c r="K37" s="13">
        <f t="shared" si="10"/>
        <v>11.854872543590259</v>
      </c>
      <c r="L37" s="13">
        <f t="shared" si="11"/>
        <v>6.7554414405343266</v>
      </c>
    </row>
    <row r="38" spans="2:12" x14ac:dyDescent="0.3">
      <c r="B38" s="4" t="s">
        <v>71</v>
      </c>
      <c r="C38" s="8"/>
      <c r="D38" s="8"/>
      <c r="E38" s="8"/>
      <c r="F38" s="8"/>
      <c r="H38" s="4" t="s">
        <v>71</v>
      </c>
      <c r="I38" s="8"/>
      <c r="J38" s="8"/>
      <c r="K38" s="8"/>
      <c r="L38" s="8"/>
    </row>
    <row r="39" spans="2:12" x14ac:dyDescent="0.3">
      <c r="B39" s="9" t="s">
        <v>64</v>
      </c>
      <c r="C39" s="10">
        <v>176762</v>
      </c>
      <c r="D39" s="10">
        <v>10318</v>
      </c>
      <c r="E39" s="10">
        <v>31301</v>
      </c>
      <c r="F39" s="10">
        <v>16976</v>
      </c>
      <c r="H39" s="9" t="s">
        <v>64</v>
      </c>
      <c r="I39" s="13">
        <f t="shared" ref="I39:I45" si="12">C39/(C39+D39+E39+F39)*100</f>
        <v>75.103778515191806</v>
      </c>
      <c r="J39" s="13">
        <f t="shared" ref="J39:J45" si="13">D39/(D39+E39+F39+C39)*100</f>
        <v>4.38397838177747</v>
      </c>
      <c r="K39" s="13">
        <f t="shared" ref="K39:K45" si="14">E39/(E39+F39+D39+C39)*100</f>
        <v>13.299370743168886</v>
      </c>
      <c r="L39" s="13">
        <f t="shared" ref="L39:L45" si="15">F39/(F39+E39+D39+C39)*100</f>
        <v>7.2128723598618274</v>
      </c>
    </row>
    <row r="40" spans="2:12" x14ac:dyDescent="0.3">
      <c r="B40" s="9" t="s">
        <v>65</v>
      </c>
      <c r="C40" s="10">
        <v>33343</v>
      </c>
      <c r="D40" s="10">
        <v>29</v>
      </c>
      <c r="E40" s="10">
        <v>5066</v>
      </c>
      <c r="F40" s="10">
        <v>4163</v>
      </c>
      <c r="H40" s="9" t="s">
        <v>65</v>
      </c>
      <c r="I40" s="13">
        <f t="shared" si="12"/>
        <v>78.26811577193024</v>
      </c>
      <c r="J40" s="13">
        <f t="shared" si="13"/>
        <v>6.807351940095302E-2</v>
      </c>
      <c r="K40" s="13">
        <f t="shared" si="14"/>
        <v>11.891739630525105</v>
      </c>
      <c r="L40" s="13">
        <f t="shared" si="15"/>
        <v>9.7720710781437052</v>
      </c>
    </row>
    <row r="41" spans="2:12" x14ac:dyDescent="0.3">
      <c r="B41" s="9" t="s">
        <v>66</v>
      </c>
      <c r="C41" s="10">
        <v>139356</v>
      </c>
      <c r="D41" s="10">
        <v>11076</v>
      </c>
      <c r="E41" s="10">
        <v>38559</v>
      </c>
      <c r="F41" s="10">
        <v>6333</v>
      </c>
      <c r="H41" s="9" t="s">
        <v>66</v>
      </c>
      <c r="I41" s="13">
        <f t="shared" si="12"/>
        <v>71.346071143331073</v>
      </c>
      <c r="J41" s="13">
        <f t="shared" si="13"/>
        <v>5.6705781163605087</v>
      </c>
      <c r="K41" s="13">
        <f t="shared" si="14"/>
        <v>19.741045647232291</v>
      </c>
      <c r="L41" s="13">
        <f t="shared" si="15"/>
        <v>3.2423050930761201</v>
      </c>
    </row>
    <row r="42" spans="2:12" x14ac:dyDescent="0.3">
      <c r="B42" s="9" t="s">
        <v>67</v>
      </c>
      <c r="C42" s="10">
        <v>54040</v>
      </c>
      <c r="D42" s="10">
        <v>1136</v>
      </c>
      <c r="E42" s="10">
        <v>3364</v>
      </c>
      <c r="F42" s="10">
        <v>940</v>
      </c>
      <c r="H42" s="9" t="s">
        <v>67</v>
      </c>
      <c r="I42" s="13">
        <f t="shared" si="12"/>
        <v>90.85406859448554</v>
      </c>
      <c r="J42" s="13">
        <f t="shared" si="13"/>
        <v>1.9098856758574312</v>
      </c>
      <c r="K42" s="13">
        <f t="shared" si="14"/>
        <v>5.6556825823806323</v>
      </c>
      <c r="L42" s="13">
        <f t="shared" si="15"/>
        <v>1.5803631472763955</v>
      </c>
    </row>
    <row r="43" spans="2:12" x14ac:dyDescent="0.3">
      <c r="B43" s="9" t="s">
        <v>68</v>
      </c>
      <c r="C43" s="10">
        <v>38437</v>
      </c>
      <c r="D43" s="10">
        <v>9</v>
      </c>
      <c r="E43" s="10">
        <v>298</v>
      </c>
      <c r="F43" s="10">
        <v>1403</v>
      </c>
      <c r="H43" s="9" t="s">
        <v>68</v>
      </c>
      <c r="I43" s="13">
        <f t="shared" si="12"/>
        <v>95.740653099858022</v>
      </c>
      <c r="J43" s="13">
        <f t="shared" si="13"/>
        <v>2.241761526390515E-2</v>
      </c>
      <c r="K43" s="13">
        <f t="shared" si="14"/>
        <v>0.74227214984930379</v>
      </c>
      <c r="L43" s="13">
        <f t="shared" si="15"/>
        <v>3.4946571350287692</v>
      </c>
    </row>
    <row r="44" spans="2:12" x14ac:dyDescent="0.3">
      <c r="B44" s="9" t="s">
        <v>69</v>
      </c>
      <c r="C44" s="10">
        <v>26086</v>
      </c>
      <c r="D44" s="10">
        <v>0</v>
      </c>
      <c r="E44" s="10">
        <v>6117</v>
      </c>
      <c r="F44" s="10">
        <v>3827</v>
      </c>
      <c r="H44" s="9" t="s">
        <v>69</v>
      </c>
      <c r="I44" s="13">
        <f t="shared" si="12"/>
        <v>72.400777130169303</v>
      </c>
      <c r="J44" s="13">
        <f t="shared" si="13"/>
        <v>0</v>
      </c>
      <c r="K44" s="13">
        <f t="shared" si="14"/>
        <v>16.97751873438801</v>
      </c>
      <c r="L44" s="13">
        <f t="shared" si="15"/>
        <v>10.621704135442686</v>
      </c>
    </row>
    <row r="45" spans="2:12" x14ac:dyDescent="0.3">
      <c r="B45" s="9" t="s">
        <v>70</v>
      </c>
      <c r="C45" s="10">
        <v>164558</v>
      </c>
      <c r="D45" s="10">
        <v>623</v>
      </c>
      <c r="E45" s="10">
        <v>15734</v>
      </c>
      <c r="F45" s="10">
        <v>23389</v>
      </c>
      <c r="H45" s="9" t="s">
        <v>70</v>
      </c>
      <c r="I45" s="13">
        <f t="shared" si="12"/>
        <v>80.545657451640693</v>
      </c>
      <c r="J45" s="13">
        <f t="shared" si="13"/>
        <v>0.30493773983867178</v>
      </c>
      <c r="K45" s="13">
        <f t="shared" si="14"/>
        <v>7.7012686976270661</v>
      </c>
      <c r="L45" s="13">
        <f t="shared" si="15"/>
        <v>11.44813611089357</v>
      </c>
    </row>
    <row r="46" spans="2:12" x14ac:dyDescent="0.3">
      <c r="B46" s="4" t="s">
        <v>156</v>
      </c>
      <c r="C46" s="20"/>
      <c r="D46" s="20"/>
      <c r="E46" s="20"/>
      <c r="G46" s="4"/>
      <c r="H46" s="4" t="s">
        <v>156</v>
      </c>
      <c r="I46" s="89"/>
      <c r="J46" s="89"/>
      <c r="L46" s="4"/>
    </row>
    <row r="47" spans="2:12" x14ac:dyDescent="0.3">
      <c r="B47" s="9" t="s">
        <v>157</v>
      </c>
      <c r="C47" s="10">
        <v>424989</v>
      </c>
      <c r="D47" s="10">
        <v>13914</v>
      </c>
      <c r="E47" s="10">
        <v>68682</v>
      </c>
      <c r="F47" s="10">
        <v>35992</v>
      </c>
      <c r="H47" s="9" t="s">
        <v>157</v>
      </c>
      <c r="I47" s="96">
        <f t="shared" ref="I47:I48" si="16">C47/(C47+D47+E47+F47)*100</f>
        <v>78.183771572380735</v>
      </c>
      <c r="J47" s="96">
        <f t="shared" ref="J47:J48" si="17">D47/(D47+E47+F47+C47)*100</f>
        <v>2.5597109517142926</v>
      </c>
      <c r="K47" s="96">
        <f t="shared" ref="K47:K48" si="18">E47/(E47+F47+D47+C47)*100</f>
        <v>12.635192438237821</v>
      </c>
      <c r="L47" s="96">
        <f t="shared" ref="L47:L48" si="19">F47/(F47+E47+D47+C47)*100</f>
        <v>6.6213250376671571</v>
      </c>
    </row>
    <row r="48" spans="2:12" x14ac:dyDescent="0.3">
      <c r="B48" s="9" t="s">
        <v>158</v>
      </c>
      <c r="C48" s="10">
        <v>207593</v>
      </c>
      <c r="D48" s="10">
        <v>9277</v>
      </c>
      <c r="E48" s="10">
        <v>31757</v>
      </c>
      <c r="F48" s="10">
        <v>21039</v>
      </c>
      <c r="H48" s="9" t="s">
        <v>158</v>
      </c>
      <c r="I48" s="96">
        <f t="shared" si="16"/>
        <v>76.98152529425289</v>
      </c>
      <c r="J48" s="96">
        <f t="shared" si="17"/>
        <v>3.4401815579272141</v>
      </c>
      <c r="K48" s="96">
        <f t="shared" si="18"/>
        <v>11.776419719208207</v>
      </c>
      <c r="L48" s="96">
        <f t="shared" si="19"/>
        <v>7.8018734286116898</v>
      </c>
    </row>
    <row r="50" spans="2:12" ht="18" customHeight="1" x14ac:dyDescent="0.3">
      <c r="B50" s="1" t="s">
        <v>84</v>
      </c>
      <c r="C50" s="1"/>
      <c r="D50" s="1"/>
      <c r="E50" s="1"/>
      <c r="F50" s="1"/>
    </row>
    <row r="51" spans="2:12" ht="4.5" customHeight="1" x14ac:dyDescent="0.3"/>
    <row r="52" spans="2:12" x14ac:dyDescent="0.3">
      <c r="B52" s="25" t="s">
        <v>95</v>
      </c>
      <c r="C52" s="23"/>
      <c r="H52" s="25" t="s">
        <v>112</v>
      </c>
    </row>
    <row r="53" spans="2:12" ht="20.399999999999999" x14ac:dyDescent="0.3">
      <c r="B53" s="3" t="s">
        <v>0</v>
      </c>
      <c r="C53" s="3" t="s">
        <v>11</v>
      </c>
      <c r="D53" s="3" t="s">
        <v>12</v>
      </c>
      <c r="E53" s="3" t="s">
        <v>13</v>
      </c>
      <c r="F53" s="3" t="s">
        <v>14</v>
      </c>
      <c r="H53" s="3" t="s">
        <v>0</v>
      </c>
      <c r="I53" s="3" t="s">
        <v>11</v>
      </c>
      <c r="J53" s="3" t="s">
        <v>12</v>
      </c>
      <c r="K53" s="3" t="s">
        <v>13</v>
      </c>
      <c r="L53" s="3" t="s">
        <v>14</v>
      </c>
    </row>
    <row r="54" spans="2:12" x14ac:dyDescent="0.3">
      <c r="B54" s="4" t="s">
        <v>4</v>
      </c>
      <c r="C54" s="5"/>
      <c r="D54" s="5"/>
      <c r="E54" s="5"/>
      <c r="F54" s="5"/>
      <c r="H54" s="4" t="s">
        <v>4</v>
      </c>
      <c r="I54" s="5"/>
      <c r="J54" s="5"/>
      <c r="K54" s="5"/>
      <c r="L54" s="5"/>
    </row>
    <row r="55" spans="2:12" x14ac:dyDescent="0.3">
      <c r="B55" s="6" t="s">
        <v>4</v>
      </c>
      <c r="C55" s="7">
        <v>122818359778</v>
      </c>
      <c r="D55" s="7">
        <v>6001328560</v>
      </c>
      <c r="E55" s="7">
        <v>28261583058</v>
      </c>
      <c r="F55" s="7">
        <v>10884380218</v>
      </c>
      <c r="H55" s="6" t="s">
        <v>4</v>
      </c>
      <c r="I55" s="11">
        <f>C55/(C55+D55+E55+F55)*100</f>
        <v>73.121116488892341</v>
      </c>
      <c r="J55" s="11">
        <f>D55/(D55+E55+F55+C55)*100</f>
        <v>3.5729498872731349</v>
      </c>
      <c r="K55" s="11">
        <f>E55/(E55+F55+D55+C55)*100</f>
        <v>16.825810983633506</v>
      </c>
      <c r="L55" s="11">
        <f>F55/(F55+E55+D55+C55)*100</f>
        <v>6.4801226402010288</v>
      </c>
    </row>
    <row r="56" spans="2:12" x14ac:dyDescent="0.3">
      <c r="B56" s="4" t="s">
        <v>5</v>
      </c>
      <c r="C56" s="8"/>
      <c r="D56" s="8"/>
      <c r="E56" s="8"/>
      <c r="F56" s="8"/>
      <c r="H56" s="4" t="s">
        <v>5</v>
      </c>
      <c r="I56" s="12"/>
      <c r="J56" s="12"/>
      <c r="K56" s="12"/>
      <c r="L56" s="12"/>
    </row>
    <row r="57" spans="2:12" x14ac:dyDescent="0.3">
      <c r="B57" s="9" t="s">
        <v>6</v>
      </c>
      <c r="C57" s="10">
        <v>453169932</v>
      </c>
      <c r="D57" s="10">
        <v>26861985</v>
      </c>
      <c r="E57" s="10">
        <v>122590644</v>
      </c>
      <c r="F57" s="10">
        <v>79279332</v>
      </c>
      <c r="H57" s="9" t="s">
        <v>6</v>
      </c>
      <c r="I57" s="13">
        <f t="shared" ref="I57:I60" si="20">C57/(C57+D57+E57+F57)*100</f>
        <v>66.456764037755804</v>
      </c>
      <c r="J57" s="13">
        <f t="shared" ref="J57:J60" si="21">D57/(D57+E57+F57+C57)*100</f>
        <v>3.9392741501012374</v>
      </c>
      <c r="K57" s="13">
        <f t="shared" ref="K57:K60" si="22">E57/(E57+F57+D57+C57)*100</f>
        <v>17.977753876099005</v>
      </c>
      <c r="L57" s="13">
        <f t="shared" ref="L57:L60" si="23">F57/(F57+E57+D57+C57)*100</f>
        <v>11.626207936043961</v>
      </c>
    </row>
    <row r="58" spans="2:12" x14ac:dyDescent="0.3">
      <c r="B58" s="9" t="s">
        <v>7</v>
      </c>
      <c r="C58" s="10">
        <v>4214870915</v>
      </c>
      <c r="D58" s="10">
        <v>221577205</v>
      </c>
      <c r="E58" s="10">
        <v>993433929</v>
      </c>
      <c r="F58" s="10">
        <v>584514354</v>
      </c>
      <c r="H58" s="9" t="s">
        <v>7</v>
      </c>
      <c r="I58" s="13">
        <f t="shared" si="20"/>
        <v>70.079699317750482</v>
      </c>
      <c r="J58" s="13">
        <f t="shared" si="21"/>
        <v>3.684113752287371</v>
      </c>
      <c r="K58" s="13">
        <f t="shared" si="22"/>
        <v>16.517599812750486</v>
      </c>
      <c r="L58" s="13">
        <f t="shared" si="23"/>
        <v>9.7185871172116691</v>
      </c>
    </row>
    <row r="59" spans="2:12" x14ac:dyDescent="0.3">
      <c r="B59" s="9" t="s">
        <v>8</v>
      </c>
      <c r="C59" s="10">
        <v>18584290418</v>
      </c>
      <c r="D59" s="10">
        <v>1097588211</v>
      </c>
      <c r="E59" s="10">
        <v>4213193233</v>
      </c>
      <c r="F59" s="10">
        <v>1890766638</v>
      </c>
      <c r="H59" s="9" t="s">
        <v>8</v>
      </c>
      <c r="I59" s="13">
        <f t="shared" si="20"/>
        <v>72.071693220292218</v>
      </c>
      <c r="J59" s="13">
        <f t="shared" si="21"/>
        <v>4.256554274936609</v>
      </c>
      <c r="K59" s="13">
        <f t="shared" si="22"/>
        <v>16.339174826523482</v>
      </c>
      <c r="L59" s="13">
        <f t="shared" si="23"/>
        <v>7.3325776782476941</v>
      </c>
    </row>
    <row r="60" spans="2:12" x14ac:dyDescent="0.3">
      <c r="B60" s="9" t="s">
        <v>9</v>
      </c>
      <c r="C60" s="10">
        <v>99566028513</v>
      </c>
      <c r="D60" s="10">
        <v>4655301159</v>
      </c>
      <c r="E60" s="10">
        <v>22932365252</v>
      </c>
      <c r="F60" s="10">
        <v>8329819894</v>
      </c>
      <c r="H60" s="9" t="s">
        <v>9</v>
      </c>
      <c r="I60" s="13">
        <f t="shared" si="20"/>
        <v>73.489404704882887</v>
      </c>
      <c r="J60" s="13">
        <f t="shared" si="21"/>
        <v>3.4360646498237348</v>
      </c>
      <c r="K60" s="13">
        <f t="shared" si="22"/>
        <v>16.926314085374809</v>
      </c>
      <c r="L60" s="13">
        <f t="shared" si="23"/>
        <v>6.1482165599185654</v>
      </c>
    </row>
    <row r="61" spans="2:12" x14ac:dyDescent="0.3">
      <c r="B61" s="4" t="s">
        <v>71</v>
      </c>
      <c r="C61" s="8"/>
      <c r="D61" s="8"/>
      <c r="E61" s="8"/>
      <c r="F61" s="8"/>
      <c r="H61" s="4" t="s">
        <v>71</v>
      </c>
      <c r="I61" s="8"/>
      <c r="J61" s="8"/>
      <c r="K61" s="8"/>
      <c r="L61" s="8"/>
    </row>
    <row r="62" spans="2:12" x14ac:dyDescent="0.3">
      <c r="B62" s="9" t="s">
        <v>64</v>
      </c>
      <c r="C62" s="10">
        <v>46425703886</v>
      </c>
      <c r="D62" s="10">
        <v>2482047091</v>
      </c>
      <c r="E62" s="10">
        <v>15263683060</v>
      </c>
      <c r="F62" s="10">
        <v>4105199257</v>
      </c>
      <c r="H62" s="9" t="s">
        <v>64</v>
      </c>
      <c r="I62" s="13">
        <f t="shared" ref="I62:I68" si="24">C62/(C62+D62+E62+F62)*100</f>
        <v>67.99647499619725</v>
      </c>
      <c r="J62" s="13">
        <f t="shared" ref="J62:J68" si="25">D62/(D62+E62+F62+C62)*100</f>
        <v>3.6352804338085556</v>
      </c>
      <c r="K62" s="13">
        <f t="shared" ref="K62:K68" si="26">E62/(E62+F62+D62+C62)*100</f>
        <v>22.35564690818072</v>
      </c>
      <c r="L62" s="13">
        <f t="shared" ref="L62:L68" si="27">F62/(F62+E62+D62+C62)*100</f>
        <v>6.0125976618134676</v>
      </c>
    </row>
    <row r="63" spans="2:12" x14ac:dyDescent="0.3">
      <c r="B63" s="9" t="s">
        <v>65</v>
      </c>
      <c r="C63" s="10">
        <v>4202858754</v>
      </c>
      <c r="D63" s="10">
        <v>3513879</v>
      </c>
      <c r="E63" s="10">
        <v>1104606392</v>
      </c>
      <c r="F63" s="10">
        <v>664561855</v>
      </c>
      <c r="H63" s="9" t="s">
        <v>65</v>
      </c>
      <c r="I63" s="13">
        <f t="shared" si="24"/>
        <v>70.334365347024459</v>
      </c>
      <c r="J63" s="13">
        <f t="shared" si="25"/>
        <v>5.8804367178892092E-2</v>
      </c>
      <c r="K63" s="13">
        <f t="shared" si="26"/>
        <v>18.485462892523966</v>
      </c>
      <c r="L63" s="13">
        <f t="shared" si="27"/>
        <v>11.12136739327269</v>
      </c>
    </row>
    <row r="64" spans="2:12" x14ac:dyDescent="0.3">
      <c r="B64" s="9" t="s">
        <v>66</v>
      </c>
      <c r="C64" s="10">
        <v>45899951654</v>
      </c>
      <c r="D64" s="10">
        <v>3328818674</v>
      </c>
      <c r="E64" s="10">
        <v>9293253252</v>
      </c>
      <c r="F64" s="10">
        <v>3778339091</v>
      </c>
      <c r="H64" s="9" t="s">
        <v>66</v>
      </c>
      <c r="I64" s="13">
        <f t="shared" si="24"/>
        <v>73.675255947371596</v>
      </c>
      <c r="J64" s="13">
        <f t="shared" si="25"/>
        <v>5.3431770398818585</v>
      </c>
      <c r="K64" s="13">
        <f t="shared" si="26"/>
        <v>14.916852572875772</v>
      </c>
      <c r="L64" s="13">
        <f t="shared" si="27"/>
        <v>6.0647144398707766</v>
      </c>
    </row>
    <row r="65" spans="2:12" x14ac:dyDescent="0.3">
      <c r="B65" s="9" t="s">
        <v>67</v>
      </c>
      <c r="C65" s="10">
        <v>8791140500</v>
      </c>
      <c r="D65" s="10">
        <v>138971430</v>
      </c>
      <c r="E65" s="10">
        <v>607038268</v>
      </c>
      <c r="F65" s="10">
        <v>180314540</v>
      </c>
      <c r="H65" s="9" t="s">
        <v>67</v>
      </c>
      <c r="I65" s="13">
        <f t="shared" si="24"/>
        <v>90.467428871878255</v>
      </c>
      <c r="J65" s="13">
        <f t="shared" si="25"/>
        <v>1.4301202396603951</v>
      </c>
      <c r="K65" s="13">
        <f t="shared" si="26"/>
        <v>6.246879040643039</v>
      </c>
      <c r="L65" s="13">
        <f t="shared" si="27"/>
        <v>1.8555718478183172</v>
      </c>
    </row>
    <row r="66" spans="2:12" x14ac:dyDescent="0.3">
      <c r="B66" s="9" t="s">
        <v>68</v>
      </c>
      <c r="C66" s="10">
        <v>2199190905</v>
      </c>
      <c r="D66" s="10">
        <v>486501</v>
      </c>
      <c r="E66" s="10">
        <v>20071313</v>
      </c>
      <c r="F66" s="10">
        <v>81588285</v>
      </c>
      <c r="H66" s="9" t="s">
        <v>68</v>
      </c>
      <c r="I66" s="13">
        <f t="shared" si="24"/>
        <v>95.561445419664409</v>
      </c>
      <c r="J66" s="13">
        <f t="shared" si="25"/>
        <v>2.1139928622118484E-2</v>
      </c>
      <c r="K66" s="13">
        <f t="shared" si="26"/>
        <v>0.87215879139446539</v>
      </c>
      <c r="L66" s="13">
        <f t="shared" si="27"/>
        <v>3.5452558603190134</v>
      </c>
    </row>
    <row r="67" spans="2:12" x14ac:dyDescent="0.3">
      <c r="B67" s="9" t="s">
        <v>69</v>
      </c>
      <c r="C67" s="10">
        <v>6578935244</v>
      </c>
      <c r="D67" s="10">
        <v>0</v>
      </c>
      <c r="E67" s="10">
        <v>703709899</v>
      </c>
      <c r="F67" s="10">
        <v>470209166</v>
      </c>
      <c r="H67" s="9" t="s">
        <v>69</v>
      </c>
      <c r="I67" s="13">
        <f t="shared" si="24"/>
        <v>84.85823390699808</v>
      </c>
      <c r="J67" s="13">
        <f t="shared" si="25"/>
        <v>0</v>
      </c>
      <c r="K67" s="13">
        <f t="shared" si="26"/>
        <v>9.076784767941394</v>
      </c>
      <c r="L67" s="13">
        <f t="shared" si="27"/>
        <v>6.064981325060522</v>
      </c>
    </row>
    <row r="68" spans="2:12" x14ac:dyDescent="0.3">
      <c r="B68" s="9" t="s">
        <v>70</v>
      </c>
      <c r="C68" s="10">
        <v>8720578835</v>
      </c>
      <c r="D68" s="10">
        <v>47490985</v>
      </c>
      <c r="E68" s="10">
        <v>1269220874</v>
      </c>
      <c r="F68" s="10">
        <v>1604168024</v>
      </c>
      <c r="H68" s="9" t="s">
        <v>70</v>
      </c>
      <c r="I68" s="13">
        <f t="shared" si="24"/>
        <v>74.909674519708247</v>
      </c>
      <c r="J68" s="13">
        <f t="shared" si="25"/>
        <v>0.4079470292375777</v>
      </c>
      <c r="K68" s="13">
        <f t="shared" si="26"/>
        <v>10.902593092028349</v>
      </c>
      <c r="L68" s="13">
        <f t="shared" si="27"/>
        <v>13.779785359025828</v>
      </c>
    </row>
    <row r="69" spans="2:12" x14ac:dyDescent="0.3">
      <c r="B69" s="4" t="s">
        <v>156</v>
      </c>
      <c r="C69" s="20"/>
      <c r="D69" s="20"/>
      <c r="E69" s="20"/>
      <c r="G69" s="4"/>
      <c r="H69" s="4" t="s">
        <v>156</v>
      </c>
      <c r="I69" s="89"/>
      <c r="J69" s="89"/>
      <c r="L69" s="4"/>
    </row>
    <row r="70" spans="2:12" x14ac:dyDescent="0.3">
      <c r="B70" s="9" t="s">
        <v>157</v>
      </c>
      <c r="C70" s="10">
        <v>70285392629</v>
      </c>
      <c r="D70" s="10">
        <v>4102364259</v>
      </c>
      <c r="E70" s="10">
        <v>16151493475</v>
      </c>
      <c r="F70" s="10">
        <v>5702546990</v>
      </c>
      <c r="H70" s="9" t="s">
        <v>157</v>
      </c>
      <c r="I70" s="96">
        <f t="shared" ref="I70:I71" si="28">C70/(C70+D70+E70+F70)*100</f>
        <v>73.030008335363974</v>
      </c>
      <c r="J70" s="96">
        <f t="shared" ref="J70:J71" si="29">D70/(D70+E70+F70+C70)*100</f>
        <v>4.2625598979133397</v>
      </c>
      <c r="K70" s="96">
        <f t="shared" ref="K70:K71" si="30">E70/(E70+F70+D70+C70)*100</f>
        <v>16.782202659577134</v>
      </c>
      <c r="L70" s="96">
        <f t="shared" ref="L70:L71" si="31">F70/(F70+E70+D70+C70)*100</f>
        <v>5.9252291071455589</v>
      </c>
    </row>
    <row r="71" spans="2:12" x14ac:dyDescent="0.3">
      <c r="B71" s="9" t="s">
        <v>158</v>
      </c>
      <c r="C71" s="10">
        <v>52532967149</v>
      </c>
      <c r="D71" s="10">
        <v>1898964301</v>
      </c>
      <c r="E71" s="10">
        <v>12110089583</v>
      </c>
      <c r="F71" s="10">
        <v>5181833228</v>
      </c>
      <c r="H71" s="9" t="s">
        <v>158</v>
      </c>
      <c r="I71" s="96">
        <f t="shared" si="28"/>
        <v>73.243368876740504</v>
      </c>
      <c r="J71" s="96">
        <f t="shared" si="29"/>
        <v>2.6476049294419552</v>
      </c>
      <c r="K71" s="96">
        <f t="shared" si="30"/>
        <v>16.884326292521742</v>
      </c>
      <c r="L71" s="96">
        <f t="shared" si="31"/>
        <v>7.2246999012957849</v>
      </c>
    </row>
  </sheetData>
  <hyperlinks>
    <hyperlink ref="B3" location="Índice!A1" display="voltar"/>
  </hyperlinks>
  <pageMargins left="0.7" right="0.7" top="0.75" bottom="0.75" header="0.3" footer="0.3"/>
  <pageSetup paperSize="9" orientation="portrait" r:id="rId1"/>
  <headerFooter scaleWithDoc="0">
    <oddHeader>&amp;R&amp;G</oddHeader>
  </headerFooter>
  <rowBreaks count="1" manualBreakCount="1">
    <brk id="48" max="16383" man="1"/>
  </rowBreaks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74"/>
  <sheetViews>
    <sheetView showGridLines="0" zoomScaleNormal="100" workbookViewId="0">
      <selection activeCell="A12" sqref="A12"/>
    </sheetView>
  </sheetViews>
  <sheetFormatPr defaultRowHeight="14.4" x14ac:dyDescent="0.3"/>
  <cols>
    <col min="1" max="1" width="3.44140625" customWidth="1"/>
    <col min="2" max="2" width="28.33203125" customWidth="1"/>
    <col min="3" max="12" width="12" customWidth="1"/>
    <col min="13" max="13" width="3.44140625" customWidth="1"/>
    <col min="14" max="14" width="28.33203125" customWidth="1"/>
  </cols>
  <sheetData>
    <row r="1" spans="1:24" ht="17.399999999999999" x14ac:dyDescent="0.3">
      <c r="B1" s="1" t="s">
        <v>114</v>
      </c>
    </row>
    <row r="2" spans="1:24" ht="17.399999999999999" x14ac:dyDescent="0.3">
      <c r="A2" s="81"/>
      <c r="B2" s="1" t="s">
        <v>159</v>
      </c>
    </row>
    <row r="3" spans="1:24" x14ac:dyDescent="0.3">
      <c r="B3" s="84" t="s">
        <v>117</v>
      </c>
    </row>
    <row r="4" spans="1:24" ht="18" customHeight="1" x14ac:dyDescent="0.3">
      <c r="B4" s="1" t="s">
        <v>121</v>
      </c>
      <c r="C4" s="1"/>
      <c r="D4" s="1"/>
      <c r="E4" s="1"/>
      <c r="F4" s="1"/>
      <c r="G4" s="1"/>
      <c r="H4" s="1"/>
      <c r="I4" s="1"/>
      <c r="J4" s="1"/>
      <c r="K4" s="1"/>
      <c r="L4" s="1"/>
      <c r="N4" s="1"/>
    </row>
    <row r="5" spans="1:24" ht="4.5" customHeight="1" x14ac:dyDescent="0.3"/>
    <row r="6" spans="1:24" x14ac:dyDescent="0.3">
      <c r="B6" s="25" t="s">
        <v>93</v>
      </c>
      <c r="N6" s="25" t="s">
        <v>96</v>
      </c>
    </row>
    <row r="7" spans="1:24" x14ac:dyDescent="0.3">
      <c r="B7" s="123" t="s">
        <v>0</v>
      </c>
      <c r="C7" s="123" t="s">
        <v>15</v>
      </c>
      <c r="D7" s="123"/>
      <c r="E7" s="123"/>
      <c r="F7" s="123"/>
      <c r="G7" s="126"/>
      <c r="H7" s="127" t="s">
        <v>16</v>
      </c>
      <c r="I7" s="123"/>
      <c r="J7" s="123"/>
      <c r="K7" s="123"/>
      <c r="L7" s="123"/>
      <c r="N7" s="123" t="s">
        <v>0</v>
      </c>
      <c r="O7" s="123" t="s">
        <v>15</v>
      </c>
      <c r="P7" s="123"/>
      <c r="Q7" s="123"/>
      <c r="R7" s="123"/>
      <c r="S7" s="124"/>
      <c r="T7" s="122" t="s">
        <v>16</v>
      </c>
      <c r="U7" s="123"/>
      <c r="V7" s="123"/>
      <c r="W7" s="123"/>
      <c r="X7" s="123"/>
    </row>
    <row r="8" spans="1:24" ht="20.399999999999999" x14ac:dyDescent="0.3">
      <c r="B8" s="125"/>
      <c r="C8" s="14" t="s">
        <v>17</v>
      </c>
      <c r="D8" s="14" t="s">
        <v>18</v>
      </c>
      <c r="E8" s="14" t="s">
        <v>19</v>
      </c>
      <c r="F8" s="14" t="s">
        <v>20</v>
      </c>
      <c r="G8" s="31" t="s">
        <v>21</v>
      </c>
      <c r="H8" s="34" t="s">
        <v>17</v>
      </c>
      <c r="I8" s="28" t="s">
        <v>18</v>
      </c>
      <c r="J8" s="28" t="s">
        <v>19</v>
      </c>
      <c r="K8" s="28" t="s">
        <v>20</v>
      </c>
      <c r="L8" s="28" t="s">
        <v>21</v>
      </c>
      <c r="N8" s="125"/>
      <c r="O8" s="28" t="s">
        <v>17</v>
      </c>
      <c r="P8" s="28" t="s">
        <v>18</v>
      </c>
      <c r="Q8" s="28" t="s">
        <v>19</v>
      </c>
      <c r="R8" s="28" t="s">
        <v>20</v>
      </c>
      <c r="S8" s="41" t="s">
        <v>21</v>
      </c>
      <c r="T8" s="26" t="s">
        <v>17</v>
      </c>
      <c r="U8" s="28" t="s">
        <v>18</v>
      </c>
      <c r="V8" s="28" t="s">
        <v>19</v>
      </c>
      <c r="W8" s="28" t="s">
        <v>20</v>
      </c>
      <c r="X8" s="28" t="s">
        <v>21</v>
      </c>
    </row>
    <row r="9" spans="1:24" x14ac:dyDescent="0.3">
      <c r="B9" s="4" t="s">
        <v>4</v>
      </c>
      <c r="C9" s="5"/>
      <c r="D9" s="5"/>
      <c r="E9" s="5"/>
      <c r="F9" s="5"/>
      <c r="G9" s="5"/>
      <c r="H9" s="35"/>
      <c r="I9" s="5"/>
      <c r="J9" s="5"/>
      <c r="K9" s="5"/>
      <c r="L9" s="5"/>
      <c r="N9" s="4" t="s">
        <v>4</v>
      </c>
      <c r="O9" s="5"/>
      <c r="P9" s="5"/>
      <c r="Q9" s="5"/>
      <c r="R9" s="5"/>
      <c r="S9" s="42"/>
      <c r="T9" s="5"/>
      <c r="U9" s="5"/>
      <c r="V9" s="5"/>
      <c r="W9" s="5"/>
      <c r="X9" s="5"/>
    </row>
    <row r="10" spans="1:24" x14ac:dyDescent="0.3">
      <c r="B10" s="6" t="s">
        <v>4</v>
      </c>
      <c r="C10" s="7">
        <v>322</v>
      </c>
      <c r="D10" s="7">
        <v>779</v>
      </c>
      <c r="E10" s="7">
        <v>1045</v>
      </c>
      <c r="F10" s="7">
        <v>726</v>
      </c>
      <c r="G10" s="32">
        <v>1373</v>
      </c>
      <c r="H10" s="36">
        <v>81</v>
      </c>
      <c r="I10" s="7">
        <v>68</v>
      </c>
      <c r="J10" s="7">
        <v>22</v>
      </c>
      <c r="K10" s="7">
        <v>7</v>
      </c>
      <c r="L10" s="7">
        <v>14</v>
      </c>
      <c r="N10" s="6" t="s">
        <v>4</v>
      </c>
      <c r="O10" s="11">
        <f>C10/(C10+D10+E10+F10+G10)*100</f>
        <v>7.5853945818610127</v>
      </c>
      <c r="P10" s="11">
        <f>D10/(D10+E10+F10+G10+C10)*100</f>
        <v>18.3510011778563</v>
      </c>
      <c r="Q10" s="11">
        <f>E10/(E10+F10+G10+C10+D10)*100</f>
        <v>24.617196702002357</v>
      </c>
      <c r="R10" s="11">
        <f>F10/(F10+G10+E10+D10+C10)*100</f>
        <v>17.102473498233213</v>
      </c>
      <c r="S10" s="43">
        <f>G10/(G10+C10+D10+E10+F10)*100</f>
        <v>32.34393404004711</v>
      </c>
      <c r="T10" s="39">
        <f>H10/(H10+I10+J10+K10+L10)*100</f>
        <v>42.1875</v>
      </c>
      <c r="U10" s="11">
        <f>I10/(I10+J10+K10+L10+H10)*100</f>
        <v>35.416666666666671</v>
      </c>
      <c r="V10" s="11">
        <f>J10/(J10+K10+L10+H10+I10)*100</f>
        <v>11.458333333333332</v>
      </c>
      <c r="W10" s="11">
        <f>K10/(K10+L10+J10+I10+H10)*100</f>
        <v>3.6458333333333335</v>
      </c>
      <c r="X10" s="11">
        <f>L10/(L10+H10+I10+J10+K10)*100</f>
        <v>7.291666666666667</v>
      </c>
    </row>
    <row r="11" spans="1:24" x14ac:dyDescent="0.3">
      <c r="B11" s="4" t="s">
        <v>5</v>
      </c>
      <c r="C11" s="8"/>
      <c r="D11" s="8"/>
      <c r="E11" s="8"/>
      <c r="F11" s="8"/>
      <c r="G11" s="8"/>
      <c r="H11" s="37"/>
      <c r="I11" s="8"/>
      <c r="J11" s="8"/>
      <c r="K11" s="8"/>
      <c r="L11" s="8"/>
      <c r="N11" s="4" t="s">
        <v>5</v>
      </c>
      <c r="O11" s="12"/>
      <c r="P11" s="12"/>
      <c r="Q11" s="12"/>
      <c r="R11" s="12"/>
      <c r="S11" s="44"/>
      <c r="T11" s="12"/>
      <c r="U11" s="12"/>
      <c r="V11" s="12"/>
      <c r="W11" s="12"/>
      <c r="X11" s="12"/>
    </row>
    <row r="12" spans="1:24" x14ac:dyDescent="0.3">
      <c r="B12" s="9" t="s">
        <v>6</v>
      </c>
      <c r="C12" s="10">
        <v>41</v>
      </c>
      <c r="D12" s="10">
        <v>109</v>
      </c>
      <c r="E12" s="10">
        <v>197</v>
      </c>
      <c r="F12" s="10">
        <v>122</v>
      </c>
      <c r="G12" s="33">
        <v>354</v>
      </c>
      <c r="H12" s="38">
        <v>12</v>
      </c>
      <c r="I12" s="10">
        <v>7</v>
      </c>
      <c r="J12" s="10">
        <v>6</v>
      </c>
      <c r="K12" s="10">
        <v>2</v>
      </c>
      <c r="L12" s="10">
        <v>7</v>
      </c>
      <c r="N12" s="9" t="s">
        <v>6</v>
      </c>
      <c r="O12" s="13">
        <f t="shared" ref="O12:O15" si="0">C12/(C12+D12+E12+F12+G12)*100</f>
        <v>4.9817739975698663</v>
      </c>
      <c r="P12" s="13">
        <f t="shared" ref="P12:P15" si="1">D12/(D12+E12+F12+G12+C12)*100</f>
        <v>13.244228432563791</v>
      </c>
      <c r="Q12" s="13">
        <f t="shared" ref="Q12:Q15" si="2">E12/(E12+F12+G12+C12+D12)*100</f>
        <v>23.93681652490887</v>
      </c>
      <c r="R12" s="13">
        <f t="shared" ref="R12:R15" si="3">F12/(F12+G12+E12+D12+C12)*100</f>
        <v>14.823815309842042</v>
      </c>
      <c r="S12" s="45">
        <f t="shared" ref="S12:S15" si="4">G12/(G12+C12+D12+E12+F12)*100</f>
        <v>43.013365735115435</v>
      </c>
      <c r="T12" s="40">
        <f t="shared" ref="T12:T15" si="5">H12/(H12+I12+J12+K12+L12)*100</f>
        <v>35.294117647058826</v>
      </c>
      <c r="U12" s="13">
        <f t="shared" ref="U12:U15" si="6">I12/(I12+J12+K12+L12+H12)*100</f>
        <v>20.588235294117645</v>
      </c>
      <c r="V12" s="13">
        <f t="shared" ref="V12:V15" si="7">J12/(J12+K12+L12+H12+I12)*100</f>
        <v>17.647058823529413</v>
      </c>
      <c r="W12" s="13">
        <f t="shared" ref="W12:W15" si="8">K12/(K12+L12+J12+I12+H12)*100</f>
        <v>5.8823529411764701</v>
      </c>
      <c r="X12" s="13">
        <f t="shared" ref="X12:X15" si="9">L12/(L12+H12+I12+J12+K12)*100</f>
        <v>20.588235294117645</v>
      </c>
    </row>
    <row r="13" spans="1:24" x14ac:dyDescent="0.3">
      <c r="B13" s="9" t="s">
        <v>7</v>
      </c>
      <c r="C13" s="10">
        <v>102</v>
      </c>
      <c r="D13" s="10">
        <v>258</v>
      </c>
      <c r="E13" s="10">
        <v>404</v>
      </c>
      <c r="F13" s="10">
        <v>254</v>
      </c>
      <c r="G13" s="33">
        <v>461</v>
      </c>
      <c r="H13" s="38">
        <v>21</v>
      </c>
      <c r="I13" s="10">
        <v>26</v>
      </c>
      <c r="J13" s="10">
        <v>9</v>
      </c>
      <c r="K13" s="10">
        <v>3</v>
      </c>
      <c r="L13" s="10">
        <v>4</v>
      </c>
      <c r="N13" s="9" t="s">
        <v>7</v>
      </c>
      <c r="O13" s="13">
        <f t="shared" si="0"/>
        <v>6.8965517241379306</v>
      </c>
      <c r="P13" s="13">
        <f t="shared" si="1"/>
        <v>17.444219066937119</v>
      </c>
      <c r="Q13" s="13">
        <f t="shared" si="2"/>
        <v>27.315753887762</v>
      </c>
      <c r="R13" s="13">
        <f t="shared" si="3"/>
        <v>17.173766058147397</v>
      </c>
      <c r="S13" s="45">
        <f t="shared" si="4"/>
        <v>31.169709263015548</v>
      </c>
      <c r="T13" s="40">
        <f t="shared" si="5"/>
        <v>33.333333333333329</v>
      </c>
      <c r="U13" s="13">
        <f t="shared" si="6"/>
        <v>41.269841269841265</v>
      </c>
      <c r="V13" s="13">
        <f t="shared" si="7"/>
        <v>14.285714285714285</v>
      </c>
      <c r="W13" s="13">
        <f t="shared" si="8"/>
        <v>4.7619047619047619</v>
      </c>
      <c r="X13" s="13">
        <f t="shared" si="9"/>
        <v>6.3492063492063489</v>
      </c>
    </row>
    <row r="14" spans="1:24" x14ac:dyDescent="0.3">
      <c r="B14" s="9" t="s">
        <v>8</v>
      </c>
      <c r="C14" s="10">
        <v>102</v>
      </c>
      <c r="D14" s="10">
        <v>290</v>
      </c>
      <c r="E14" s="10">
        <v>306</v>
      </c>
      <c r="F14" s="10">
        <v>226</v>
      </c>
      <c r="G14" s="33">
        <v>382</v>
      </c>
      <c r="H14" s="38">
        <v>27</v>
      </c>
      <c r="I14" s="10">
        <v>22</v>
      </c>
      <c r="J14" s="10">
        <v>6</v>
      </c>
      <c r="K14" s="10">
        <v>2</v>
      </c>
      <c r="L14" s="10">
        <v>3</v>
      </c>
      <c r="N14" s="9" t="s">
        <v>8</v>
      </c>
      <c r="O14" s="13">
        <f t="shared" si="0"/>
        <v>7.8101071975497707</v>
      </c>
      <c r="P14" s="13">
        <f t="shared" si="1"/>
        <v>22.2052067381317</v>
      </c>
      <c r="Q14" s="13">
        <f t="shared" si="2"/>
        <v>23.43032159264931</v>
      </c>
      <c r="R14" s="13">
        <f t="shared" si="3"/>
        <v>17.304747320061256</v>
      </c>
      <c r="S14" s="45">
        <f t="shared" si="4"/>
        <v>29.249617151607964</v>
      </c>
      <c r="T14" s="40">
        <f t="shared" si="5"/>
        <v>45</v>
      </c>
      <c r="U14" s="13">
        <f t="shared" si="6"/>
        <v>36.666666666666664</v>
      </c>
      <c r="V14" s="13">
        <f t="shared" si="7"/>
        <v>10</v>
      </c>
      <c r="W14" s="13">
        <f t="shared" si="8"/>
        <v>3.3333333333333335</v>
      </c>
      <c r="X14" s="13">
        <f t="shared" si="9"/>
        <v>5</v>
      </c>
    </row>
    <row r="15" spans="1:24" x14ac:dyDescent="0.3">
      <c r="B15" s="9" t="s">
        <v>9</v>
      </c>
      <c r="C15" s="10">
        <v>77</v>
      </c>
      <c r="D15" s="10">
        <v>122</v>
      </c>
      <c r="E15" s="10">
        <v>138</v>
      </c>
      <c r="F15" s="10">
        <v>124</v>
      </c>
      <c r="G15" s="33">
        <v>176</v>
      </c>
      <c r="H15" s="38">
        <v>21</v>
      </c>
      <c r="I15" s="10">
        <v>13</v>
      </c>
      <c r="J15" s="10">
        <v>1</v>
      </c>
      <c r="K15" s="10">
        <v>0</v>
      </c>
      <c r="L15" s="10">
        <v>0</v>
      </c>
      <c r="N15" s="9" t="s">
        <v>9</v>
      </c>
      <c r="O15" s="13">
        <f t="shared" si="0"/>
        <v>12.087912087912088</v>
      </c>
      <c r="P15" s="13">
        <f t="shared" si="1"/>
        <v>19.15227629513344</v>
      </c>
      <c r="Q15" s="13">
        <f t="shared" si="2"/>
        <v>21.664050235478808</v>
      </c>
      <c r="R15" s="13">
        <f t="shared" si="3"/>
        <v>19.46624803767661</v>
      </c>
      <c r="S15" s="45">
        <f t="shared" si="4"/>
        <v>27.629513343799054</v>
      </c>
      <c r="T15" s="40">
        <f t="shared" si="5"/>
        <v>60</v>
      </c>
      <c r="U15" s="13">
        <f t="shared" si="6"/>
        <v>37.142857142857146</v>
      </c>
      <c r="V15" s="13">
        <f t="shared" si="7"/>
        <v>2.8571428571428572</v>
      </c>
      <c r="W15" s="13">
        <f t="shared" si="8"/>
        <v>0</v>
      </c>
      <c r="X15" s="13">
        <f t="shared" si="9"/>
        <v>0</v>
      </c>
    </row>
    <row r="16" spans="1:24" x14ac:dyDescent="0.3">
      <c r="B16" s="4" t="s">
        <v>71</v>
      </c>
      <c r="C16" s="8"/>
      <c r="D16" s="8"/>
      <c r="E16" s="8"/>
      <c r="F16" s="8"/>
      <c r="G16" s="8"/>
      <c r="H16" s="37"/>
      <c r="I16" s="8"/>
      <c r="J16" s="8"/>
      <c r="K16" s="8"/>
      <c r="L16" s="8"/>
      <c r="N16" s="4" t="s">
        <v>71</v>
      </c>
      <c r="O16" s="12"/>
      <c r="P16" s="12"/>
      <c r="Q16" s="12"/>
      <c r="R16" s="12"/>
      <c r="S16" s="44"/>
      <c r="T16" s="12"/>
      <c r="U16" s="12"/>
      <c r="V16" s="12"/>
      <c r="W16" s="12"/>
      <c r="X16" s="12"/>
    </row>
    <row r="17" spans="2:24" x14ac:dyDescent="0.3">
      <c r="B17" s="9" t="s">
        <v>64</v>
      </c>
      <c r="C17" s="10">
        <v>104</v>
      </c>
      <c r="D17" s="10">
        <v>248</v>
      </c>
      <c r="E17" s="10">
        <v>323</v>
      </c>
      <c r="F17" s="10">
        <v>220</v>
      </c>
      <c r="G17" s="33">
        <v>310</v>
      </c>
      <c r="H17" s="38">
        <v>30</v>
      </c>
      <c r="I17" s="10">
        <v>19</v>
      </c>
      <c r="J17" s="10">
        <v>5</v>
      </c>
      <c r="K17" s="10">
        <v>4</v>
      </c>
      <c r="L17" s="10">
        <v>5</v>
      </c>
      <c r="N17" s="9" t="s">
        <v>64</v>
      </c>
      <c r="O17" s="13">
        <f t="shared" ref="O17:O22" si="10">C17/(C17+D17+E17+F17+G17)*100</f>
        <v>8.6307053941908709</v>
      </c>
      <c r="P17" s="13">
        <f t="shared" ref="P17:P23" si="11">D17/(D17+E17+F17+G17+C17)*100</f>
        <v>20.580912863070537</v>
      </c>
      <c r="Q17" s="13">
        <f t="shared" ref="Q17:Q23" si="12">E17/(E17+F17+G17+C17+D17)*100</f>
        <v>26.804979253112034</v>
      </c>
      <c r="R17" s="13">
        <f t="shared" ref="R17:R23" si="13">F17/(F17+G17+E17+D17+C17)*100</f>
        <v>18.257261410788381</v>
      </c>
      <c r="S17" s="45">
        <f t="shared" ref="S17:S23" si="14">G17/(G17+C17+D17+E17+F17)*100</f>
        <v>25.726141078838172</v>
      </c>
      <c r="T17" s="40">
        <f t="shared" ref="T17:T23" si="15">H17/(H17+I17+J17+K17+L17)*100</f>
        <v>47.619047619047613</v>
      </c>
      <c r="U17" s="13">
        <f t="shared" ref="U17:U23" si="16">I17/(I17+J17+K17+L17+H17)*100</f>
        <v>30.158730158730158</v>
      </c>
      <c r="V17" s="13">
        <f t="shared" ref="V17:V23" si="17">J17/(J17+K17+L17+H17+I17)*100</f>
        <v>7.9365079365079358</v>
      </c>
      <c r="W17" s="13">
        <f t="shared" ref="W17:W23" si="18">K17/(K17+L17+J17+I17+H17)*100</f>
        <v>6.3492063492063489</v>
      </c>
      <c r="X17" s="13">
        <f t="shared" ref="X17:X23" si="19">L17/(L17+H17+I17+J17+K17)*100</f>
        <v>7.9365079365079358</v>
      </c>
    </row>
    <row r="18" spans="2:24" x14ac:dyDescent="0.3">
      <c r="B18" s="9" t="s">
        <v>65</v>
      </c>
      <c r="C18" s="10">
        <v>46</v>
      </c>
      <c r="D18" s="10">
        <v>114</v>
      </c>
      <c r="E18" s="10">
        <v>109</v>
      </c>
      <c r="F18" s="10">
        <v>71</v>
      </c>
      <c r="G18" s="33">
        <v>63</v>
      </c>
      <c r="H18" s="38">
        <v>0</v>
      </c>
      <c r="I18" s="10">
        <v>1</v>
      </c>
      <c r="J18" s="10">
        <v>0</v>
      </c>
      <c r="K18" s="10">
        <v>0</v>
      </c>
      <c r="L18" s="10">
        <v>0</v>
      </c>
      <c r="N18" s="9" t="s">
        <v>65</v>
      </c>
      <c r="O18" s="13">
        <f t="shared" si="10"/>
        <v>11.41439205955335</v>
      </c>
      <c r="P18" s="13">
        <f t="shared" si="11"/>
        <v>28.287841191066999</v>
      </c>
      <c r="Q18" s="13">
        <f t="shared" si="12"/>
        <v>27.04714640198511</v>
      </c>
      <c r="R18" s="13">
        <f t="shared" si="13"/>
        <v>17.617866004962778</v>
      </c>
      <c r="S18" s="45">
        <f t="shared" si="14"/>
        <v>15.632754342431761</v>
      </c>
      <c r="T18" s="40">
        <f t="shared" si="15"/>
        <v>0</v>
      </c>
      <c r="U18" s="13">
        <f t="shared" si="16"/>
        <v>100</v>
      </c>
      <c r="V18" s="13">
        <f t="shared" si="17"/>
        <v>0</v>
      </c>
      <c r="W18" s="13">
        <f t="shared" si="18"/>
        <v>0</v>
      </c>
      <c r="X18" s="13">
        <f t="shared" si="19"/>
        <v>0</v>
      </c>
    </row>
    <row r="19" spans="2:24" x14ac:dyDescent="0.3">
      <c r="B19" s="9" t="s">
        <v>66</v>
      </c>
      <c r="C19" s="10">
        <v>82</v>
      </c>
      <c r="D19" s="10">
        <v>234</v>
      </c>
      <c r="E19" s="10">
        <v>350</v>
      </c>
      <c r="F19" s="10">
        <v>240</v>
      </c>
      <c r="G19" s="33">
        <v>415</v>
      </c>
      <c r="H19" s="38">
        <v>39</v>
      </c>
      <c r="I19" s="10">
        <v>43</v>
      </c>
      <c r="J19" s="10">
        <v>16</v>
      </c>
      <c r="K19" s="10">
        <v>3</v>
      </c>
      <c r="L19" s="10">
        <v>7</v>
      </c>
      <c r="N19" s="9" t="s">
        <v>66</v>
      </c>
      <c r="O19" s="13">
        <f t="shared" si="10"/>
        <v>6.2074186222558669</v>
      </c>
      <c r="P19" s="13">
        <f t="shared" si="11"/>
        <v>17.713853141559426</v>
      </c>
      <c r="Q19" s="13">
        <f t="shared" si="12"/>
        <v>26.495079485238453</v>
      </c>
      <c r="R19" s="13">
        <f t="shared" si="13"/>
        <v>18.168054504163514</v>
      </c>
      <c r="S19" s="45">
        <f t="shared" si="14"/>
        <v>31.415594246782742</v>
      </c>
      <c r="T19" s="40">
        <f t="shared" si="15"/>
        <v>36.111111111111107</v>
      </c>
      <c r="U19" s="13">
        <f t="shared" si="16"/>
        <v>39.814814814814817</v>
      </c>
      <c r="V19" s="13">
        <f t="shared" si="17"/>
        <v>14.814814814814813</v>
      </c>
      <c r="W19" s="13">
        <f t="shared" si="18"/>
        <v>2.7777777777777777</v>
      </c>
      <c r="X19" s="13">
        <f t="shared" si="19"/>
        <v>6.481481481481481</v>
      </c>
    </row>
    <row r="20" spans="2:24" x14ac:dyDescent="0.3">
      <c r="B20" s="9" t="s">
        <v>67</v>
      </c>
      <c r="C20" s="10">
        <v>16</v>
      </c>
      <c r="D20" s="10">
        <v>21</v>
      </c>
      <c r="E20" s="10">
        <v>35</v>
      </c>
      <c r="F20" s="10">
        <v>22</v>
      </c>
      <c r="G20" s="33">
        <v>65</v>
      </c>
      <c r="H20" s="38">
        <v>4</v>
      </c>
      <c r="I20" s="10">
        <v>2</v>
      </c>
      <c r="J20" s="10">
        <v>0</v>
      </c>
      <c r="K20" s="10">
        <v>0</v>
      </c>
      <c r="L20" s="10">
        <v>0</v>
      </c>
      <c r="N20" s="9" t="s">
        <v>67</v>
      </c>
      <c r="O20" s="13">
        <f t="shared" si="10"/>
        <v>10.062893081761008</v>
      </c>
      <c r="P20" s="13">
        <f t="shared" si="11"/>
        <v>13.20754716981132</v>
      </c>
      <c r="Q20" s="13">
        <f t="shared" si="12"/>
        <v>22.012578616352201</v>
      </c>
      <c r="R20" s="13">
        <f t="shared" si="13"/>
        <v>13.836477987421384</v>
      </c>
      <c r="S20" s="45">
        <f t="shared" si="14"/>
        <v>40.880503144654092</v>
      </c>
      <c r="T20" s="40">
        <f t="shared" si="15"/>
        <v>66.666666666666657</v>
      </c>
      <c r="U20" s="13">
        <f t="shared" si="16"/>
        <v>33.333333333333329</v>
      </c>
      <c r="V20" s="13">
        <f t="shared" si="17"/>
        <v>0</v>
      </c>
      <c r="W20" s="13">
        <f t="shared" si="18"/>
        <v>0</v>
      </c>
      <c r="X20" s="13">
        <f t="shared" si="19"/>
        <v>0</v>
      </c>
    </row>
    <row r="21" spans="2:24" x14ac:dyDescent="0.3">
      <c r="B21" s="9" t="s">
        <v>68</v>
      </c>
      <c r="C21" s="10">
        <v>10</v>
      </c>
      <c r="D21" s="10">
        <v>20</v>
      </c>
      <c r="E21" s="10">
        <v>27</v>
      </c>
      <c r="F21" s="10">
        <v>37</v>
      </c>
      <c r="G21" s="33">
        <v>224</v>
      </c>
      <c r="H21" s="38">
        <v>1</v>
      </c>
      <c r="I21" s="10">
        <v>0</v>
      </c>
      <c r="J21" s="10">
        <v>0</v>
      </c>
      <c r="K21" s="10">
        <v>0</v>
      </c>
      <c r="L21" s="10">
        <v>1</v>
      </c>
      <c r="N21" s="9" t="s">
        <v>68</v>
      </c>
      <c r="O21" s="13">
        <f t="shared" si="10"/>
        <v>3.1446540880503147</v>
      </c>
      <c r="P21" s="13">
        <f t="shared" si="11"/>
        <v>6.2893081761006293</v>
      </c>
      <c r="Q21" s="13">
        <f t="shared" si="12"/>
        <v>8.4905660377358494</v>
      </c>
      <c r="R21" s="13">
        <f t="shared" si="13"/>
        <v>11.635220125786164</v>
      </c>
      <c r="S21" s="45">
        <f t="shared" si="14"/>
        <v>70.440251572327043</v>
      </c>
      <c r="T21" s="40">
        <f t="shared" si="15"/>
        <v>50</v>
      </c>
      <c r="U21" s="13">
        <f t="shared" si="16"/>
        <v>0</v>
      </c>
      <c r="V21" s="13">
        <f t="shared" si="17"/>
        <v>0</v>
      </c>
      <c r="W21" s="13">
        <f t="shared" si="18"/>
        <v>0</v>
      </c>
      <c r="X21" s="13">
        <f t="shared" si="19"/>
        <v>50</v>
      </c>
    </row>
    <row r="22" spans="2:24" x14ac:dyDescent="0.3">
      <c r="B22" s="9" t="s">
        <v>69</v>
      </c>
      <c r="C22" s="10">
        <v>17</v>
      </c>
      <c r="D22" s="10">
        <v>34</v>
      </c>
      <c r="E22" s="10">
        <v>40</v>
      </c>
      <c r="F22" s="10">
        <v>29</v>
      </c>
      <c r="G22" s="33">
        <v>46</v>
      </c>
      <c r="H22" s="38">
        <v>0</v>
      </c>
      <c r="I22" s="10">
        <v>0</v>
      </c>
      <c r="J22" s="10">
        <v>0</v>
      </c>
      <c r="K22" s="10">
        <v>0</v>
      </c>
      <c r="L22" s="10">
        <v>0</v>
      </c>
      <c r="N22" s="9" t="s">
        <v>69</v>
      </c>
      <c r="O22" s="13">
        <f t="shared" si="10"/>
        <v>10.240963855421686</v>
      </c>
      <c r="P22" s="13">
        <f t="shared" si="11"/>
        <v>20.481927710843372</v>
      </c>
      <c r="Q22" s="13">
        <f t="shared" si="12"/>
        <v>24.096385542168676</v>
      </c>
      <c r="R22" s="13">
        <f>F22/(F22+G22+E22+D22+C22)*100</f>
        <v>17.46987951807229</v>
      </c>
      <c r="S22" s="45">
        <f t="shared" si="14"/>
        <v>27.710843373493976</v>
      </c>
      <c r="T22" s="40">
        <v>0</v>
      </c>
      <c r="U22" s="13">
        <v>0</v>
      </c>
      <c r="V22" s="13">
        <v>0</v>
      </c>
      <c r="W22" s="13">
        <v>0</v>
      </c>
      <c r="X22" s="13">
        <v>0</v>
      </c>
    </row>
    <row r="23" spans="2:24" x14ac:dyDescent="0.3">
      <c r="B23" s="9" t="s">
        <v>70</v>
      </c>
      <c r="C23" s="10">
        <v>47</v>
      </c>
      <c r="D23" s="10">
        <v>108</v>
      </c>
      <c r="E23" s="10">
        <v>161</v>
      </c>
      <c r="F23" s="10">
        <v>107</v>
      </c>
      <c r="G23" s="33">
        <v>250</v>
      </c>
      <c r="H23" s="38">
        <v>7</v>
      </c>
      <c r="I23" s="10">
        <v>3</v>
      </c>
      <c r="J23" s="10">
        <v>1</v>
      </c>
      <c r="K23" s="10">
        <v>0</v>
      </c>
      <c r="L23" s="10">
        <v>1</v>
      </c>
      <c r="N23" s="9" t="s">
        <v>70</v>
      </c>
      <c r="O23" s="13">
        <f>C23/(C23+D23+E23+F23+G23)*100</f>
        <v>6.9836552748885588</v>
      </c>
      <c r="P23" s="13">
        <f t="shared" si="11"/>
        <v>16.047548291233284</v>
      </c>
      <c r="Q23" s="13">
        <f t="shared" si="12"/>
        <v>23.922734026745914</v>
      </c>
      <c r="R23" s="13">
        <f t="shared" si="13"/>
        <v>15.89895988112927</v>
      </c>
      <c r="S23" s="45">
        <f t="shared" si="14"/>
        <v>37.147102526002975</v>
      </c>
      <c r="T23" s="40">
        <f t="shared" si="15"/>
        <v>58.333333333333336</v>
      </c>
      <c r="U23" s="13">
        <f t="shared" si="16"/>
        <v>25</v>
      </c>
      <c r="V23" s="13">
        <f t="shared" si="17"/>
        <v>8.3333333333333321</v>
      </c>
      <c r="W23" s="13">
        <f t="shared" si="18"/>
        <v>0</v>
      </c>
      <c r="X23" s="13">
        <f t="shared" si="19"/>
        <v>8.3333333333333321</v>
      </c>
    </row>
    <row r="24" spans="2:24" x14ac:dyDescent="0.3">
      <c r="B24" s="4" t="s">
        <v>156</v>
      </c>
      <c r="C24" s="20"/>
      <c r="D24" s="20"/>
      <c r="E24" s="20"/>
      <c r="G24" s="4"/>
      <c r="H24" s="4"/>
      <c r="I24" s="89"/>
      <c r="J24" s="89"/>
      <c r="L24" s="4"/>
      <c r="N24" s="4" t="s">
        <v>156</v>
      </c>
      <c r="O24" s="20"/>
      <c r="P24" s="20"/>
      <c r="Q24" s="20"/>
      <c r="S24" s="4"/>
      <c r="T24" s="4"/>
      <c r="U24" s="89"/>
      <c r="V24" s="89"/>
      <c r="X24" s="4"/>
    </row>
    <row r="25" spans="2:24" x14ac:dyDescent="0.3">
      <c r="B25" s="9" t="s">
        <v>157</v>
      </c>
      <c r="C25" s="10">
        <v>231</v>
      </c>
      <c r="D25" s="10">
        <v>555</v>
      </c>
      <c r="E25" s="10">
        <v>754</v>
      </c>
      <c r="F25" s="10">
        <v>507</v>
      </c>
      <c r="G25" s="33">
        <v>1054</v>
      </c>
      <c r="H25" s="38">
        <v>59</v>
      </c>
      <c r="I25" s="10">
        <v>48</v>
      </c>
      <c r="J25" s="10">
        <v>20</v>
      </c>
      <c r="K25" s="10">
        <v>6</v>
      </c>
      <c r="L25" s="10">
        <v>10</v>
      </c>
      <c r="N25" s="9" t="s">
        <v>157</v>
      </c>
      <c r="O25" s="96">
        <f t="shared" ref="O25:O26" si="20">C25/(C25+D25+E25+F25+G25)*100</f>
        <v>7.4492099322799099</v>
      </c>
      <c r="P25" s="96">
        <f t="shared" ref="P25:P26" si="21">D25/(D25+E25+F25+G25+C25)*100</f>
        <v>17.897452434698486</v>
      </c>
      <c r="Q25" s="96">
        <f t="shared" ref="Q25:Q26" si="22">E25/(E25+F25+G25+C25+D25)*100</f>
        <v>24.314737181554339</v>
      </c>
      <c r="R25" s="96">
        <f t="shared" ref="R25:R26" si="23">F25/(F25+G25+E25+D25+C25)*100</f>
        <v>16.3495646565624</v>
      </c>
      <c r="S25" s="98">
        <f t="shared" ref="S25:S26" si="24">G25/(G25+C25+D25+E25+F25)*100</f>
        <v>33.989035794904872</v>
      </c>
      <c r="T25" s="99">
        <f t="shared" ref="T25:T26" si="25">H25/(H25+I25+J25+K25+L25)*100</f>
        <v>41.25874125874126</v>
      </c>
      <c r="U25" s="96">
        <f t="shared" ref="U25:U26" si="26">I25/(I25+J25+K25+L25+H25)*100</f>
        <v>33.566433566433567</v>
      </c>
      <c r="V25" s="96">
        <f t="shared" ref="V25:V26" si="27">J25/(J25+K25+L25+H25+I25)*100</f>
        <v>13.986013986013987</v>
      </c>
      <c r="W25" s="96">
        <f t="shared" ref="W25:W26" si="28">K25/(K25+L25+J25+I25+H25)*100</f>
        <v>4.1958041958041958</v>
      </c>
      <c r="X25" s="96">
        <f t="shared" ref="X25:X26" si="29">L25/(L25+H25+I25+J25+K25)*100</f>
        <v>6.9930069930069934</v>
      </c>
    </row>
    <row r="26" spans="2:24" x14ac:dyDescent="0.3">
      <c r="B26" s="9" t="s">
        <v>158</v>
      </c>
      <c r="C26" s="10">
        <v>91</v>
      </c>
      <c r="D26" s="10">
        <v>224</v>
      </c>
      <c r="E26" s="10">
        <v>291</v>
      </c>
      <c r="F26" s="10">
        <v>219</v>
      </c>
      <c r="G26" s="33">
        <v>319</v>
      </c>
      <c r="H26" s="38">
        <v>22</v>
      </c>
      <c r="I26" s="10">
        <v>20</v>
      </c>
      <c r="J26" s="10">
        <v>2</v>
      </c>
      <c r="K26" s="10">
        <v>1</v>
      </c>
      <c r="L26" s="10">
        <v>4</v>
      </c>
      <c r="N26" s="9" t="s">
        <v>158</v>
      </c>
      <c r="O26" s="96">
        <f t="shared" si="20"/>
        <v>7.9545454545454541</v>
      </c>
      <c r="P26" s="96">
        <f t="shared" si="21"/>
        <v>19.58041958041958</v>
      </c>
      <c r="Q26" s="96">
        <f t="shared" si="22"/>
        <v>25.437062937062937</v>
      </c>
      <c r="R26" s="96">
        <f t="shared" si="23"/>
        <v>19.143356643356643</v>
      </c>
      <c r="S26" s="98">
        <f t="shared" si="24"/>
        <v>27.884615384615387</v>
      </c>
      <c r="T26" s="99">
        <f t="shared" si="25"/>
        <v>44.897959183673471</v>
      </c>
      <c r="U26" s="96">
        <f t="shared" si="26"/>
        <v>40.816326530612244</v>
      </c>
      <c r="V26" s="96">
        <f t="shared" si="27"/>
        <v>4.0816326530612246</v>
      </c>
      <c r="W26" s="96">
        <f t="shared" si="28"/>
        <v>2.0408163265306123</v>
      </c>
      <c r="X26" s="96">
        <f t="shared" si="29"/>
        <v>8.1632653061224492</v>
      </c>
    </row>
    <row r="28" spans="2:24" ht="18" customHeight="1" x14ac:dyDescent="0.3">
      <c r="B28" s="1" t="s">
        <v>85</v>
      </c>
      <c r="C28" s="1"/>
      <c r="D28" s="1"/>
      <c r="E28" s="1"/>
      <c r="F28" s="1"/>
      <c r="G28" s="1"/>
      <c r="H28" s="1"/>
      <c r="I28" s="1"/>
      <c r="J28" s="1"/>
      <c r="K28" s="1"/>
      <c r="L28" s="1"/>
      <c r="N28" s="1"/>
    </row>
    <row r="29" spans="2:24" ht="4.5" customHeight="1" x14ac:dyDescent="0.3"/>
    <row r="30" spans="2:24" x14ac:dyDescent="0.3">
      <c r="B30" s="25" t="s">
        <v>94</v>
      </c>
      <c r="N30" s="25" t="s">
        <v>111</v>
      </c>
    </row>
    <row r="31" spans="2:24" x14ac:dyDescent="0.3">
      <c r="B31" s="123" t="s">
        <v>0</v>
      </c>
      <c r="C31" s="123" t="s">
        <v>15</v>
      </c>
      <c r="D31" s="123"/>
      <c r="E31" s="123"/>
      <c r="F31" s="123"/>
      <c r="G31" s="126"/>
      <c r="H31" s="127" t="s">
        <v>16</v>
      </c>
      <c r="I31" s="123"/>
      <c r="J31" s="123"/>
      <c r="K31" s="123"/>
      <c r="L31" s="123"/>
      <c r="N31" s="123" t="s">
        <v>0</v>
      </c>
      <c r="O31" s="123" t="s">
        <v>15</v>
      </c>
      <c r="P31" s="123"/>
      <c r="Q31" s="123"/>
      <c r="R31" s="123"/>
      <c r="S31" s="124"/>
      <c r="T31" s="122" t="s">
        <v>16</v>
      </c>
      <c r="U31" s="123"/>
      <c r="V31" s="123"/>
      <c r="W31" s="123"/>
      <c r="X31" s="123"/>
    </row>
    <row r="32" spans="2:24" ht="22.5" customHeight="1" x14ac:dyDescent="0.3">
      <c r="B32" s="125"/>
      <c r="C32" s="21" t="s">
        <v>17</v>
      </c>
      <c r="D32" s="21" t="s">
        <v>18</v>
      </c>
      <c r="E32" s="21" t="s">
        <v>19</v>
      </c>
      <c r="F32" s="21" t="s">
        <v>20</v>
      </c>
      <c r="G32" s="31" t="s">
        <v>21</v>
      </c>
      <c r="H32" s="34" t="s">
        <v>17</v>
      </c>
      <c r="I32" s="28" t="s">
        <v>18</v>
      </c>
      <c r="J32" s="28" t="s">
        <v>19</v>
      </c>
      <c r="K32" s="28" t="s">
        <v>20</v>
      </c>
      <c r="L32" s="28" t="s">
        <v>21</v>
      </c>
      <c r="N32" s="125"/>
      <c r="O32" s="28" t="s">
        <v>17</v>
      </c>
      <c r="P32" s="28" t="s">
        <v>18</v>
      </c>
      <c r="Q32" s="28" t="s">
        <v>19</v>
      </c>
      <c r="R32" s="28" t="s">
        <v>20</v>
      </c>
      <c r="S32" s="41" t="s">
        <v>21</v>
      </c>
      <c r="T32" s="26" t="s">
        <v>17</v>
      </c>
      <c r="U32" s="28" t="s">
        <v>18</v>
      </c>
      <c r="V32" s="28" t="s">
        <v>19</v>
      </c>
      <c r="W32" s="28" t="s">
        <v>20</v>
      </c>
      <c r="X32" s="28" t="s">
        <v>21</v>
      </c>
    </row>
    <row r="33" spans="2:24" x14ac:dyDescent="0.3">
      <c r="B33" s="4" t="s">
        <v>4</v>
      </c>
      <c r="C33" s="5"/>
      <c r="D33" s="5"/>
      <c r="E33" s="5"/>
      <c r="F33" s="5"/>
      <c r="G33" s="5"/>
      <c r="H33" s="35"/>
      <c r="I33" s="5"/>
      <c r="J33" s="5"/>
      <c r="K33" s="5"/>
      <c r="L33" s="5"/>
      <c r="N33" s="4" t="s">
        <v>4</v>
      </c>
      <c r="O33" s="5"/>
      <c r="P33" s="5"/>
      <c r="Q33" s="5"/>
      <c r="R33" s="5"/>
      <c r="S33" s="42"/>
      <c r="T33" s="5"/>
      <c r="U33" s="5"/>
      <c r="V33" s="5"/>
      <c r="W33" s="5"/>
      <c r="X33" s="5"/>
    </row>
    <row r="34" spans="2:24" x14ac:dyDescent="0.3">
      <c r="B34" s="6" t="s">
        <v>4</v>
      </c>
      <c r="C34" s="7">
        <v>85279</v>
      </c>
      <c r="D34" s="7">
        <v>151810</v>
      </c>
      <c r="E34" s="7">
        <v>135970</v>
      </c>
      <c r="F34" s="7">
        <v>97213</v>
      </c>
      <c r="G34" s="32">
        <v>162310</v>
      </c>
      <c r="H34" s="36">
        <v>15537</v>
      </c>
      <c r="I34" s="7">
        <v>6028</v>
      </c>
      <c r="J34" s="7">
        <v>1153</v>
      </c>
      <c r="K34" s="7">
        <v>199</v>
      </c>
      <c r="L34" s="7">
        <v>274</v>
      </c>
      <c r="N34" s="6" t="s">
        <v>4</v>
      </c>
      <c r="O34" s="11">
        <f>C34/(C34+D34+E34+F34+G34)*100</f>
        <v>13.481098102696567</v>
      </c>
      <c r="P34" s="11">
        <f>D34/(D34+E34+F34+G34+C34)*100</f>
        <v>23.998469763603769</v>
      </c>
      <c r="Q34" s="11">
        <f>E34/(E34+F34+G34+C34+D34)*100</f>
        <v>21.494446569772773</v>
      </c>
      <c r="R34" s="11">
        <f>F34/(F34+G34+E34+D34+C34)*100</f>
        <v>15.367651940776058</v>
      </c>
      <c r="S34" s="43">
        <f>G34/(G34+C34+D34+E34+F34)*100</f>
        <v>25.658333623150831</v>
      </c>
      <c r="T34" s="39">
        <f>H34/(H34+I34+J34+K34+L34)*100</f>
        <v>66.995817342934757</v>
      </c>
      <c r="U34" s="11">
        <f>I34/(I34+J34+K34+L34+H34)*100</f>
        <v>25.992842050795566</v>
      </c>
      <c r="V34" s="11">
        <f>J34/(J34+K34+L34+H34+I34)*100</f>
        <v>4.9717562847656414</v>
      </c>
      <c r="W34" s="11">
        <f>K34/(K34+L34+J34+I34+H34)*100</f>
        <v>0.8580915010133241</v>
      </c>
      <c r="X34" s="11">
        <f>L34/(L34+H34+I34+J34+K34)*100</f>
        <v>1.1814928204907076</v>
      </c>
    </row>
    <row r="35" spans="2:24" x14ac:dyDescent="0.3">
      <c r="B35" s="4" t="s">
        <v>5</v>
      </c>
      <c r="C35" s="8"/>
      <c r="D35" s="8"/>
      <c r="E35" s="8"/>
      <c r="F35" s="8"/>
      <c r="G35" s="8"/>
      <c r="H35" s="37"/>
      <c r="I35" s="8"/>
      <c r="J35" s="8"/>
      <c r="K35" s="8"/>
      <c r="L35" s="8"/>
      <c r="N35" s="4" t="s">
        <v>5</v>
      </c>
      <c r="O35" s="12"/>
      <c r="P35" s="12"/>
      <c r="Q35" s="12"/>
      <c r="R35" s="12"/>
      <c r="S35" s="44"/>
      <c r="T35" s="12"/>
      <c r="U35" s="12"/>
      <c r="V35" s="12"/>
      <c r="W35" s="12"/>
      <c r="X35" s="12"/>
    </row>
    <row r="36" spans="2:24" x14ac:dyDescent="0.3">
      <c r="B36" s="9" t="s">
        <v>6</v>
      </c>
      <c r="C36" s="10">
        <v>211</v>
      </c>
      <c r="D36" s="10">
        <v>598</v>
      </c>
      <c r="E36" s="10">
        <v>1010</v>
      </c>
      <c r="F36" s="10">
        <v>653</v>
      </c>
      <c r="G36" s="33">
        <v>1735</v>
      </c>
      <c r="H36" s="38">
        <v>58</v>
      </c>
      <c r="I36" s="10">
        <v>30</v>
      </c>
      <c r="J36" s="10">
        <v>27</v>
      </c>
      <c r="K36" s="10">
        <v>16</v>
      </c>
      <c r="L36" s="10">
        <v>39</v>
      </c>
      <c r="N36" s="9" t="s">
        <v>6</v>
      </c>
      <c r="O36" s="13">
        <f t="shared" ref="O36:O39" si="30">C36/(C36+D36+E36+F36+G36)*100</f>
        <v>5.0154504397432849</v>
      </c>
      <c r="P36" s="13">
        <f t="shared" ref="P36:P39" si="31">D36/(D36+E36+F36+G36+C36)*100</f>
        <v>14.2144045638222</v>
      </c>
      <c r="Q36" s="13">
        <f t="shared" ref="Q36:Q39" si="32">E36/(E36+F36+G36+C36+D36)*100</f>
        <v>24.007606370335154</v>
      </c>
      <c r="R36" s="13">
        <f t="shared" ref="R36:R39" si="33">F36/(F36+G36+E36+D36+C36)*100</f>
        <v>15.521749465177088</v>
      </c>
      <c r="S36" s="45">
        <f t="shared" ref="S36:S39" si="34">G36/(G36+C36+D36+E36+F36)*100</f>
        <v>41.240789160922269</v>
      </c>
      <c r="T36" s="40">
        <f t="shared" ref="T36:T39" si="35">H36/(H36+I36+J36+K36+L36)*100</f>
        <v>34.117647058823529</v>
      </c>
      <c r="U36" s="13">
        <f t="shared" ref="U36:U39" si="36">I36/(I36+J36+K36+L36+H36)*100</f>
        <v>17.647058823529413</v>
      </c>
      <c r="V36" s="13">
        <f t="shared" ref="V36:V39" si="37">J36/(J36+K36+L36+H36+I36)*100</f>
        <v>15.882352941176469</v>
      </c>
      <c r="W36" s="13">
        <f t="shared" ref="W36:W39" si="38">K36/(K36+L36+J36+I36+H36)*100</f>
        <v>9.4117647058823533</v>
      </c>
      <c r="X36" s="13">
        <f t="shared" ref="X36:X39" si="39">L36/(L36+H36+I36+J36+K36)*100</f>
        <v>22.941176470588236</v>
      </c>
    </row>
    <row r="37" spans="2:24" x14ac:dyDescent="0.3">
      <c r="B37" s="9" t="s">
        <v>7</v>
      </c>
      <c r="C37" s="10">
        <v>2345</v>
      </c>
      <c r="D37" s="10">
        <v>5763</v>
      </c>
      <c r="E37" s="10">
        <v>8951</v>
      </c>
      <c r="F37" s="10">
        <v>5208</v>
      </c>
      <c r="G37" s="33">
        <v>9788</v>
      </c>
      <c r="H37" s="38">
        <v>462</v>
      </c>
      <c r="I37" s="10">
        <v>508</v>
      </c>
      <c r="J37" s="10">
        <v>153</v>
      </c>
      <c r="K37" s="10">
        <v>100</v>
      </c>
      <c r="L37" s="10">
        <v>70</v>
      </c>
      <c r="N37" s="9" t="s">
        <v>7</v>
      </c>
      <c r="O37" s="13">
        <f t="shared" si="30"/>
        <v>7.3155513960380603</v>
      </c>
      <c r="P37" s="13">
        <f t="shared" si="31"/>
        <v>17.978474496958352</v>
      </c>
      <c r="Q37" s="13">
        <f t="shared" si="32"/>
        <v>27.923880829823737</v>
      </c>
      <c r="R37" s="13">
        <f t="shared" si="33"/>
        <v>16.247075339260647</v>
      </c>
      <c r="S37" s="45">
        <f t="shared" si="34"/>
        <v>30.5350179379192</v>
      </c>
      <c r="T37" s="40">
        <f t="shared" si="35"/>
        <v>35.730858468677496</v>
      </c>
      <c r="U37" s="13">
        <f t="shared" si="36"/>
        <v>39.288476411446247</v>
      </c>
      <c r="V37" s="13">
        <f t="shared" si="37"/>
        <v>11.832946635730858</v>
      </c>
      <c r="W37" s="13">
        <f t="shared" si="38"/>
        <v>7.7339520494972929</v>
      </c>
      <c r="X37" s="13">
        <f t="shared" si="39"/>
        <v>5.4137664346481058</v>
      </c>
    </row>
    <row r="38" spans="2:24" x14ac:dyDescent="0.3">
      <c r="B38" s="9" t="s">
        <v>8</v>
      </c>
      <c r="C38" s="10">
        <v>10318</v>
      </c>
      <c r="D38" s="10">
        <v>25932</v>
      </c>
      <c r="E38" s="10">
        <v>28708</v>
      </c>
      <c r="F38" s="10">
        <v>22632</v>
      </c>
      <c r="G38" s="33">
        <v>40254</v>
      </c>
      <c r="H38" s="38">
        <v>2731</v>
      </c>
      <c r="I38" s="10">
        <v>1818</v>
      </c>
      <c r="J38" s="10">
        <v>414</v>
      </c>
      <c r="K38" s="10">
        <v>83</v>
      </c>
      <c r="L38" s="10">
        <v>165</v>
      </c>
      <c r="N38" s="9" t="s">
        <v>8</v>
      </c>
      <c r="O38" s="13">
        <f t="shared" si="30"/>
        <v>8.0707737555145336</v>
      </c>
      <c r="P38" s="13">
        <f t="shared" si="31"/>
        <v>20.284096242295295</v>
      </c>
      <c r="Q38" s="13">
        <f t="shared" si="32"/>
        <v>22.455492631644816</v>
      </c>
      <c r="R38" s="13">
        <f t="shared" si="33"/>
        <v>17.702825318356748</v>
      </c>
      <c r="S38" s="45">
        <f t="shared" si="34"/>
        <v>31.486812052188608</v>
      </c>
      <c r="T38" s="40">
        <f t="shared" si="35"/>
        <v>52.408366916138938</v>
      </c>
      <c r="U38" s="13">
        <f t="shared" si="36"/>
        <v>34.887737478411054</v>
      </c>
      <c r="V38" s="13">
        <f t="shared" si="37"/>
        <v>7.9447322970639025</v>
      </c>
      <c r="W38" s="13">
        <f t="shared" si="38"/>
        <v>1.5927844943388985</v>
      </c>
      <c r="X38" s="13">
        <f t="shared" si="39"/>
        <v>3.1663788140472078</v>
      </c>
    </row>
    <row r="39" spans="2:24" x14ac:dyDescent="0.3">
      <c r="B39" s="9" t="s">
        <v>9</v>
      </c>
      <c r="C39" s="10">
        <v>72405</v>
      </c>
      <c r="D39" s="10">
        <v>119517</v>
      </c>
      <c r="E39" s="10">
        <v>97301</v>
      </c>
      <c r="F39" s="10">
        <v>68720</v>
      </c>
      <c r="G39" s="33">
        <v>110533</v>
      </c>
      <c r="H39" s="38">
        <v>12286</v>
      </c>
      <c r="I39" s="10">
        <v>3672</v>
      </c>
      <c r="J39" s="10">
        <v>559</v>
      </c>
      <c r="K39" s="10">
        <v>0</v>
      </c>
      <c r="L39" s="10">
        <v>0</v>
      </c>
      <c r="N39" s="9" t="s">
        <v>9</v>
      </c>
      <c r="O39" s="13">
        <f t="shared" si="30"/>
        <v>15.455434216480674</v>
      </c>
      <c r="P39" s="13">
        <f t="shared" si="31"/>
        <v>25.511872539895318</v>
      </c>
      <c r="Q39" s="13">
        <f t="shared" si="32"/>
        <v>20.769687241182044</v>
      </c>
      <c r="R39" s="13">
        <f t="shared" si="33"/>
        <v>14.668841093247039</v>
      </c>
      <c r="S39" s="45">
        <f t="shared" si="34"/>
        <v>23.594164909194919</v>
      </c>
      <c r="T39" s="40">
        <f t="shared" si="35"/>
        <v>74.383968032935769</v>
      </c>
      <c r="U39" s="13">
        <f t="shared" si="36"/>
        <v>22.231640128352606</v>
      </c>
      <c r="V39" s="13">
        <f t="shared" si="37"/>
        <v>3.3843918387116303</v>
      </c>
      <c r="W39" s="13">
        <f t="shared" si="38"/>
        <v>0</v>
      </c>
      <c r="X39" s="13">
        <f t="shared" si="39"/>
        <v>0</v>
      </c>
    </row>
    <row r="40" spans="2:24" x14ac:dyDescent="0.3">
      <c r="B40" s="4" t="s">
        <v>71</v>
      </c>
      <c r="C40" s="8"/>
      <c r="D40" s="8"/>
      <c r="E40" s="8"/>
      <c r="F40" s="8"/>
      <c r="G40" s="8"/>
      <c r="H40" s="37"/>
      <c r="I40" s="8"/>
      <c r="J40" s="8"/>
      <c r="K40" s="8"/>
      <c r="L40" s="8"/>
      <c r="N40" s="4" t="s">
        <v>71</v>
      </c>
      <c r="O40" s="12"/>
      <c r="P40" s="12"/>
      <c r="Q40" s="12"/>
      <c r="R40" s="12"/>
      <c r="S40" s="44"/>
      <c r="T40" s="12"/>
      <c r="U40" s="12"/>
      <c r="V40" s="12"/>
      <c r="W40" s="12"/>
      <c r="X40" s="12"/>
    </row>
    <row r="41" spans="2:24" x14ac:dyDescent="0.3">
      <c r="B41" s="9" t="s">
        <v>64</v>
      </c>
      <c r="C41" s="10">
        <v>21334</v>
      </c>
      <c r="D41" s="10">
        <v>30597</v>
      </c>
      <c r="E41" s="10">
        <v>38525</v>
      </c>
      <c r="F41" s="10">
        <v>31092</v>
      </c>
      <c r="G41" s="33">
        <v>55214</v>
      </c>
      <c r="H41" s="38">
        <v>5080</v>
      </c>
      <c r="I41" s="10">
        <v>4222</v>
      </c>
      <c r="J41" s="10">
        <v>693</v>
      </c>
      <c r="K41" s="10">
        <v>148</v>
      </c>
      <c r="L41" s="10">
        <v>175</v>
      </c>
      <c r="N41" s="9" t="s">
        <v>64</v>
      </c>
      <c r="O41" s="13">
        <f t="shared" ref="O41:O47" si="40">C41/(C41+D41+E41+F41+G41)*100</f>
        <v>12.069336169538701</v>
      </c>
      <c r="P41" s="13">
        <f t="shared" ref="P41:P47" si="41">D41/(D41+E41+F41+G41+C41)*100</f>
        <v>17.309715889161698</v>
      </c>
      <c r="Q41" s="13">
        <f t="shared" ref="Q41:Q47" si="42">E41/(E41+F41+G41+C41+D41)*100</f>
        <v>21.794842782951086</v>
      </c>
      <c r="R41" s="13">
        <f t="shared" ref="R41:R45" si="43">F41/(F41+G41+E41+D41+C41)*100</f>
        <v>17.589753453796632</v>
      </c>
      <c r="S41" s="45">
        <f t="shared" ref="S41:S47" si="44">G41/(G41+C41+D41+E41+F41)*100</f>
        <v>31.236351704551886</v>
      </c>
      <c r="T41" s="40">
        <f t="shared" ref="T41:T47" si="45">H41/(H41+I41+J41+K41+L41)*100</f>
        <v>49.234347741810431</v>
      </c>
      <c r="U41" s="13">
        <f t="shared" ref="U41:U47" si="46">I41/(I41+J41+K41+L41+H41)*100</f>
        <v>40.918782709827482</v>
      </c>
      <c r="V41" s="13">
        <f t="shared" ref="V41:V47" si="47">J41/(J41+K41+L41+H41+I41)*100</f>
        <v>6.7164179104477615</v>
      </c>
      <c r="W41" s="13">
        <f t="shared" ref="W41:W47" si="48">K41/(K41+L41+J41+I41+H41)*100</f>
        <v>1.4343865090133747</v>
      </c>
      <c r="X41" s="13">
        <f t="shared" ref="X41:X47" si="49">L41/(L41+H41+I41+J41+K41)*100</f>
        <v>1.6960651289009496</v>
      </c>
    </row>
    <row r="42" spans="2:24" x14ac:dyDescent="0.3">
      <c r="B42" s="9" t="s">
        <v>65</v>
      </c>
      <c r="C42" s="10">
        <v>6710</v>
      </c>
      <c r="D42" s="10">
        <v>10541</v>
      </c>
      <c r="E42" s="10">
        <v>6460</v>
      </c>
      <c r="F42" s="10">
        <v>5730</v>
      </c>
      <c r="G42" s="33">
        <v>3902</v>
      </c>
      <c r="H42" s="38">
        <v>0</v>
      </c>
      <c r="I42" s="10">
        <v>29</v>
      </c>
      <c r="J42" s="10">
        <v>0</v>
      </c>
      <c r="K42" s="10">
        <v>0</v>
      </c>
      <c r="L42" s="10">
        <v>0</v>
      </c>
      <c r="N42" s="9" t="s">
        <v>65</v>
      </c>
      <c r="O42" s="13">
        <f t="shared" si="40"/>
        <v>20.124163992442192</v>
      </c>
      <c r="P42" s="13">
        <f t="shared" si="41"/>
        <v>31.613831988723266</v>
      </c>
      <c r="Q42" s="13">
        <f t="shared" si="42"/>
        <v>19.37438142938548</v>
      </c>
      <c r="R42" s="13">
        <f t="shared" si="43"/>
        <v>17.185016345259875</v>
      </c>
      <c r="S42" s="45">
        <f t="shared" si="44"/>
        <v>11.702606244189186</v>
      </c>
      <c r="T42" s="40">
        <f t="shared" si="45"/>
        <v>0</v>
      </c>
      <c r="U42" s="13">
        <f t="shared" si="46"/>
        <v>100</v>
      </c>
      <c r="V42" s="13">
        <f t="shared" si="47"/>
        <v>0</v>
      </c>
      <c r="W42" s="13">
        <f t="shared" si="48"/>
        <v>0</v>
      </c>
      <c r="X42" s="13">
        <f t="shared" si="49"/>
        <v>0</v>
      </c>
    </row>
    <row r="43" spans="2:24" x14ac:dyDescent="0.3">
      <c r="B43" s="9" t="s">
        <v>66</v>
      </c>
      <c r="C43" s="10">
        <v>12819</v>
      </c>
      <c r="D43" s="10">
        <v>40553</v>
      </c>
      <c r="E43" s="10">
        <v>21833</v>
      </c>
      <c r="F43" s="10">
        <v>24181</v>
      </c>
      <c r="G43" s="33">
        <v>39970</v>
      </c>
      <c r="H43" s="38">
        <v>8912</v>
      </c>
      <c r="I43" s="10">
        <v>1593</v>
      </c>
      <c r="J43" s="10">
        <v>431</v>
      </c>
      <c r="K43" s="10">
        <v>51</v>
      </c>
      <c r="L43" s="10">
        <v>89</v>
      </c>
      <c r="N43" s="9" t="s">
        <v>66</v>
      </c>
      <c r="O43" s="13">
        <f t="shared" si="40"/>
        <v>9.1987427882545418</v>
      </c>
      <c r="P43" s="13">
        <f t="shared" si="41"/>
        <v>29.100289904991534</v>
      </c>
      <c r="Q43" s="13">
        <f t="shared" si="42"/>
        <v>15.667068515169779</v>
      </c>
      <c r="R43" s="13">
        <f t="shared" si="43"/>
        <v>17.351961881799134</v>
      </c>
      <c r="S43" s="45">
        <f t="shared" si="44"/>
        <v>28.681936909785012</v>
      </c>
      <c r="T43" s="40">
        <f t="shared" si="45"/>
        <v>80.462260743950893</v>
      </c>
      <c r="U43" s="13">
        <f t="shared" si="46"/>
        <v>14.382448537378115</v>
      </c>
      <c r="V43" s="13">
        <f t="shared" si="47"/>
        <v>3.8912964969303001</v>
      </c>
      <c r="W43" s="13">
        <f t="shared" si="48"/>
        <v>0.46045503791982662</v>
      </c>
      <c r="X43" s="13">
        <f t="shared" si="49"/>
        <v>0.80353918382087397</v>
      </c>
    </row>
    <row r="44" spans="2:24" x14ac:dyDescent="0.3">
      <c r="B44" s="9" t="s">
        <v>67</v>
      </c>
      <c r="C44" s="10">
        <v>2032</v>
      </c>
      <c r="D44" s="10">
        <v>4836</v>
      </c>
      <c r="E44" s="10">
        <v>16920</v>
      </c>
      <c r="F44" s="10">
        <v>7318</v>
      </c>
      <c r="G44" s="33">
        <v>22934</v>
      </c>
      <c r="H44" s="38">
        <v>1054</v>
      </c>
      <c r="I44" s="10">
        <v>82</v>
      </c>
      <c r="J44" s="10">
        <v>0</v>
      </c>
      <c r="K44" s="10">
        <v>0</v>
      </c>
      <c r="L44" s="10">
        <v>0</v>
      </c>
      <c r="N44" s="9" t="s">
        <v>67</v>
      </c>
      <c r="O44" s="13">
        <f t="shared" si="40"/>
        <v>3.7601776461880085</v>
      </c>
      <c r="P44" s="13">
        <f t="shared" si="41"/>
        <v>8.9489267209474459</v>
      </c>
      <c r="Q44" s="13">
        <f t="shared" si="42"/>
        <v>31.31014063656551</v>
      </c>
      <c r="R44" s="13">
        <f t="shared" si="43"/>
        <v>13.54182087342709</v>
      </c>
      <c r="S44" s="45">
        <f t="shared" si="44"/>
        <v>42.438934122871949</v>
      </c>
      <c r="T44" s="40">
        <f t="shared" si="45"/>
        <v>92.781690140845072</v>
      </c>
      <c r="U44" s="13">
        <f t="shared" si="46"/>
        <v>7.21830985915493</v>
      </c>
      <c r="V44" s="13">
        <f t="shared" si="47"/>
        <v>0</v>
      </c>
      <c r="W44" s="13">
        <f t="shared" si="48"/>
        <v>0</v>
      </c>
      <c r="X44" s="13">
        <f t="shared" si="49"/>
        <v>0</v>
      </c>
    </row>
    <row r="45" spans="2:24" x14ac:dyDescent="0.3">
      <c r="B45" s="9" t="s">
        <v>68</v>
      </c>
      <c r="C45" s="10">
        <v>508</v>
      </c>
      <c r="D45" s="10">
        <v>6459</v>
      </c>
      <c r="E45" s="10">
        <v>3677</v>
      </c>
      <c r="F45" s="10">
        <v>6106</v>
      </c>
      <c r="G45" s="33">
        <v>21687</v>
      </c>
      <c r="H45" s="38">
        <v>3</v>
      </c>
      <c r="I45" s="10">
        <v>0</v>
      </c>
      <c r="J45" s="10">
        <v>0</v>
      </c>
      <c r="K45" s="10">
        <v>0</v>
      </c>
      <c r="L45" s="10">
        <v>6</v>
      </c>
      <c r="N45" s="9" t="s">
        <v>68</v>
      </c>
      <c r="O45" s="13">
        <f t="shared" si="40"/>
        <v>1.321643208366938</v>
      </c>
      <c r="P45" s="13">
        <f t="shared" si="41"/>
        <v>16.804121029216638</v>
      </c>
      <c r="Q45" s="13">
        <f t="shared" si="42"/>
        <v>9.5663033015063608</v>
      </c>
      <c r="R45" s="13">
        <f t="shared" si="43"/>
        <v>15.885735098993159</v>
      </c>
      <c r="S45" s="45">
        <f t="shared" si="44"/>
        <v>56.422197361916901</v>
      </c>
      <c r="T45" s="40">
        <f t="shared" si="45"/>
        <v>33.333333333333329</v>
      </c>
      <c r="U45" s="13">
        <f t="shared" si="46"/>
        <v>0</v>
      </c>
      <c r="V45" s="13">
        <f t="shared" si="47"/>
        <v>0</v>
      </c>
      <c r="W45" s="13">
        <f t="shared" si="48"/>
        <v>0</v>
      </c>
      <c r="X45" s="13">
        <f t="shared" si="49"/>
        <v>66.666666666666657</v>
      </c>
    </row>
    <row r="46" spans="2:24" x14ac:dyDescent="0.3">
      <c r="B46" s="9" t="s">
        <v>69</v>
      </c>
      <c r="C46" s="10">
        <v>14391</v>
      </c>
      <c r="D46" s="10">
        <v>4893</v>
      </c>
      <c r="E46" s="10">
        <v>4017</v>
      </c>
      <c r="F46" s="10">
        <v>1380</v>
      </c>
      <c r="G46" s="33">
        <v>1405</v>
      </c>
      <c r="H46" s="38">
        <v>0</v>
      </c>
      <c r="I46" s="10">
        <v>0</v>
      </c>
      <c r="J46" s="10">
        <v>0</v>
      </c>
      <c r="K46" s="10">
        <v>0</v>
      </c>
      <c r="L46" s="10">
        <v>0</v>
      </c>
      <c r="N46" s="9" t="s">
        <v>69</v>
      </c>
      <c r="O46" s="13">
        <f t="shared" si="40"/>
        <v>55.167522809169668</v>
      </c>
      <c r="P46" s="13">
        <f t="shared" si="41"/>
        <v>18.757187763551329</v>
      </c>
      <c r="Q46" s="13">
        <f t="shared" si="42"/>
        <v>15.399064632369855</v>
      </c>
      <c r="R46" s="13">
        <f>F46/(F46+G46+E46+D46+C46)*100</f>
        <v>5.2901939737790382</v>
      </c>
      <c r="S46" s="45">
        <f t="shared" si="44"/>
        <v>5.3860308211301087</v>
      </c>
      <c r="T46" s="40">
        <v>0</v>
      </c>
      <c r="U46" s="13">
        <v>0</v>
      </c>
      <c r="V46" s="13">
        <v>0</v>
      </c>
      <c r="W46" s="13">
        <v>0</v>
      </c>
      <c r="X46" s="13">
        <v>0</v>
      </c>
    </row>
    <row r="47" spans="2:24" x14ac:dyDescent="0.3">
      <c r="B47" s="9" t="s">
        <v>70</v>
      </c>
      <c r="C47" s="10">
        <v>27485</v>
      </c>
      <c r="D47" s="10">
        <v>53931</v>
      </c>
      <c r="E47" s="10">
        <v>44538</v>
      </c>
      <c r="F47" s="10">
        <v>21406</v>
      </c>
      <c r="G47" s="33">
        <v>17198</v>
      </c>
      <c r="H47" s="38">
        <v>488</v>
      </c>
      <c r="I47" s="10">
        <v>102</v>
      </c>
      <c r="J47" s="10">
        <v>29</v>
      </c>
      <c r="K47" s="10">
        <v>0</v>
      </c>
      <c r="L47" s="10">
        <v>4</v>
      </c>
      <c r="N47" s="9" t="s">
        <v>70</v>
      </c>
      <c r="O47" s="13">
        <f t="shared" si="40"/>
        <v>16.70231772384205</v>
      </c>
      <c r="P47" s="13">
        <f t="shared" si="41"/>
        <v>32.773247122595073</v>
      </c>
      <c r="Q47" s="13">
        <f t="shared" si="42"/>
        <v>27.065229280861459</v>
      </c>
      <c r="R47" s="13">
        <f t="shared" ref="R47" si="50">F47/(F47+G47+E47+D47+C47)*100</f>
        <v>13.008179486867851</v>
      </c>
      <c r="S47" s="45">
        <f t="shared" si="44"/>
        <v>10.451026385833567</v>
      </c>
      <c r="T47" s="40">
        <f t="shared" si="45"/>
        <v>78.330658105938994</v>
      </c>
      <c r="U47" s="13">
        <f t="shared" si="46"/>
        <v>16.372391653290531</v>
      </c>
      <c r="V47" s="13">
        <f t="shared" si="47"/>
        <v>4.6548956661316216</v>
      </c>
      <c r="W47" s="13">
        <f t="shared" si="48"/>
        <v>0</v>
      </c>
      <c r="X47" s="13">
        <f t="shared" si="49"/>
        <v>0.6420545746388443</v>
      </c>
    </row>
    <row r="48" spans="2:24" x14ac:dyDescent="0.3">
      <c r="B48" s="4" t="s">
        <v>156</v>
      </c>
      <c r="C48" s="20"/>
      <c r="D48" s="20"/>
      <c r="E48" s="20"/>
      <c r="G48" s="4"/>
      <c r="H48" s="4"/>
      <c r="I48" s="89"/>
      <c r="J48" s="89"/>
      <c r="L48" s="4"/>
      <c r="N48" s="4" t="s">
        <v>156</v>
      </c>
      <c r="O48" s="20"/>
      <c r="P48" s="20"/>
      <c r="Q48" s="20"/>
      <c r="S48" s="4"/>
      <c r="T48" s="4"/>
      <c r="U48" s="89"/>
      <c r="V48" s="89"/>
      <c r="X48" s="4"/>
    </row>
    <row r="49" spans="2:24" x14ac:dyDescent="0.3">
      <c r="B49" s="9" t="s">
        <v>157</v>
      </c>
      <c r="C49" s="10">
        <v>60232</v>
      </c>
      <c r="D49" s="10">
        <v>116978</v>
      </c>
      <c r="E49" s="10">
        <v>94340</v>
      </c>
      <c r="F49" s="10">
        <v>61681</v>
      </c>
      <c r="G49" s="33">
        <v>91758</v>
      </c>
      <c r="H49" s="38">
        <v>10563</v>
      </c>
      <c r="I49" s="10">
        <v>1991</v>
      </c>
      <c r="J49" s="10">
        <v>1120</v>
      </c>
      <c r="K49" s="10">
        <v>124</v>
      </c>
      <c r="L49" s="10">
        <v>116</v>
      </c>
      <c r="N49" s="9" t="s">
        <v>157</v>
      </c>
      <c r="O49" s="96">
        <f t="shared" ref="O49:O50" si="51">C49/(C49+D49+E49+F49+G49)*100</f>
        <v>14.172602114407667</v>
      </c>
      <c r="P49" s="96">
        <f t="shared" ref="P49:P50" si="52">D49/(D49+E49+F49+G49+C49)*100</f>
        <v>27.524947704528824</v>
      </c>
      <c r="Q49" s="96">
        <f t="shared" ref="Q49:Q50" si="53">E49/(E49+F49+G49+C49+D49)*100</f>
        <v>22.198221601029676</v>
      </c>
      <c r="R49" s="96">
        <f t="shared" ref="R49:R50" si="54">F49/(F49+G49+E49+D49+C49)*100</f>
        <v>14.513552115466519</v>
      </c>
      <c r="S49" s="98">
        <f t="shared" ref="S49:S50" si="55">G49/(G49+C49+D49+E49+F49)*100</f>
        <v>21.59067646456732</v>
      </c>
      <c r="T49" s="99">
        <f t="shared" ref="T49:T50" si="56">H49/(H49+I49+J49+K49+L49)*100</f>
        <v>75.916343251401457</v>
      </c>
      <c r="U49" s="96">
        <f t="shared" ref="U49:U50" si="57">I49/(I49+J49+K49+L49+H49)*100</f>
        <v>14.309328733649561</v>
      </c>
      <c r="V49" s="96">
        <f t="shared" ref="V49:V50" si="58">J49/(J49+K49+L49+H49+I49)*100</f>
        <v>8.0494466005462133</v>
      </c>
      <c r="W49" s="96">
        <f t="shared" ref="W49:W50" si="59">K49/(K49+L49+J49+I49+H49)*100</f>
        <v>0.89118873077475913</v>
      </c>
      <c r="X49" s="96">
        <f t="shared" ref="X49:X50" si="60">L49/(L49+H49+I49+J49+K49)*100</f>
        <v>0.83369268362800053</v>
      </c>
    </row>
    <row r="50" spans="2:24" x14ac:dyDescent="0.3">
      <c r="B50" s="9" t="s">
        <v>158</v>
      </c>
      <c r="C50" s="10">
        <v>25047</v>
      </c>
      <c r="D50" s="10">
        <v>34832</v>
      </c>
      <c r="E50" s="10">
        <v>41630</v>
      </c>
      <c r="F50" s="10">
        <v>35532</v>
      </c>
      <c r="G50" s="33">
        <v>70552</v>
      </c>
      <c r="H50" s="38">
        <v>4974</v>
      </c>
      <c r="I50" s="10">
        <v>4037</v>
      </c>
      <c r="J50" s="10">
        <v>33</v>
      </c>
      <c r="K50" s="10">
        <v>75</v>
      </c>
      <c r="L50" s="10">
        <v>158</v>
      </c>
      <c r="N50" s="9" t="s">
        <v>158</v>
      </c>
      <c r="O50" s="96">
        <f t="shared" si="51"/>
        <v>12.065435732418724</v>
      </c>
      <c r="P50" s="96">
        <f t="shared" si="52"/>
        <v>16.778985803952928</v>
      </c>
      <c r="Q50" s="96">
        <f t="shared" si="53"/>
        <v>20.053662695755637</v>
      </c>
      <c r="R50" s="96">
        <f t="shared" si="54"/>
        <v>17.116184071717257</v>
      </c>
      <c r="S50" s="98">
        <f t="shared" si="55"/>
        <v>33.985731696155455</v>
      </c>
      <c r="T50" s="99">
        <f t="shared" si="56"/>
        <v>53.616470841866985</v>
      </c>
      <c r="U50" s="96">
        <f t="shared" si="57"/>
        <v>43.516222916891238</v>
      </c>
      <c r="V50" s="96">
        <f t="shared" si="58"/>
        <v>0.35571844346232617</v>
      </c>
      <c r="W50" s="96">
        <f t="shared" si="59"/>
        <v>0.80845100786892321</v>
      </c>
      <c r="X50" s="96">
        <f t="shared" si="60"/>
        <v>1.7031367899105314</v>
      </c>
    </row>
    <row r="52" spans="2:24" ht="18" customHeight="1" x14ac:dyDescent="0.3">
      <c r="B52" s="1" t="s">
        <v>86</v>
      </c>
      <c r="C52" s="1"/>
      <c r="D52" s="1"/>
      <c r="E52" s="1"/>
      <c r="F52" s="1"/>
      <c r="G52" s="1"/>
      <c r="H52" s="1"/>
      <c r="I52" s="1"/>
      <c r="J52" s="1"/>
      <c r="K52" s="1"/>
      <c r="L52" s="1"/>
      <c r="N52" s="1"/>
    </row>
    <row r="53" spans="2:24" ht="4.5" customHeight="1" x14ac:dyDescent="0.3"/>
    <row r="54" spans="2:24" x14ac:dyDescent="0.3">
      <c r="B54" s="25" t="s">
        <v>95</v>
      </c>
      <c r="N54" s="25" t="s">
        <v>112</v>
      </c>
    </row>
    <row r="55" spans="2:24" x14ac:dyDescent="0.3">
      <c r="B55" s="123" t="s">
        <v>0</v>
      </c>
      <c r="C55" s="123" t="s">
        <v>15</v>
      </c>
      <c r="D55" s="123"/>
      <c r="E55" s="123"/>
      <c r="F55" s="123"/>
      <c r="G55" s="126"/>
      <c r="H55" s="127" t="s">
        <v>16</v>
      </c>
      <c r="I55" s="123"/>
      <c r="J55" s="123"/>
      <c r="K55" s="123"/>
      <c r="L55" s="123"/>
      <c r="N55" s="123" t="s">
        <v>0</v>
      </c>
      <c r="O55" s="123" t="s">
        <v>15</v>
      </c>
      <c r="P55" s="123"/>
      <c r="Q55" s="123"/>
      <c r="R55" s="123"/>
      <c r="S55" s="124"/>
      <c r="T55" s="122" t="s">
        <v>16</v>
      </c>
      <c r="U55" s="123"/>
      <c r="V55" s="123"/>
      <c r="W55" s="123"/>
      <c r="X55" s="123"/>
    </row>
    <row r="56" spans="2:24" ht="22.5" customHeight="1" x14ac:dyDescent="0.3">
      <c r="B56" s="125"/>
      <c r="C56" s="21" t="s">
        <v>17</v>
      </c>
      <c r="D56" s="21" t="s">
        <v>18</v>
      </c>
      <c r="E56" s="21" t="s">
        <v>19</v>
      </c>
      <c r="F56" s="21" t="s">
        <v>20</v>
      </c>
      <c r="G56" s="31" t="s">
        <v>21</v>
      </c>
      <c r="H56" s="34" t="s">
        <v>17</v>
      </c>
      <c r="I56" s="28" t="s">
        <v>18</v>
      </c>
      <c r="J56" s="28" t="s">
        <v>19</v>
      </c>
      <c r="K56" s="28" t="s">
        <v>20</v>
      </c>
      <c r="L56" s="28" t="s">
        <v>21</v>
      </c>
      <c r="N56" s="125"/>
      <c r="O56" s="28" t="s">
        <v>17</v>
      </c>
      <c r="P56" s="28" t="s">
        <v>18</v>
      </c>
      <c r="Q56" s="28" t="s">
        <v>19</v>
      </c>
      <c r="R56" s="28" t="s">
        <v>20</v>
      </c>
      <c r="S56" s="41" t="s">
        <v>21</v>
      </c>
      <c r="T56" s="26" t="s">
        <v>17</v>
      </c>
      <c r="U56" s="28" t="s">
        <v>18</v>
      </c>
      <c r="V56" s="28" t="s">
        <v>19</v>
      </c>
      <c r="W56" s="28" t="s">
        <v>20</v>
      </c>
      <c r="X56" s="28" t="s">
        <v>21</v>
      </c>
    </row>
    <row r="57" spans="2:24" x14ac:dyDescent="0.3">
      <c r="B57" s="4" t="s">
        <v>4</v>
      </c>
      <c r="C57" s="5"/>
      <c r="D57" s="5"/>
      <c r="E57" s="5"/>
      <c r="F57" s="5"/>
      <c r="G57" s="5"/>
      <c r="H57" s="35"/>
      <c r="I57" s="5"/>
      <c r="J57" s="5"/>
      <c r="K57" s="5"/>
      <c r="L57" s="5"/>
      <c r="N57" s="4" t="s">
        <v>4</v>
      </c>
      <c r="O57" s="5"/>
      <c r="P57" s="5"/>
      <c r="Q57" s="5"/>
      <c r="R57" s="5"/>
      <c r="S57" s="42"/>
      <c r="T57" s="5"/>
      <c r="U57" s="5"/>
      <c r="V57" s="5"/>
      <c r="W57" s="5"/>
      <c r="X57" s="5"/>
    </row>
    <row r="58" spans="2:24" x14ac:dyDescent="0.3">
      <c r="B58" s="6" t="s">
        <v>4</v>
      </c>
      <c r="C58" s="7">
        <v>19241476954</v>
      </c>
      <c r="D58" s="7">
        <v>25011584132</v>
      </c>
      <c r="E58" s="7">
        <v>22424466160</v>
      </c>
      <c r="F58" s="7">
        <v>25946841711</v>
      </c>
      <c r="G58" s="32">
        <v>30193990821</v>
      </c>
      <c r="H58" s="36">
        <v>4001354717</v>
      </c>
      <c r="I58" s="7">
        <v>1620085041</v>
      </c>
      <c r="J58" s="7">
        <v>285869955</v>
      </c>
      <c r="K58" s="7">
        <v>29168899</v>
      </c>
      <c r="L58" s="7">
        <v>64849948</v>
      </c>
      <c r="N58" s="6" t="s">
        <v>4</v>
      </c>
      <c r="O58" s="11">
        <f>C58/(C58+D58+E58+F58+G58)*100</f>
        <v>15.666612865356516</v>
      </c>
      <c r="P58" s="11">
        <f>D58/(D58+E58+F58+G58+C58)*100</f>
        <v>20.364694803944314</v>
      </c>
      <c r="Q58" s="11">
        <f>E58/(E58+F58+G58+C58+D58)*100</f>
        <v>18.258236146886578</v>
      </c>
      <c r="R58" s="11">
        <f>F58/(F58+G58+E58+D58+C58)*100</f>
        <v>21.126191359256179</v>
      </c>
      <c r="S58" s="43">
        <f>G58/(G58+C58+D58+E58+F58)*100</f>
        <v>24.584264824556417</v>
      </c>
      <c r="T58" s="39">
        <f>H58/(H58+I58+J58+K58+L58)*100</f>
        <v>66.674481775082157</v>
      </c>
      <c r="U58" s="11">
        <f>I58/(I58+J58+K58+L58+H58)*100</f>
        <v>26.995439839741088</v>
      </c>
      <c r="V58" s="11">
        <f>J58/(J58+K58+L58+H58+I58)*100</f>
        <v>4.7634444963633182</v>
      </c>
      <c r="W58" s="11">
        <f>K58/(K58+L58+J58+I58+H58)*100</f>
        <v>0.48604069429586438</v>
      </c>
      <c r="X58" s="11">
        <f>L58/(L58+H58+I58+J58+K58)*100</f>
        <v>1.080593194517582</v>
      </c>
    </row>
    <row r="59" spans="2:24" x14ac:dyDescent="0.3">
      <c r="B59" s="4" t="s">
        <v>5</v>
      </c>
      <c r="C59" s="8"/>
      <c r="D59" s="8"/>
      <c r="E59" s="8"/>
      <c r="F59" s="8"/>
      <c r="G59" s="8"/>
      <c r="H59" s="37"/>
      <c r="I59" s="8"/>
      <c r="J59" s="8"/>
      <c r="K59" s="8"/>
      <c r="L59" s="8"/>
      <c r="N59" s="4" t="s">
        <v>5</v>
      </c>
      <c r="O59" s="12"/>
      <c r="P59" s="12"/>
      <c r="Q59" s="12"/>
      <c r="R59" s="12"/>
      <c r="S59" s="44"/>
      <c r="T59" s="12"/>
      <c r="U59" s="12"/>
      <c r="V59" s="12"/>
      <c r="W59" s="12"/>
      <c r="X59" s="12"/>
    </row>
    <row r="60" spans="2:24" x14ac:dyDescent="0.3">
      <c r="B60" s="9" t="s">
        <v>6</v>
      </c>
      <c r="C60" s="10">
        <v>24348658</v>
      </c>
      <c r="D60" s="10">
        <v>69556827</v>
      </c>
      <c r="E60" s="10">
        <v>125402073</v>
      </c>
      <c r="F60" s="10">
        <v>61375019</v>
      </c>
      <c r="G60" s="33">
        <v>172487355</v>
      </c>
      <c r="H60" s="38">
        <v>10612082</v>
      </c>
      <c r="I60" s="10">
        <v>5560679</v>
      </c>
      <c r="J60" s="10">
        <v>6171513</v>
      </c>
      <c r="K60" s="10">
        <v>1213330</v>
      </c>
      <c r="L60" s="10">
        <v>3304381</v>
      </c>
      <c r="N60" s="9" t="s">
        <v>6</v>
      </c>
      <c r="O60" s="13">
        <f t="shared" ref="O60:O63" si="61">C60/(C60+D60+E60+F60+G60)*100</f>
        <v>5.3729641533233936</v>
      </c>
      <c r="P60" s="13">
        <f t="shared" ref="P60:P63" si="62">D60/(D60+E60+F60+G60+C60)*100</f>
        <v>15.348950159385243</v>
      </c>
      <c r="Q60" s="13">
        <f t="shared" ref="Q60:Q63" si="63">E60/(E60+F60+G60+C60+D60)*100</f>
        <v>27.67219626566045</v>
      </c>
      <c r="R60" s="13">
        <f t="shared" ref="R60:R63" si="64">F60/(F60+G60+E60+D60+C60)*100</f>
        <v>13.543488803224482</v>
      </c>
      <c r="S60" s="45">
        <f t="shared" ref="S60:S63" si="65">G60/(G60+C60+D60+E60+F60)*100</f>
        <v>38.062400618406429</v>
      </c>
      <c r="T60" s="40">
        <f t="shared" ref="T60:T63" si="66">H60/(H60+I60+J60+K60+L60)*100</f>
        <v>39.505948648247703</v>
      </c>
      <c r="U60" s="13">
        <f t="shared" ref="U60:U63" si="67">I60/(I60+J60+K60+L60+H60)*100</f>
        <v>20.700923628689392</v>
      </c>
      <c r="V60" s="13">
        <f t="shared" ref="V60:V63" si="68">J60/(J60+K60+L60+H60+I60)*100</f>
        <v>22.974895563377018</v>
      </c>
      <c r="W60" s="13">
        <f t="shared" ref="W60:W63" si="69">K60/(K60+L60+J60+I60+H60)*100</f>
        <v>4.5169037210020031</v>
      </c>
      <c r="X60" s="13">
        <f t="shared" ref="X60:X63" si="70">L60/(L60+H60+I60+J60+K60)*100</f>
        <v>12.301328438683887</v>
      </c>
    </row>
    <row r="61" spans="2:24" x14ac:dyDescent="0.3">
      <c r="B61" s="9" t="s">
        <v>7</v>
      </c>
      <c r="C61" s="10">
        <v>318075820</v>
      </c>
      <c r="D61" s="10">
        <v>763345213</v>
      </c>
      <c r="E61" s="10">
        <v>1242363002</v>
      </c>
      <c r="F61" s="10">
        <v>736496266</v>
      </c>
      <c r="G61" s="33">
        <v>1154590614</v>
      </c>
      <c r="H61" s="38">
        <v>64320618</v>
      </c>
      <c r="I61" s="10">
        <v>94235638</v>
      </c>
      <c r="J61" s="10">
        <v>36005390</v>
      </c>
      <c r="K61" s="10">
        <v>13556694</v>
      </c>
      <c r="L61" s="10">
        <v>13458865</v>
      </c>
      <c r="N61" s="9" t="s">
        <v>7</v>
      </c>
      <c r="O61" s="13">
        <f t="shared" si="61"/>
        <v>7.5465139126330749</v>
      </c>
      <c r="P61" s="13">
        <f t="shared" si="62"/>
        <v>18.110761358868331</v>
      </c>
      <c r="Q61" s="13">
        <f t="shared" si="63"/>
        <v>29.475707015810233</v>
      </c>
      <c r="R61" s="13">
        <f t="shared" si="64"/>
        <v>17.473756156539373</v>
      </c>
      <c r="S61" s="45">
        <f t="shared" si="65"/>
        <v>27.393261556148985</v>
      </c>
      <c r="T61" s="40">
        <f t="shared" si="66"/>
        <v>29.028535674506774</v>
      </c>
      <c r="U61" s="13">
        <f t="shared" si="67"/>
        <v>42.529482218173122</v>
      </c>
      <c r="V61" s="13">
        <f t="shared" si="68"/>
        <v>16.249591197794917</v>
      </c>
      <c r="W61" s="13">
        <f t="shared" si="69"/>
        <v>6.1182710559057734</v>
      </c>
      <c r="X61" s="13">
        <f t="shared" si="70"/>
        <v>6.0741198536194192</v>
      </c>
    </row>
    <row r="62" spans="2:24" x14ac:dyDescent="0.3">
      <c r="B62" s="9" t="s">
        <v>8</v>
      </c>
      <c r="C62" s="10">
        <v>1735367167</v>
      </c>
      <c r="D62" s="10">
        <v>4442219041</v>
      </c>
      <c r="E62" s="10">
        <v>4489538926</v>
      </c>
      <c r="F62" s="10">
        <v>3208928012</v>
      </c>
      <c r="G62" s="33">
        <v>4708237272</v>
      </c>
      <c r="H62" s="38">
        <v>558347561</v>
      </c>
      <c r="I62" s="10">
        <v>380511900</v>
      </c>
      <c r="J62" s="10">
        <v>96243173</v>
      </c>
      <c r="K62" s="10">
        <v>14398875</v>
      </c>
      <c r="L62" s="10">
        <v>48086702</v>
      </c>
      <c r="N62" s="9" t="s">
        <v>8</v>
      </c>
      <c r="O62" s="13">
        <f t="shared" si="61"/>
        <v>9.3378177372819842</v>
      </c>
      <c r="P62" s="13">
        <f t="shared" si="62"/>
        <v>23.903086645145429</v>
      </c>
      <c r="Q62" s="13">
        <f t="shared" si="63"/>
        <v>24.15770968393613</v>
      </c>
      <c r="R62" s="13">
        <f t="shared" si="64"/>
        <v>17.266884771085802</v>
      </c>
      <c r="S62" s="45">
        <f t="shared" si="65"/>
        <v>25.334501162550655</v>
      </c>
      <c r="T62" s="40">
        <f t="shared" si="66"/>
        <v>50.870404346935906</v>
      </c>
      <c r="U62" s="13">
        <f t="shared" si="67"/>
        <v>34.668001732026624</v>
      </c>
      <c r="V62" s="13">
        <f t="shared" si="68"/>
        <v>8.7686048406363586</v>
      </c>
      <c r="W62" s="13">
        <f t="shared" si="69"/>
        <v>1.3118649467710071</v>
      </c>
      <c r="X62" s="13">
        <f t="shared" si="70"/>
        <v>4.381124133630113</v>
      </c>
    </row>
    <row r="63" spans="2:24" x14ac:dyDescent="0.3">
      <c r="B63" s="9" t="s">
        <v>9</v>
      </c>
      <c r="C63" s="10">
        <v>17163685309</v>
      </c>
      <c r="D63" s="10">
        <v>19736463051</v>
      </c>
      <c r="E63" s="10">
        <v>16567162159</v>
      </c>
      <c r="F63" s="10">
        <v>21940042414</v>
      </c>
      <c r="G63" s="33">
        <v>24158675580</v>
      </c>
      <c r="H63" s="38">
        <v>3368074456</v>
      </c>
      <c r="I63" s="10">
        <v>1139776824</v>
      </c>
      <c r="J63" s="10">
        <v>147449879</v>
      </c>
      <c r="K63" s="10">
        <v>0</v>
      </c>
      <c r="L63" s="10">
        <v>0</v>
      </c>
      <c r="N63" s="9" t="s">
        <v>9</v>
      </c>
      <c r="O63" s="13">
        <f t="shared" si="61"/>
        <v>17.238495464101991</v>
      </c>
      <c r="P63" s="13">
        <f t="shared" si="62"/>
        <v>19.822486992562002</v>
      </c>
      <c r="Q63" s="13">
        <f t="shared" si="63"/>
        <v>16.639372290355926</v>
      </c>
      <c r="R63" s="13">
        <f t="shared" si="64"/>
        <v>22.035670942861159</v>
      </c>
      <c r="S63" s="45">
        <f t="shared" si="65"/>
        <v>24.263974310118922</v>
      </c>
      <c r="T63" s="40">
        <f t="shared" si="66"/>
        <v>72.349228137229531</v>
      </c>
      <c r="U63" s="13">
        <f t="shared" si="67"/>
        <v>24.483417615130922</v>
      </c>
      <c r="V63" s="13">
        <f t="shared" si="68"/>
        <v>3.167354247639556</v>
      </c>
      <c r="W63" s="13">
        <f t="shared" si="69"/>
        <v>0</v>
      </c>
      <c r="X63" s="13">
        <f t="shared" si="70"/>
        <v>0</v>
      </c>
    </row>
    <row r="64" spans="2:24" x14ac:dyDescent="0.3">
      <c r="B64" s="4" t="s">
        <v>71</v>
      </c>
      <c r="C64" s="8"/>
      <c r="D64" s="8"/>
      <c r="E64" s="8"/>
      <c r="F64" s="8"/>
      <c r="G64" s="8"/>
      <c r="H64" s="37"/>
      <c r="I64" s="8"/>
      <c r="J64" s="8"/>
      <c r="K64" s="8"/>
      <c r="L64" s="8"/>
      <c r="N64" s="4" t="s">
        <v>71</v>
      </c>
      <c r="O64" s="12"/>
      <c r="P64" s="12"/>
      <c r="Q64" s="12"/>
      <c r="R64" s="12"/>
      <c r="S64" s="44"/>
      <c r="T64" s="12"/>
      <c r="U64" s="12"/>
      <c r="V64" s="12"/>
      <c r="W64" s="12"/>
      <c r="X64" s="12"/>
    </row>
    <row r="65" spans="2:24" x14ac:dyDescent="0.3">
      <c r="B65" s="9" t="s">
        <v>64</v>
      </c>
      <c r="C65" s="10">
        <v>7497432872</v>
      </c>
      <c r="D65" s="10">
        <v>7946297846</v>
      </c>
      <c r="E65" s="10">
        <v>6949591750</v>
      </c>
      <c r="F65" s="10">
        <v>12257029518</v>
      </c>
      <c r="G65" s="33">
        <v>11775351900</v>
      </c>
      <c r="H65" s="38">
        <v>1553184842</v>
      </c>
      <c r="I65" s="10">
        <v>706514102</v>
      </c>
      <c r="J65" s="10">
        <v>173373746</v>
      </c>
      <c r="K65" s="10">
        <v>11903651</v>
      </c>
      <c r="L65" s="10">
        <v>37070750</v>
      </c>
      <c r="N65" s="9" t="s">
        <v>64</v>
      </c>
      <c r="O65" s="13">
        <f t="shared" ref="O65:O71" si="71">C65/(C65+D65+E65+F65+G65)*100</f>
        <v>16.149314376385586</v>
      </c>
      <c r="P65" s="13">
        <f t="shared" ref="P65:P71" si="72">D65/(D65+E65+F65+G65+C65)*100</f>
        <v>17.116160189003107</v>
      </c>
      <c r="Q65" s="13">
        <f t="shared" ref="Q65:Q71" si="73">E65/(E65+F65+G65+C65+D65)*100</f>
        <v>14.969276000779599</v>
      </c>
      <c r="R65" s="13">
        <f t="shared" ref="R65:R69" si="74">F65/(F65+G65+E65+D65+C65)*100</f>
        <v>26.401386499378837</v>
      </c>
      <c r="S65" s="45">
        <f t="shared" ref="S65:S71" si="75">G65/(G65+C65+D65+E65+F65)*100</f>
        <v>25.363862934452868</v>
      </c>
      <c r="T65" s="40">
        <f t="shared" ref="T65:T71" si="76">H65/(H65+I65+J65+K65+L65)*100</f>
        <v>62.576767686314618</v>
      </c>
      <c r="U65" s="13">
        <f t="shared" ref="U65:U71" si="77">I65/(I65+J65+K65+L65+H65)*100</f>
        <v>28.464975727569708</v>
      </c>
      <c r="V65" s="13">
        <f t="shared" ref="V65:V71" si="78">J65/(J65+K65+L65+H65+I65)*100</f>
        <v>6.9851110653242632</v>
      </c>
      <c r="W65" s="13">
        <f t="shared" ref="W65:W71" si="79">K65/(K65+L65+J65+I65+H65)*100</f>
        <v>0.47959005464332666</v>
      </c>
      <c r="X65" s="13">
        <f t="shared" ref="X65:X71" si="80">L65/(L65+H65+I65+J65+K65)*100</f>
        <v>1.4935554661480837</v>
      </c>
    </row>
    <row r="66" spans="2:24" x14ac:dyDescent="0.3">
      <c r="B66" s="9" t="s">
        <v>65</v>
      </c>
      <c r="C66" s="10">
        <v>834973594</v>
      </c>
      <c r="D66" s="10">
        <v>1446713896</v>
      </c>
      <c r="E66" s="10">
        <v>805592123</v>
      </c>
      <c r="F66" s="10">
        <v>646072037</v>
      </c>
      <c r="G66" s="33">
        <v>469507104</v>
      </c>
      <c r="H66" s="38">
        <v>0</v>
      </c>
      <c r="I66" s="10">
        <v>3513879</v>
      </c>
      <c r="J66" s="10">
        <v>0</v>
      </c>
      <c r="K66" s="10">
        <v>0</v>
      </c>
      <c r="L66" s="10">
        <v>0</v>
      </c>
      <c r="N66" s="9" t="s">
        <v>65</v>
      </c>
      <c r="O66" s="13">
        <f t="shared" si="71"/>
        <v>19.866801214895169</v>
      </c>
      <c r="P66" s="13">
        <f t="shared" si="72"/>
        <v>34.422139326550401</v>
      </c>
      <c r="Q66" s="13">
        <f t="shared" si="73"/>
        <v>19.167718216399525</v>
      </c>
      <c r="R66" s="13">
        <f t="shared" si="74"/>
        <v>15.372204368874206</v>
      </c>
      <c r="S66" s="45">
        <f t="shared" si="75"/>
        <v>11.171136873280705</v>
      </c>
      <c r="T66" s="40">
        <f t="shared" si="76"/>
        <v>0</v>
      </c>
      <c r="U66" s="13">
        <f t="shared" si="77"/>
        <v>100</v>
      </c>
      <c r="V66" s="13">
        <f t="shared" si="78"/>
        <v>0</v>
      </c>
      <c r="W66" s="13">
        <f t="shared" si="79"/>
        <v>0</v>
      </c>
      <c r="X66" s="13">
        <f t="shared" si="80"/>
        <v>0</v>
      </c>
    </row>
    <row r="67" spans="2:24" x14ac:dyDescent="0.3">
      <c r="B67" s="9" t="s">
        <v>66</v>
      </c>
      <c r="C67" s="10">
        <v>5622721590</v>
      </c>
      <c r="D67" s="10">
        <v>11058756918</v>
      </c>
      <c r="E67" s="10">
        <v>10647964857</v>
      </c>
      <c r="F67" s="10">
        <v>9746971851</v>
      </c>
      <c r="G67" s="33">
        <v>8823536438</v>
      </c>
      <c r="H67" s="38">
        <v>2343393647</v>
      </c>
      <c r="I67" s="10">
        <v>829004381</v>
      </c>
      <c r="J67" s="10">
        <v>111807407</v>
      </c>
      <c r="K67" s="10">
        <v>17265248</v>
      </c>
      <c r="L67" s="10">
        <v>27347991</v>
      </c>
      <c r="N67" s="9" t="s">
        <v>66</v>
      </c>
      <c r="O67" s="13">
        <f t="shared" si="71"/>
        <v>12.249951007323125</v>
      </c>
      <c r="P67" s="13">
        <f t="shared" si="72"/>
        <v>24.093177703894757</v>
      </c>
      <c r="Q67" s="13">
        <f t="shared" si="73"/>
        <v>23.198204950771604</v>
      </c>
      <c r="R67" s="13">
        <f t="shared" si="74"/>
        <v>21.235255157726492</v>
      </c>
      <c r="S67" s="45">
        <f t="shared" si="75"/>
        <v>19.223411180284028</v>
      </c>
      <c r="T67" s="40">
        <f t="shared" si="76"/>
        <v>70.39715516207778</v>
      </c>
      <c r="U67" s="13">
        <f t="shared" si="77"/>
        <v>24.903861164773076</v>
      </c>
      <c r="V67" s="13">
        <f>J67/(J67+K67+L67+H67+I67)*100</f>
        <v>3.3587713224898832</v>
      </c>
      <c r="W67" s="13">
        <f t="shared" si="79"/>
        <v>0.51865991184354909</v>
      </c>
      <c r="X67" s="13">
        <f t="shared" si="80"/>
        <v>0.8215524388157166</v>
      </c>
    </row>
    <row r="68" spans="2:24" x14ac:dyDescent="0.3">
      <c r="B68" s="9" t="s">
        <v>67</v>
      </c>
      <c r="C68" s="10">
        <v>363742130</v>
      </c>
      <c r="D68" s="10">
        <v>709914496</v>
      </c>
      <c r="E68" s="10">
        <v>1259343555</v>
      </c>
      <c r="F68" s="10">
        <v>1155572690</v>
      </c>
      <c r="G68" s="33">
        <v>5302567629</v>
      </c>
      <c r="H68" s="38">
        <v>78116015</v>
      </c>
      <c r="I68" s="10">
        <v>60855415</v>
      </c>
      <c r="J68" s="10">
        <v>0</v>
      </c>
      <c r="K68" s="10">
        <v>0</v>
      </c>
      <c r="L68" s="10">
        <v>0</v>
      </c>
      <c r="N68" s="9" t="s">
        <v>67</v>
      </c>
      <c r="O68" s="13">
        <f t="shared" si="71"/>
        <v>4.1375988701352231</v>
      </c>
      <c r="P68" s="13">
        <f t="shared" si="72"/>
        <v>8.0753401222514878</v>
      </c>
      <c r="Q68" s="13">
        <f t="shared" si="73"/>
        <v>14.325144217635927</v>
      </c>
      <c r="R68" s="13">
        <f t="shared" si="74"/>
        <v>13.144741458744743</v>
      </c>
      <c r="S68" s="45">
        <f t="shared" si="75"/>
        <v>60.317175331232619</v>
      </c>
      <c r="T68" s="40">
        <f t="shared" si="76"/>
        <v>56.210125347346576</v>
      </c>
      <c r="U68" s="13">
        <f t="shared" si="77"/>
        <v>43.789874652653424</v>
      </c>
      <c r="V68" s="13">
        <f t="shared" si="78"/>
        <v>0</v>
      </c>
      <c r="W68" s="13">
        <f t="shared" si="79"/>
        <v>0</v>
      </c>
      <c r="X68" s="13">
        <f t="shared" si="80"/>
        <v>0</v>
      </c>
    </row>
    <row r="69" spans="2:24" x14ac:dyDescent="0.3">
      <c r="B69" s="9" t="s">
        <v>68</v>
      </c>
      <c r="C69" s="10">
        <v>20064850</v>
      </c>
      <c r="D69" s="10">
        <v>251834133</v>
      </c>
      <c r="E69" s="10">
        <v>130070454</v>
      </c>
      <c r="F69" s="10">
        <v>299083797</v>
      </c>
      <c r="G69" s="33">
        <v>1498137671</v>
      </c>
      <c r="H69" s="38">
        <v>193553</v>
      </c>
      <c r="I69" s="10">
        <v>0</v>
      </c>
      <c r="J69" s="10">
        <v>0</v>
      </c>
      <c r="K69" s="10">
        <v>0</v>
      </c>
      <c r="L69" s="10">
        <v>292948</v>
      </c>
      <c r="N69" s="9" t="s">
        <v>68</v>
      </c>
      <c r="O69" s="13">
        <f t="shared" si="71"/>
        <v>0.91237418063076248</v>
      </c>
      <c r="P69" s="13">
        <f t="shared" si="72"/>
        <v>11.451217464906712</v>
      </c>
      <c r="Q69" s="13">
        <f t="shared" si="73"/>
        <v>5.9144685304161895</v>
      </c>
      <c r="R69" s="13">
        <f t="shared" si="74"/>
        <v>13.599719620521075</v>
      </c>
      <c r="S69" s="45">
        <f t="shared" si="75"/>
        <v>68.122220203525259</v>
      </c>
      <c r="T69" s="40">
        <f t="shared" si="76"/>
        <v>39.784707534003012</v>
      </c>
      <c r="U69" s="13">
        <f t="shared" si="77"/>
        <v>0</v>
      </c>
      <c r="V69" s="13">
        <f t="shared" si="78"/>
        <v>0</v>
      </c>
      <c r="W69" s="13">
        <f t="shared" si="79"/>
        <v>0</v>
      </c>
      <c r="X69" s="13">
        <f t="shared" si="80"/>
        <v>60.215292465996981</v>
      </c>
    </row>
    <row r="70" spans="2:24" x14ac:dyDescent="0.3">
      <c r="B70" s="9" t="s">
        <v>69</v>
      </c>
      <c r="C70" s="10">
        <v>3638013381</v>
      </c>
      <c r="D70" s="10">
        <v>1835554465</v>
      </c>
      <c r="E70" s="10">
        <v>623301759</v>
      </c>
      <c r="F70" s="10">
        <v>257205098</v>
      </c>
      <c r="G70" s="33">
        <v>224860541</v>
      </c>
      <c r="H70" s="38">
        <v>0</v>
      </c>
      <c r="I70" s="10">
        <v>0</v>
      </c>
      <c r="J70" s="10">
        <v>0</v>
      </c>
      <c r="K70" s="10">
        <v>0</v>
      </c>
      <c r="L70" s="10">
        <v>0</v>
      </c>
      <c r="N70" s="9" t="s">
        <v>69</v>
      </c>
      <c r="O70" s="13">
        <f t="shared" si="71"/>
        <v>55.297905300373252</v>
      </c>
      <c r="P70" s="13">
        <f t="shared" si="72"/>
        <v>27.900479286128082</v>
      </c>
      <c r="Q70" s="13">
        <f t="shared" si="73"/>
        <v>9.4742041969246049</v>
      </c>
      <c r="R70" s="13">
        <f>F70/(F70+G70+E70+D70+C70)*100</f>
        <v>3.9095246945099733</v>
      </c>
      <c r="S70" s="45">
        <f t="shared" si="75"/>
        <v>3.4178865220640864</v>
      </c>
      <c r="T70" s="40">
        <v>0</v>
      </c>
      <c r="U70" s="13">
        <v>0</v>
      </c>
      <c r="V70" s="13">
        <v>0</v>
      </c>
      <c r="W70" s="13">
        <v>0</v>
      </c>
      <c r="X70" s="13">
        <v>0</v>
      </c>
    </row>
    <row r="71" spans="2:24" x14ac:dyDescent="0.3">
      <c r="B71" s="9" t="s">
        <v>70</v>
      </c>
      <c r="C71" s="10">
        <v>1264528537</v>
      </c>
      <c r="D71" s="10">
        <v>1762512378</v>
      </c>
      <c r="E71" s="10">
        <v>2008601662</v>
      </c>
      <c r="F71" s="10">
        <v>1584906720</v>
      </c>
      <c r="G71" s="33">
        <v>2100029538</v>
      </c>
      <c r="H71" s="38">
        <v>26466660</v>
      </c>
      <c r="I71" s="10">
        <v>20197264</v>
      </c>
      <c r="J71" s="10">
        <v>688802</v>
      </c>
      <c r="K71" s="10">
        <v>0</v>
      </c>
      <c r="L71" s="10">
        <v>138259</v>
      </c>
      <c r="N71" s="9" t="s">
        <v>70</v>
      </c>
      <c r="O71" s="13">
        <f t="shared" si="71"/>
        <v>14.500511501883578</v>
      </c>
      <c r="P71" s="13">
        <f t="shared" si="72"/>
        <v>20.210956306319545</v>
      </c>
      <c r="Q71" s="13">
        <f t="shared" si="73"/>
        <v>23.032893802169269</v>
      </c>
      <c r="R71" s="13">
        <f t="shared" ref="R71" si="81">F71/(F71+G71+E71+D71+C71)*100</f>
        <v>18.174329364915373</v>
      </c>
      <c r="S71" s="45">
        <f t="shared" si="75"/>
        <v>24.081309024712233</v>
      </c>
      <c r="T71" s="40">
        <f t="shared" si="76"/>
        <v>55.729861151542757</v>
      </c>
      <c r="U71" s="13">
        <f t="shared" si="77"/>
        <v>42.528627275260767</v>
      </c>
      <c r="V71" s="13">
        <f t="shared" si="78"/>
        <v>1.4503847414409281</v>
      </c>
      <c r="W71" s="13">
        <f t="shared" si="79"/>
        <v>0</v>
      </c>
      <c r="X71" s="13">
        <f t="shared" si="80"/>
        <v>0.29112683175554266</v>
      </c>
    </row>
    <row r="72" spans="2:24" x14ac:dyDescent="0.3">
      <c r="B72" s="4" t="s">
        <v>156</v>
      </c>
      <c r="C72" s="20"/>
      <c r="D72" s="20"/>
      <c r="E72" s="20"/>
      <c r="G72" s="4"/>
      <c r="H72" s="4"/>
      <c r="I72" s="89"/>
      <c r="J72" s="89"/>
      <c r="L72" s="4"/>
      <c r="N72" s="4" t="s">
        <v>156</v>
      </c>
      <c r="O72" s="20"/>
      <c r="P72" s="20"/>
      <c r="Q72" s="20"/>
      <c r="S72" s="4"/>
      <c r="T72" s="4"/>
      <c r="U72" s="89"/>
      <c r="V72" s="89"/>
      <c r="X72" s="4"/>
    </row>
    <row r="73" spans="2:24" x14ac:dyDescent="0.3">
      <c r="B73" s="9" t="s">
        <v>157</v>
      </c>
      <c r="C73" s="10">
        <v>12302687639</v>
      </c>
      <c r="D73" s="10">
        <v>16540356702</v>
      </c>
      <c r="E73" s="10">
        <v>13624683346</v>
      </c>
      <c r="F73" s="10">
        <v>13176156657</v>
      </c>
      <c r="G73" s="33">
        <v>14641508285</v>
      </c>
      <c r="H73" s="38">
        <v>2953644528</v>
      </c>
      <c r="I73" s="10">
        <v>820354193</v>
      </c>
      <c r="J73" s="10">
        <v>269560469</v>
      </c>
      <c r="K73" s="10">
        <v>25467587</v>
      </c>
      <c r="L73" s="10">
        <v>33337482</v>
      </c>
      <c r="N73" s="9" t="s">
        <v>157</v>
      </c>
      <c r="O73" s="96">
        <f t="shared" ref="O73:O74" si="82">C73/(C73+D73+E73+F73+G73)*100</f>
        <v>17.503903981783932</v>
      </c>
      <c r="P73" s="96">
        <f t="shared" ref="P73:P74" si="83">D73/(D73+E73+F73+G73+C73)*100</f>
        <v>23.533135525482418</v>
      </c>
      <c r="Q73" s="96">
        <f t="shared" ref="Q73:Q74" si="84">E73/(E73+F73+G73+C73+D73)*100</f>
        <v>19.384800790567695</v>
      </c>
      <c r="R73" s="96">
        <f t="shared" ref="R73:R74" si="85">F73/(F73+G73+E73+D73+C73)*100</f>
        <v>18.746650141872397</v>
      </c>
      <c r="S73" s="98">
        <f t="shared" ref="S73:S74" si="86">G73/(G73+C73+D73+E73+F73)*100</f>
        <v>20.831509560293561</v>
      </c>
      <c r="T73" s="99">
        <f t="shared" ref="T73:T74" si="87">H73/(H73+I73+J73+K73+L73)*100</f>
        <v>71.998592555990768</v>
      </c>
      <c r="U73" s="96">
        <f t="shared" ref="U73:U74" si="88">I73/(I73+J73+K73+L73+H73)*100</f>
        <v>19.997107550853396</v>
      </c>
      <c r="V73" s="96">
        <f t="shared" ref="V73:V74" si="89">J73/(J73+K73+L73+H73+I73)*100</f>
        <v>6.5708565105749184</v>
      </c>
      <c r="W73" s="96">
        <f t="shared" ref="W73:W74" si="90">K73/(K73+L73+J73+I73+H73)*100</f>
        <v>0.62080267358335517</v>
      </c>
      <c r="X73" s="96">
        <f t="shared" ref="X73:X74" si="91">L73/(L73+H73+I73+J73+K73)*100</f>
        <v>0.81264070899755758</v>
      </c>
    </row>
    <row r="74" spans="2:24" x14ac:dyDescent="0.3">
      <c r="B74" s="9" t="s">
        <v>158</v>
      </c>
      <c r="C74" s="10">
        <v>6938789315</v>
      </c>
      <c r="D74" s="10">
        <v>8471227430</v>
      </c>
      <c r="E74" s="10">
        <v>8799782814</v>
      </c>
      <c r="F74" s="10">
        <v>12770685054</v>
      </c>
      <c r="G74" s="33">
        <v>15552482536</v>
      </c>
      <c r="H74" s="38">
        <v>1047710189</v>
      </c>
      <c r="I74" s="10">
        <v>799730848</v>
      </c>
      <c r="J74" s="10">
        <v>16309486</v>
      </c>
      <c r="K74" s="10">
        <v>3701312</v>
      </c>
      <c r="L74" s="10">
        <v>31512466</v>
      </c>
      <c r="N74" s="9" t="s">
        <v>158</v>
      </c>
      <c r="O74" s="96">
        <f t="shared" si="82"/>
        <v>13.208447364717498</v>
      </c>
      <c r="P74" s="96">
        <f t="shared" si="83"/>
        <v>16.125545328465719</v>
      </c>
      <c r="Q74" s="96">
        <f t="shared" si="84"/>
        <v>16.750972373292853</v>
      </c>
      <c r="R74" s="96">
        <f t="shared" si="85"/>
        <v>24.309849123462463</v>
      </c>
      <c r="S74" s="98">
        <f t="shared" si="86"/>
        <v>29.605185810061467</v>
      </c>
      <c r="T74" s="99">
        <f t="shared" si="87"/>
        <v>55.172716435389169</v>
      </c>
      <c r="U74" s="96">
        <f t="shared" si="88"/>
        <v>42.114053833390095</v>
      </c>
      <c r="V74" s="96">
        <f t="shared" si="89"/>
        <v>0.85886216983707264</v>
      </c>
      <c r="W74" s="96">
        <f t="shared" si="90"/>
        <v>0.19491214226886089</v>
      </c>
      <c r="X74" s="96">
        <f t="shared" si="91"/>
        <v>1.6594554191148008</v>
      </c>
    </row>
  </sheetData>
  <mergeCells count="18">
    <mergeCell ref="N31:N32"/>
    <mergeCell ref="N55:N56"/>
    <mergeCell ref="B7:B8"/>
    <mergeCell ref="C7:G7"/>
    <mergeCell ref="H7:L7"/>
    <mergeCell ref="N7:N8"/>
    <mergeCell ref="B31:B32"/>
    <mergeCell ref="C31:G31"/>
    <mergeCell ref="H31:L31"/>
    <mergeCell ref="B55:B56"/>
    <mergeCell ref="C55:G55"/>
    <mergeCell ref="H55:L55"/>
    <mergeCell ref="T31:X31"/>
    <mergeCell ref="O55:S55"/>
    <mergeCell ref="T55:X55"/>
    <mergeCell ref="T7:X7"/>
    <mergeCell ref="O7:S7"/>
    <mergeCell ref="O31:S31"/>
  </mergeCells>
  <hyperlinks>
    <hyperlink ref="B3" location="Índice!A1" display="voltar"/>
  </hyperlinks>
  <pageMargins left="0.70866141732283472" right="0.70866141732283472" top="0.74803149606299213" bottom="0.74803149606299213" header="0.31496062992125984" footer="0.31496062992125984"/>
  <pageSetup paperSize="9" scale="79" orientation="landscape" r:id="rId1"/>
  <headerFooter scaleWithDoc="0">
    <oddHeader>&amp;R&amp;G</oddHeader>
  </headerFooter>
  <rowBreaks count="1" manualBreakCount="1">
    <brk id="51" max="16383" man="1"/>
  </rowBreaks>
  <colBreaks count="1" manualBreakCount="1">
    <brk id="12" max="1048575" man="1"/>
  </colBreaks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74"/>
  <sheetViews>
    <sheetView showGridLines="0" topLeftCell="B1" zoomScaleNormal="100" workbookViewId="0">
      <selection activeCell="B4" sqref="B4"/>
    </sheetView>
  </sheetViews>
  <sheetFormatPr defaultRowHeight="14.4" x14ac:dyDescent="0.3"/>
  <cols>
    <col min="1" max="1" width="3.44140625" customWidth="1"/>
    <col min="2" max="2" width="28.33203125" customWidth="1"/>
    <col min="3" max="22" width="11.6640625" customWidth="1"/>
    <col min="23" max="23" width="3.44140625" customWidth="1"/>
    <col min="24" max="24" width="27.6640625" customWidth="1"/>
    <col min="25" max="44" width="8.6640625" customWidth="1"/>
  </cols>
  <sheetData>
    <row r="1" spans="1:44" ht="17.399999999999999" x14ac:dyDescent="0.3">
      <c r="B1" s="1" t="s">
        <v>114</v>
      </c>
    </row>
    <row r="2" spans="1:44" ht="17.399999999999999" x14ac:dyDescent="0.3">
      <c r="A2" s="81"/>
      <c r="B2" s="1" t="s">
        <v>159</v>
      </c>
    </row>
    <row r="3" spans="1:44" x14ac:dyDescent="0.3">
      <c r="B3" s="84" t="s">
        <v>117</v>
      </c>
    </row>
    <row r="4" spans="1:44" ht="18" customHeight="1" x14ac:dyDescent="0.3">
      <c r="B4" s="1" t="s">
        <v>122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44" ht="4.5" customHeight="1" x14ac:dyDescent="0.3"/>
    <row r="6" spans="1:44" ht="15" customHeight="1" x14ac:dyDescent="0.3">
      <c r="B6" s="25" t="s">
        <v>93</v>
      </c>
      <c r="X6" s="2" t="s">
        <v>96</v>
      </c>
    </row>
    <row r="7" spans="1:44" x14ac:dyDescent="0.3">
      <c r="B7" s="123" t="s">
        <v>0</v>
      </c>
      <c r="C7" s="123" t="s">
        <v>22</v>
      </c>
      <c r="D7" s="123"/>
      <c r="E7" s="123"/>
      <c r="F7" s="123"/>
      <c r="G7" s="124"/>
      <c r="H7" s="127" t="s">
        <v>23</v>
      </c>
      <c r="I7" s="123"/>
      <c r="J7" s="123"/>
      <c r="K7" s="123"/>
      <c r="L7" s="136"/>
      <c r="M7" s="137" t="s">
        <v>24</v>
      </c>
      <c r="N7" s="123"/>
      <c r="O7" s="123"/>
      <c r="P7" s="123"/>
      <c r="Q7" s="138"/>
      <c r="R7" s="122" t="s">
        <v>25</v>
      </c>
      <c r="S7" s="123"/>
      <c r="T7" s="123"/>
      <c r="U7" s="123"/>
      <c r="V7" s="123"/>
      <c r="X7" s="128" t="s">
        <v>0</v>
      </c>
      <c r="Y7" s="126" t="s">
        <v>22</v>
      </c>
      <c r="Z7" s="130"/>
      <c r="AA7" s="130"/>
      <c r="AB7" s="130"/>
      <c r="AC7" s="131"/>
      <c r="AD7" s="132" t="s">
        <v>23</v>
      </c>
      <c r="AE7" s="130"/>
      <c r="AF7" s="130"/>
      <c r="AG7" s="130"/>
      <c r="AH7" s="133"/>
      <c r="AI7" s="134" t="s">
        <v>24</v>
      </c>
      <c r="AJ7" s="130"/>
      <c r="AK7" s="130"/>
      <c r="AL7" s="130"/>
      <c r="AM7" s="135"/>
      <c r="AN7" s="130" t="s">
        <v>25</v>
      </c>
      <c r="AO7" s="130"/>
      <c r="AP7" s="130"/>
      <c r="AQ7" s="130"/>
      <c r="AR7" s="122"/>
    </row>
    <row r="8" spans="1:44" ht="20.399999999999999" x14ac:dyDescent="0.3">
      <c r="B8" s="125"/>
      <c r="C8" s="28" t="s">
        <v>26</v>
      </c>
      <c r="D8" s="28" t="s">
        <v>27</v>
      </c>
      <c r="E8" s="28" t="s">
        <v>28</v>
      </c>
      <c r="F8" s="28" t="s">
        <v>29</v>
      </c>
      <c r="G8" s="41" t="s">
        <v>30</v>
      </c>
      <c r="H8" s="34" t="s">
        <v>26</v>
      </c>
      <c r="I8" s="28" t="s">
        <v>27</v>
      </c>
      <c r="J8" s="28" t="s">
        <v>28</v>
      </c>
      <c r="K8" s="28" t="s">
        <v>29</v>
      </c>
      <c r="L8" s="46" t="s">
        <v>30</v>
      </c>
      <c r="M8" s="54" t="s">
        <v>26</v>
      </c>
      <c r="N8" s="28" t="s">
        <v>27</v>
      </c>
      <c r="O8" s="28" t="s">
        <v>28</v>
      </c>
      <c r="P8" s="28" t="s">
        <v>29</v>
      </c>
      <c r="Q8" s="55" t="s">
        <v>30</v>
      </c>
      <c r="R8" s="26" t="s">
        <v>26</v>
      </c>
      <c r="S8" s="14" t="s">
        <v>27</v>
      </c>
      <c r="T8" s="14" t="s">
        <v>28</v>
      </c>
      <c r="U8" s="14" t="s">
        <v>29</v>
      </c>
      <c r="V8" s="14" t="s">
        <v>30</v>
      </c>
      <c r="X8" s="129"/>
      <c r="Y8" s="28" t="s">
        <v>26</v>
      </c>
      <c r="Z8" s="28" t="s">
        <v>27</v>
      </c>
      <c r="AA8" s="28" t="s">
        <v>28</v>
      </c>
      <c r="AB8" s="28" t="s">
        <v>29</v>
      </c>
      <c r="AC8" s="41" t="s">
        <v>30</v>
      </c>
      <c r="AD8" s="34" t="s">
        <v>26</v>
      </c>
      <c r="AE8" s="28" t="s">
        <v>27</v>
      </c>
      <c r="AF8" s="28" t="s">
        <v>28</v>
      </c>
      <c r="AG8" s="28" t="s">
        <v>29</v>
      </c>
      <c r="AH8" s="46" t="s">
        <v>30</v>
      </c>
      <c r="AI8" s="54" t="s">
        <v>26</v>
      </c>
      <c r="AJ8" s="28" t="s">
        <v>27</v>
      </c>
      <c r="AK8" s="28" t="s">
        <v>28</v>
      </c>
      <c r="AL8" s="28" t="s">
        <v>29</v>
      </c>
      <c r="AM8" s="55" t="s">
        <v>30</v>
      </c>
      <c r="AN8" s="26" t="s">
        <v>26</v>
      </c>
      <c r="AO8" s="28" t="s">
        <v>27</v>
      </c>
      <c r="AP8" s="28" t="s">
        <v>28</v>
      </c>
      <c r="AQ8" s="28" t="s">
        <v>29</v>
      </c>
      <c r="AR8" s="28" t="s">
        <v>30</v>
      </c>
    </row>
    <row r="9" spans="1:44" x14ac:dyDescent="0.3">
      <c r="B9" s="4" t="s">
        <v>4</v>
      </c>
      <c r="C9" s="5"/>
      <c r="D9" s="5"/>
      <c r="E9" s="5"/>
      <c r="F9" s="5"/>
      <c r="G9" s="42"/>
      <c r="H9" s="35"/>
      <c r="I9" s="5"/>
      <c r="J9" s="5"/>
      <c r="K9" s="5"/>
      <c r="L9" s="47"/>
      <c r="M9" s="56"/>
      <c r="N9" s="5"/>
      <c r="O9" s="5"/>
      <c r="P9" s="5"/>
      <c r="Q9" s="57"/>
      <c r="R9" s="5"/>
      <c r="S9" s="5"/>
      <c r="T9" s="5"/>
      <c r="U9" s="5"/>
      <c r="V9" s="5"/>
      <c r="X9" s="4" t="s">
        <v>4</v>
      </c>
      <c r="Y9" s="5"/>
      <c r="Z9" s="5"/>
      <c r="AA9" s="5"/>
      <c r="AB9" s="5"/>
      <c r="AC9" s="42"/>
      <c r="AD9" s="35"/>
      <c r="AE9" s="5"/>
      <c r="AF9" s="5"/>
      <c r="AG9" s="5"/>
      <c r="AH9" s="47"/>
      <c r="AI9" s="56"/>
      <c r="AJ9" s="5"/>
      <c r="AK9" s="5"/>
      <c r="AL9" s="5"/>
      <c r="AM9" s="57"/>
      <c r="AN9" s="5"/>
      <c r="AO9" s="5"/>
      <c r="AP9" s="5"/>
      <c r="AQ9" s="5"/>
      <c r="AR9" s="5"/>
    </row>
    <row r="10" spans="1:44" x14ac:dyDescent="0.3">
      <c r="B10" s="6" t="s">
        <v>4</v>
      </c>
      <c r="C10" s="7">
        <v>3127</v>
      </c>
      <c r="D10" s="7">
        <v>716</v>
      </c>
      <c r="E10" s="7">
        <v>156</v>
      </c>
      <c r="F10" s="7">
        <v>91</v>
      </c>
      <c r="G10" s="66">
        <v>155</v>
      </c>
      <c r="H10" s="36">
        <v>446</v>
      </c>
      <c r="I10" s="7">
        <v>1043</v>
      </c>
      <c r="J10" s="7">
        <v>1418</v>
      </c>
      <c r="K10" s="7">
        <v>154</v>
      </c>
      <c r="L10" s="69">
        <v>1184</v>
      </c>
      <c r="M10" s="72">
        <v>1268</v>
      </c>
      <c r="N10" s="7">
        <v>1216</v>
      </c>
      <c r="O10" s="7">
        <v>742</v>
      </c>
      <c r="P10" s="7">
        <v>181</v>
      </c>
      <c r="Q10" s="73">
        <v>838</v>
      </c>
      <c r="R10" s="64">
        <v>3293</v>
      </c>
      <c r="S10" s="7">
        <v>468</v>
      </c>
      <c r="T10" s="7">
        <v>123</v>
      </c>
      <c r="U10" s="7">
        <v>76</v>
      </c>
      <c r="V10" s="7">
        <v>285</v>
      </c>
      <c r="X10" s="6" t="s">
        <v>4</v>
      </c>
      <c r="Y10" s="11">
        <f>C10/(C10+D10+E10+F10+G10)*100</f>
        <v>73.663133097762071</v>
      </c>
      <c r="Z10" s="11">
        <f>D10/(D10+E10+F10+G10+C10)*100</f>
        <v>16.866902237926972</v>
      </c>
      <c r="AA10" s="11">
        <f>E10/(E10+F10+G10+D10+C10)*100</f>
        <v>3.6749116607773851</v>
      </c>
      <c r="AB10" s="11">
        <f>F10/(F10+G10+E10+D10+C10)*100</f>
        <v>2.1436984687868081</v>
      </c>
      <c r="AC10" s="43">
        <f>G10/(G10+F10+E10+D10+C10)*100</f>
        <v>3.6513545347467611</v>
      </c>
      <c r="AD10" s="48">
        <f>H10/(H10+I10+J10+K10+L10)*100</f>
        <v>10.506478209658422</v>
      </c>
      <c r="AE10" s="11">
        <f>I10/(I10+J10+K10+L10+H10)*100</f>
        <v>24.570082449941108</v>
      </c>
      <c r="AF10" s="11">
        <f>J10/(J10+K10+L10+I10+H10)*100</f>
        <v>33.404004711425209</v>
      </c>
      <c r="AG10" s="11">
        <f>K10/(K10+L10+J10+I10+H10)*100</f>
        <v>3.6277974087161367</v>
      </c>
      <c r="AH10" s="49">
        <f>L10/(L10+K10+J10+I10+H10)*100</f>
        <v>27.891637220259131</v>
      </c>
      <c r="AI10" s="58">
        <f>M10/(M10+N10+O10+P10+Q10)*100</f>
        <v>29.870435806831569</v>
      </c>
      <c r="AJ10" s="11">
        <f>N10/(N10+O10+P10+Q10+M10)*100</f>
        <v>28.645465253239106</v>
      </c>
      <c r="AK10" s="11">
        <f>O10/(O10+P10+Q10+N10+M10)*100</f>
        <v>17.479387514723204</v>
      </c>
      <c r="AL10" s="11">
        <f>P10/(P10+Q10+O10+N10+M10)*100</f>
        <v>4.2638398115429919</v>
      </c>
      <c r="AM10" s="59">
        <f>Q10/(Q10+P10+O10+N10+M10)*100</f>
        <v>19.740871613663131</v>
      </c>
      <c r="AN10" s="39">
        <f>R10/(R10+S10+T10+U10+V10)*100</f>
        <v>77.573616018845698</v>
      </c>
      <c r="AO10" s="11">
        <f>S10/(S10+T10+U10+V10+R10)*100</f>
        <v>11.024734982332156</v>
      </c>
      <c r="AP10" s="11">
        <f>T10/(T10+U10+V10+S10+R10)*100</f>
        <v>2.8975265017667842</v>
      </c>
      <c r="AQ10" s="11">
        <f>U10/(U10+V10+T10+S10+R10)*100</f>
        <v>1.7903415783274441</v>
      </c>
      <c r="AR10" s="11">
        <f>V10/(V10+U10+T10+S10+R10)*100</f>
        <v>6.7137809187279158</v>
      </c>
    </row>
    <row r="11" spans="1:44" x14ac:dyDescent="0.3">
      <c r="B11" s="4" t="s">
        <v>5</v>
      </c>
      <c r="C11" s="8"/>
      <c r="D11" s="8"/>
      <c r="E11" s="8"/>
      <c r="F11" s="8"/>
      <c r="G11" s="67"/>
      <c r="H11" s="37"/>
      <c r="I11" s="8"/>
      <c r="J11" s="8"/>
      <c r="K11" s="8"/>
      <c r="L11" s="70"/>
      <c r="M11" s="74"/>
      <c r="N11" s="8"/>
      <c r="O11" s="8"/>
      <c r="P11" s="8"/>
      <c r="Q11" s="75"/>
      <c r="R11" s="8"/>
      <c r="S11" s="8"/>
      <c r="T11" s="8"/>
      <c r="U11" s="8"/>
      <c r="V11" s="8"/>
      <c r="X11" s="4" t="s">
        <v>5</v>
      </c>
      <c r="Y11" s="12"/>
      <c r="Z11" s="12"/>
      <c r="AA11" s="12"/>
      <c r="AB11" s="12"/>
      <c r="AC11" s="44"/>
      <c r="AD11" s="50"/>
      <c r="AE11" s="12"/>
      <c r="AF11" s="12"/>
      <c r="AG11" s="12"/>
      <c r="AH11" s="51"/>
      <c r="AI11" s="60"/>
      <c r="AJ11" s="12"/>
      <c r="AK11" s="12"/>
      <c r="AL11" s="12"/>
      <c r="AM11" s="61"/>
      <c r="AN11" s="12"/>
      <c r="AO11" s="12"/>
      <c r="AP11" s="12"/>
      <c r="AQ11" s="12"/>
      <c r="AR11" s="12"/>
    </row>
    <row r="12" spans="1:44" x14ac:dyDescent="0.3">
      <c r="B12" s="9" t="s">
        <v>6</v>
      </c>
      <c r="C12" s="10">
        <v>668</v>
      </c>
      <c r="D12" s="10">
        <v>91</v>
      </c>
      <c r="E12" s="10">
        <v>17</v>
      </c>
      <c r="F12" s="10">
        <v>19</v>
      </c>
      <c r="G12" s="68">
        <v>28</v>
      </c>
      <c r="H12" s="38">
        <v>89</v>
      </c>
      <c r="I12" s="10">
        <v>140</v>
      </c>
      <c r="J12" s="10">
        <v>248</v>
      </c>
      <c r="K12" s="10">
        <v>25</v>
      </c>
      <c r="L12" s="71">
        <v>321</v>
      </c>
      <c r="M12" s="76">
        <v>241</v>
      </c>
      <c r="N12" s="10">
        <v>184</v>
      </c>
      <c r="O12" s="10">
        <v>143</v>
      </c>
      <c r="P12" s="10">
        <v>36</v>
      </c>
      <c r="Q12" s="77">
        <v>219</v>
      </c>
      <c r="R12" s="65">
        <v>643</v>
      </c>
      <c r="S12" s="10">
        <v>77</v>
      </c>
      <c r="T12" s="10">
        <v>14</v>
      </c>
      <c r="U12" s="10">
        <v>16</v>
      </c>
      <c r="V12" s="10">
        <v>73</v>
      </c>
      <c r="X12" s="9" t="s">
        <v>6</v>
      </c>
      <c r="Y12" s="13">
        <f t="shared" ref="Y12:Y23" si="0">C12/(C12+D12+E12+F12+G12)*100</f>
        <v>81.166464155528544</v>
      </c>
      <c r="Z12" s="13">
        <f t="shared" ref="Z12:Z23" si="1">D12/(D12+E12+F12+G12+C12)*100</f>
        <v>11.057108140947753</v>
      </c>
      <c r="AA12" s="13">
        <f t="shared" ref="AA12:AA23" si="2">E12/(E12+F12+G12+D12+C12)*100</f>
        <v>2.0656136087484813</v>
      </c>
      <c r="AB12" s="13">
        <f t="shared" ref="AB12:AB23" si="3">F12/(F12+G12+E12+D12+C12)*100</f>
        <v>2.3086269744835968</v>
      </c>
      <c r="AC12" s="45">
        <f t="shared" ref="AC12:AC23" si="4">G12/(G12+F12+E12+D12+C12)*100</f>
        <v>3.4021871202916159</v>
      </c>
      <c r="AD12" s="52">
        <f t="shared" ref="AD12:AD23" si="5">H12/(H12+I12+J12+K12+L12)*100</f>
        <v>10.814094775212636</v>
      </c>
      <c r="AE12" s="13">
        <f t="shared" ref="AE12:AE23" si="6">I12/(I12+J12+K12+L12+H12)*100</f>
        <v>17.01093560145808</v>
      </c>
      <c r="AF12" s="13">
        <f t="shared" ref="AF12:AF23" si="7">J12/(J12+K12+L12+I12+H12)*100</f>
        <v>30.133657351154312</v>
      </c>
      <c r="AG12" s="13">
        <f t="shared" ref="AG12:AG23" si="8">K12/(K12+L12+J12+I12+H12)*100</f>
        <v>3.0376670716889427</v>
      </c>
      <c r="AH12" s="53">
        <f t="shared" ref="AH12:AH23" si="9">L12/(L12+K12+J12+I12+H12)*100</f>
        <v>39.003645200486027</v>
      </c>
      <c r="AI12" s="62">
        <f t="shared" ref="AI12:AI23" si="10">M12/(M12+N12+O12+P12+Q12)*100</f>
        <v>29.283110571081412</v>
      </c>
      <c r="AJ12" s="13">
        <f t="shared" ref="AJ12:AJ23" si="11">N12/(N12+O12+P12+Q12+M12)*100</f>
        <v>22.357229647630618</v>
      </c>
      <c r="AK12" s="13">
        <f t="shared" ref="AK12:AK23" si="12">O12/(O12+P12+Q12+N12+M12)*100</f>
        <v>17.375455650060754</v>
      </c>
      <c r="AL12" s="13">
        <f t="shared" ref="AL12:AL23" si="13">P12/(P12+Q12+O12+N12+M12)*100</f>
        <v>4.3742405832320781</v>
      </c>
      <c r="AM12" s="63">
        <f t="shared" ref="AM12:AM23" si="14">Q12/(Q12+P12+O12+N12+M12)*100</f>
        <v>26.609963547995143</v>
      </c>
      <c r="AN12" s="40">
        <f t="shared" ref="AN12:AN23" si="15">R12/(R12+S12+T12+U12+V12)*100</f>
        <v>78.128797083839601</v>
      </c>
      <c r="AO12" s="13">
        <f t="shared" ref="AO12:AO23" si="16">S12/(S12+T12+U12+V12+R12)*100</f>
        <v>9.3560145808019435</v>
      </c>
      <c r="AP12" s="13">
        <f t="shared" ref="AP12:AP23" si="17">T12/(T12+U12+V12+S12+R12)*100</f>
        <v>1.7010935601458079</v>
      </c>
      <c r="AQ12" s="13">
        <f t="shared" ref="AQ12:AQ23" si="18">U12/(U12+V12+T12+S12+R12)*100</f>
        <v>1.9441069258809234</v>
      </c>
      <c r="AR12" s="13">
        <f t="shared" ref="AR12:AR23" si="19">V12/(V12+U12+T12+S12+R12)*100</f>
        <v>8.8699878493317126</v>
      </c>
    </row>
    <row r="13" spans="1:44" x14ac:dyDescent="0.3">
      <c r="B13" s="9" t="s">
        <v>7</v>
      </c>
      <c r="C13" s="10">
        <v>1076</v>
      </c>
      <c r="D13" s="10">
        <v>254</v>
      </c>
      <c r="E13" s="10">
        <v>53</v>
      </c>
      <c r="F13" s="10">
        <v>33</v>
      </c>
      <c r="G13" s="68">
        <v>63</v>
      </c>
      <c r="H13" s="38">
        <v>157</v>
      </c>
      <c r="I13" s="10">
        <v>344</v>
      </c>
      <c r="J13" s="10">
        <v>489</v>
      </c>
      <c r="K13" s="10">
        <v>52</v>
      </c>
      <c r="L13" s="71">
        <v>437</v>
      </c>
      <c r="M13" s="76">
        <v>458</v>
      </c>
      <c r="N13" s="10">
        <v>439</v>
      </c>
      <c r="O13" s="10">
        <v>230</v>
      </c>
      <c r="P13" s="10">
        <v>56</v>
      </c>
      <c r="Q13" s="77">
        <v>296</v>
      </c>
      <c r="R13" s="65">
        <v>1151</v>
      </c>
      <c r="S13" s="10">
        <v>164</v>
      </c>
      <c r="T13" s="10">
        <v>37</v>
      </c>
      <c r="U13" s="10">
        <v>29</v>
      </c>
      <c r="V13" s="10">
        <v>98</v>
      </c>
      <c r="X13" s="9" t="s">
        <v>7</v>
      </c>
      <c r="Y13" s="13">
        <f t="shared" si="0"/>
        <v>72.751859364435433</v>
      </c>
      <c r="Z13" s="13">
        <f t="shared" si="1"/>
        <v>17.173766058147397</v>
      </c>
      <c r="AA13" s="13">
        <f t="shared" si="2"/>
        <v>3.583502366463827</v>
      </c>
      <c r="AB13" s="13">
        <f t="shared" si="3"/>
        <v>2.2312373225152129</v>
      </c>
      <c r="AC13" s="45">
        <f t="shared" si="4"/>
        <v>4.2596348884381339</v>
      </c>
      <c r="AD13" s="52">
        <f t="shared" si="5"/>
        <v>10.615280594996619</v>
      </c>
      <c r="AE13" s="13">
        <f t="shared" si="6"/>
        <v>23.258958755916158</v>
      </c>
      <c r="AF13" s="13">
        <f t="shared" si="7"/>
        <v>33.062880324543606</v>
      </c>
      <c r="AG13" s="13">
        <f t="shared" si="8"/>
        <v>3.5158891142663959</v>
      </c>
      <c r="AH13" s="53">
        <f t="shared" si="9"/>
        <v>29.546991210277213</v>
      </c>
      <c r="AI13" s="62">
        <f t="shared" si="10"/>
        <v>30.966869506423262</v>
      </c>
      <c r="AJ13" s="13">
        <f t="shared" si="11"/>
        <v>29.682217714672078</v>
      </c>
      <c r="AK13" s="13">
        <f t="shared" si="12"/>
        <v>15.55104800540906</v>
      </c>
      <c r="AL13" s="13">
        <f t="shared" si="13"/>
        <v>3.7863421230561189</v>
      </c>
      <c r="AM13" s="63">
        <f t="shared" si="14"/>
        <v>20.013522650439487</v>
      </c>
      <c r="AN13" s="40">
        <f t="shared" si="15"/>
        <v>77.822853279242736</v>
      </c>
      <c r="AO13" s="13">
        <f t="shared" si="16"/>
        <v>11.088573360378634</v>
      </c>
      <c r="AP13" s="13">
        <f t="shared" si="17"/>
        <v>2.5016903313049359</v>
      </c>
      <c r="AQ13" s="13">
        <f t="shared" si="18"/>
        <v>1.9607843137254901</v>
      </c>
      <c r="AR13" s="13">
        <f t="shared" si="19"/>
        <v>6.626098715348208</v>
      </c>
    </row>
    <row r="14" spans="1:44" x14ac:dyDescent="0.3">
      <c r="B14" s="9" t="s">
        <v>8</v>
      </c>
      <c r="C14" s="10">
        <v>925</v>
      </c>
      <c r="D14" s="10">
        <v>248</v>
      </c>
      <c r="E14" s="10">
        <v>61</v>
      </c>
      <c r="F14" s="10">
        <v>27</v>
      </c>
      <c r="G14" s="68">
        <v>45</v>
      </c>
      <c r="H14" s="38">
        <v>131</v>
      </c>
      <c r="I14" s="10">
        <v>371</v>
      </c>
      <c r="J14" s="10">
        <v>456</v>
      </c>
      <c r="K14" s="10">
        <v>49</v>
      </c>
      <c r="L14" s="71">
        <v>299</v>
      </c>
      <c r="M14" s="76">
        <v>384</v>
      </c>
      <c r="N14" s="10">
        <v>394</v>
      </c>
      <c r="O14" s="10">
        <v>246</v>
      </c>
      <c r="P14" s="10">
        <v>63</v>
      </c>
      <c r="Q14" s="77">
        <v>219</v>
      </c>
      <c r="R14" s="65">
        <v>1007</v>
      </c>
      <c r="S14" s="10">
        <v>159</v>
      </c>
      <c r="T14" s="10">
        <v>44</v>
      </c>
      <c r="U14" s="10">
        <v>19</v>
      </c>
      <c r="V14" s="10">
        <v>77</v>
      </c>
      <c r="X14" s="9" t="s">
        <v>8</v>
      </c>
      <c r="Y14" s="13">
        <f t="shared" si="0"/>
        <v>70.826952526799388</v>
      </c>
      <c r="Z14" s="13">
        <f t="shared" si="1"/>
        <v>18.989280245022972</v>
      </c>
      <c r="AA14" s="13">
        <f t="shared" si="2"/>
        <v>4.6707503828483921</v>
      </c>
      <c r="AB14" s="13">
        <f t="shared" si="3"/>
        <v>2.0673813169984685</v>
      </c>
      <c r="AC14" s="45">
        <f t="shared" si="4"/>
        <v>3.4456355283307807</v>
      </c>
      <c r="AD14" s="52">
        <f t="shared" si="5"/>
        <v>10.03062787136294</v>
      </c>
      <c r="AE14" s="13">
        <f t="shared" si="6"/>
        <v>28.407350689127103</v>
      </c>
      <c r="AF14" s="13">
        <f t="shared" si="7"/>
        <v>34.915773353751916</v>
      </c>
      <c r="AG14" s="13">
        <f t="shared" si="8"/>
        <v>3.7519142419601836</v>
      </c>
      <c r="AH14" s="53">
        <f t="shared" si="9"/>
        <v>22.894333843797856</v>
      </c>
      <c r="AI14" s="62">
        <f t="shared" si="10"/>
        <v>29.402756508422666</v>
      </c>
      <c r="AJ14" s="13">
        <f t="shared" si="11"/>
        <v>30.168453292496171</v>
      </c>
      <c r="AK14" s="13">
        <f t="shared" si="12"/>
        <v>18.83614088820827</v>
      </c>
      <c r="AL14" s="13">
        <f t="shared" si="13"/>
        <v>4.8238897396630929</v>
      </c>
      <c r="AM14" s="63">
        <f t="shared" si="14"/>
        <v>16.768759571209802</v>
      </c>
      <c r="AN14" s="40">
        <f t="shared" si="15"/>
        <v>77.105666156202147</v>
      </c>
      <c r="AO14" s="13">
        <f t="shared" si="16"/>
        <v>12.174578866768758</v>
      </c>
      <c r="AP14" s="13">
        <f t="shared" si="17"/>
        <v>3.3690658499234303</v>
      </c>
      <c r="AQ14" s="13">
        <f t="shared" si="18"/>
        <v>1.454823889739663</v>
      </c>
      <c r="AR14" s="13">
        <f t="shared" si="19"/>
        <v>5.895865237366003</v>
      </c>
    </row>
    <row r="15" spans="1:44" x14ac:dyDescent="0.3">
      <c r="B15" s="9" t="s">
        <v>9</v>
      </c>
      <c r="C15" s="10">
        <v>458</v>
      </c>
      <c r="D15" s="10">
        <v>123</v>
      </c>
      <c r="E15" s="10">
        <v>25</v>
      </c>
      <c r="F15" s="10">
        <v>12</v>
      </c>
      <c r="G15" s="68">
        <v>19</v>
      </c>
      <c r="H15" s="38">
        <v>69</v>
      </c>
      <c r="I15" s="10">
        <v>188</v>
      </c>
      <c r="J15" s="10">
        <v>225</v>
      </c>
      <c r="K15" s="10">
        <v>28</v>
      </c>
      <c r="L15" s="71">
        <v>127</v>
      </c>
      <c r="M15" s="76">
        <v>185</v>
      </c>
      <c r="N15" s="10">
        <v>199</v>
      </c>
      <c r="O15" s="10">
        <v>123</v>
      </c>
      <c r="P15" s="10">
        <v>26</v>
      </c>
      <c r="Q15" s="77">
        <v>104</v>
      </c>
      <c r="R15" s="65">
        <v>492</v>
      </c>
      <c r="S15" s="10">
        <v>68</v>
      </c>
      <c r="T15" s="10">
        <v>28</v>
      </c>
      <c r="U15" s="10">
        <v>12</v>
      </c>
      <c r="V15" s="10">
        <v>37</v>
      </c>
      <c r="X15" s="9" t="s">
        <v>9</v>
      </c>
      <c r="Y15" s="13">
        <f t="shared" si="0"/>
        <v>71.899529042386192</v>
      </c>
      <c r="Z15" s="13">
        <f t="shared" si="1"/>
        <v>19.309262166405023</v>
      </c>
      <c r="AA15" s="13">
        <f t="shared" si="2"/>
        <v>3.9246467817896389</v>
      </c>
      <c r="AB15" s="13">
        <f t="shared" si="3"/>
        <v>1.8838304552590266</v>
      </c>
      <c r="AC15" s="45">
        <f t="shared" si="4"/>
        <v>2.9827315541601256</v>
      </c>
      <c r="AD15" s="52">
        <f t="shared" si="5"/>
        <v>10.832025117739404</v>
      </c>
      <c r="AE15" s="13">
        <f t="shared" si="6"/>
        <v>29.513343799058084</v>
      </c>
      <c r="AF15" s="13">
        <f t="shared" si="7"/>
        <v>35.321821036106748</v>
      </c>
      <c r="AG15" s="13">
        <f t="shared" si="8"/>
        <v>4.395604395604396</v>
      </c>
      <c r="AH15" s="53">
        <f t="shared" si="9"/>
        <v>19.937205651491364</v>
      </c>
      <c r="AI15" s="62">
        <f t="shared" si="10"/>
        <v>29.04238618524333</v>
      </c>
      <c r="AJ15" s="13">
        <f t="shared" si="11"/>
        <v>31.240188383045524</v>
      </c>
      <c r="AK15" s="13">
        <f t="shared" si="12"/>
        <v>19.309262166405023</v>
      </c>
      <c r="AL15" s="13">
        <f t="shared" si="13"/>
        <v>4.0816326530612246</v>
      </c>
      <c r="AM15" s="63">
        <f t="shared" si="14"/>
        <v>16.326530612244898</v>
      </c>
      <c r="AN15" s="40">
        <f t="shared" si="15"/>
        <v>77.237048665620094</v>
      </c>
      <c r="AO15" s="13">
        <f t="shared" si="16"/>
        <v>10.675039246467819</v>
      </c>
      <c r="AP15" s="13">
        <f t="shared" si="17"/>
        <v>4.395604395604396</v>
      </c>
      <c r="AQ15" s="13">
        <f t="shared" si="18"/>
        <v>1.8838304552590266</v>
      </c>
      <c r="AR15" s="13">
        <f t="shared" si="19"/>
        <v>5.8084772370486659</v>
      </c>
    </row>
    <row r="16" spans="1:44" x14ac:dyDescent="0.3">
      <c r="B16" s="4" t="s">
        <v>71</v>
      </c>
      <c r="C16" s="8"/>
      <c r="D16" s="8"/>
      <c r="E16" s="8"/>
      <c r="F16" s="8"/>
      <c r="G16" s="67"/>
      <c r="H16" s="37"/>
      <c r="I16" s="8"/>
      <c r="J16" s="8"/>
      <c r="K16" s="8"/>
      <c r="L16" s="70"/>
      <c r="M16" s="74"/>
      <c r="N16" s="8"/>
      <c r="O16" s="8"/>
      <c r="P16" s="8"/>
      <c r="Q16" s="75"/>
      <c r="R16" s="8"/>
      <c r="S16" s="8"/>
      <c r="T16" s="8"/>
      <c r="U16" s="8"/>
      <c r="V16" s="8"/>
      <c r="X16" s="4" t="s">
        <v>71</v>
      </c>
      <c r="Y16" s="12"/>
      <c r="Z16" s="12"/>
      <c r="AA16" s="12"/>
      <c r="AB16" s="12"/>
      <c r="AC16" s="44"/>
      <c r="AD16" s="50"/>
      <c r="AE16" s="12"/>
      <c r="AF16" s="12"/>
      <c r="AG16" s="12"/>
      <c r="AH16" s="51"/>
      <c r="AI16" s="60"/>
      <c r="AJ16" s="12"/>
      <c r="AK16" s="12"/>
      <c r="AL16" s="12"/>
      <c r="AM16" s="61"/>
      <c r="AN16" s="12"/>
      <c r="AO16" s="12"/>
      <c r="AP16" s="12"/>
      <c r="AQ16" s="12"/>
      <c r="AR16" s="12"/>
    </row>
    <row r="17" spans="2:44" x14ac:dyDescent="0.3">
      <c r="B17" s="9" t="s">
        <v>64</v>
      </c>
      <c r="C17" s="10">
        <v>686</v>
      </c>
      <c r="D17" s="10">
        <v>324</v>
      </c>
      <c r="E17" s="10">
        <v>95</v>
      </c>
      <c r="F17" s="10">
        <v>36</v>
      </c>
      <c r="G17" s="68">
        <v>64</v>
      </c>
      <c r="H17" s="38">
        <v>158</v>
      </c>
      <c r="I17" s="10">
        <v>375</v>
      </c>
      <c r="J17" s="10">
        <v>408</v>
      </c>
      <c r="K17" s="10">
        <v>35</v>
      </c>
      <c r="L17" s="71">
        <v>229</v>
      </c>
      <c r="M17" s="76">
        <v>475</v>
      </c>
      <c r="N17" s="10">
        <v>412</v>
      </c>
      <c r="O17" s="10">
        <v>182</v>
      </c>
      <c r="P17" s="10">
        <v>39</v>
      </c>
      <c r="Q17" s="77">
        <v>97</v>
      </c>
      <c r="R17" s="65">
        <v>969</v>
      </c>
      <c r="S17" s="10">
        <v>150</v>
      </c>
      <c r="T17" s="10">
        <v>36</v>
      </c>
      <c r="U17" s="10">
        <v>11</v>
      </c>
      <c r="V17" s="10">
        <v>39</v>
      </c>
      <c r="X17" s="9" t="s">
        <v>64</v>
      </c>
      <c r="Y17" s="13">
        <f t="shared" si="0"/>
        <v>56.92946058091286</v>
      </c>
      <c r="Z17" s="13">
        <f t="shared" si="1"/>
        <v>26.887966804979254</v>
      </c>
      <c r="AA17" s="13">
        <f t="shared" si="2"/>
        <v>7.8838174273858916</v>
      </c>
      <c r="AB17" s="13">
        <f t="shared" si="3"/>
        <v>2.9875518672199171</v>
      </c>
      <c r="AC17" s="45">
        <f t="shared" si="4"/>
        <v>5.3112033195020745</v>
      </c>
      <c r="AD17" s="52">
        <f t="shared" si="5"/>
        <v>13.112033195020748</v>
      </c>
      <c r="AE17" s="13">
        <f t="shared" si="6"/>
        <v>31.120331950207468</v>
      </c>
      <c r="AF17" s="13">
        <f t="shared" si="7"/>
        <v>33.858921161825727</v>
      </c>
      <c r="AG17" s="13">
        <f t="shared" si="8"/>
        <v>2.904564315352697</v>
      </c>
      <c r="AH17" s="53">
        <f t="shared" si="9"/>
        <v>19.004149377593361</v>
      </c>
      <c r="AI17" s="62">
        <f t="shared" si="10"/>
        <v>39.419087136929463</v>
      </c>
      <c r="AJ17" s="13">
        <f t="shared" si="11"/>
        <v>34.190871369294605</v>
      </c>
      <c r="AK17" s="13">
        <f t="shared" si="12"/>
        <v>15.103734439834025</v>
      </c>
      <c r="AL17" s="13">
        <f t="shared" si="13"/>
        <v>3.2365145228215773</v>
      </c>
      <c r="AM17" s="63">
        <f t="shared" si="14"/>
        <v>8.0497925311203318</v>
      </c>
      <c r="AN17" s="40">
        <f t="shared" si="15"/>
        <v>80.414937759336098</v>
      </c>
      <c r="AO17" s="13">
        <f t="shared" si="16"/>
        <v>12.448132780082988</v>
      </c>
      <c r="AP17" s="13">
        <f t="shared" si="17"/>
        <v>2.9875518672199171</v>
      </c>
      <c r="AQ17" s="13">
        <f t="shared" si="18"/>
        <v>0.91286307053941917</v>
      </c>
      <c r="AR17" s="13">
        <f t="shared" si="19"/>
        <v>3.2365145228215773</v>
      </c>
    </row>
    <row r="18" spans="2:44" x14ac:dyDescent="0.3">
      <c r="B18" s="9" t="s">
        <v>65</v>
      </c>
      <c r="C18" s="10">
        <v>280</v>
      </c>
      <c r="D18" s="10">
        <v>96</v>
      </c>
      <c r="E18" s="10">
        <v>7</v>
      </c>
      <c r="F18" s="10">
        <v>8</v>
      </c>
      <c r="G18" s="68">
        <v>12</v>
      </c>
      <c r="H18" s="38">
        <v>51</v>
      </c>
      <c r="I18" s="10">
        <v>128</v>
      </c>
      <c r="J18" s="10">
        <v>115</v>
      </c>
      <c r="K18" s="10">
        <v>14</v>
      </c>
      <c r="L18" s="71">
        <v>95</v>
      </c>
      <c r="M18" s="76">
        <v>117</v>
      </c>
      <c r="N18" s="10">
        <v>132</v>
      </c>
      <c r="O18" s="10">
        <v>50</v>
      </c>
      <c r="P18" s="10">
        <v>14</v>
      </c>
      <c r="Q18" s="77">
        <v>90</v>
      </c>
      <c r="R18" s="65">
        <v>241</v>
      </c>
      <c r="S18" s="10">
        <v>66</v>
      </c>
      <c r="T18" s="10">
        <v>38</v>
      </c>
      <c r="U18" s="10">
        <v>15</v>
      </c>
      <c r="V18" s="10">
        <v>43</v>
      </c>
      <c r="X18" s="9" t="s">
        <v>65</v>
      </c>
      <c r="Y18" s="13">
        <f t="shared" si="0"/>
        <v>69.478908188585606</v>
      </c>
      <c r="Z18" s="13">
        <f t="shared" si="1"/>
        <v>23.821339950372209</v>
      </c>
      <c r="AA18" s="13">
        <f t="shared" si="2"/>
        <v>1.7369727047146404</v>
      </c>
      <c r="AB18" s="13">
        <f t="shared" si="3"/>
        <v>1.9851116625310175</v>
      </c>
      <c r="AC18" s="45">
        <f t="shared" si="4"/>
        <v>2.9776674937965262</v>
      </c>
      <c r="AD18" s="52">
        <f t="shared" si="5"/>
        <v>12.655086848635236</v>
      </c>
      <c r="AE18" s="13">
        <f t="shared" si="6"/>
        <v>31.761786600496279</v>
      </c>
      <c r="AF18" s="13">
        <f t="shared" si="7"/>
        <v>28.535980148883372</v>
      </c>
      <c r="AG18" s="13">
        <f t="shared" si="8"/>
        <v>3.4739454094292808</v>
      </c>
      <c r="AH18" s="53">
        <f t="shared" si="9"/>
        <v>23.573200992555833</v>
      </c>
      <c r="AI18" s="62">
        <f t="shared" si="10"/>
        <v>29.032258064516132</v>
      </c>
      <c r="AJ18" s="13">
        <f t="shared" si="11"/>
        <v>32.754342431761785</v>
      </c>
      <c r="AK18" s="13">
        <f t="shared" si="12"/>
        <v>12.406947890818859</v>
      </c>
      <c r="AL18" s="13">
        <f t="shared" si="13"/>
        <v>3.4739454094292808</v>
      </c>
      <c r="AM18" s="63">
        <f t="shared" si="14"/>
        <v>22.332506203473944</v>
      </c>
      <c r="AN18" s="40">
        <f t="shared" si="15"/>
        <v>59.801488833746895</v>
      </c>
      <c r="AO18" s="13">
        <f t="shared" si="16"/>
        <v>16.377171215880892</v>
      </c>
      <c r="AP18" s="13">
        <f t="shared" si="17"/>
        <v>9.4292803970223318</v>
      </c>
      <c r="AQ18" s="13">
        <f t="shared" si="18"/>
        <v>3.7220843672456572</v>
      </c>
      <c r="AR18" s="13">
        <f t="shared" si="19"/>
        <v>10.669975186104217</v>
      </c>
    </row>
    <row r="19" spans="2:44" x14ac:dyDescent="0.3">
      <c r="B19" s="9" t="s">
        <v>66</v>
      </c>
      <c r="C19" s="10">
        <v>1085</v>
      </c>
      <c r="D19" s="10">
        <v>150</v>
      </c>
      <c r="E19" s="10">
        <v>30</v>
      </c>
      <c r="F19" s="10">
        <v>21</v>
      </c>
      <c r="G19" s="68">
        <v>35</v>
      </c>
      <c r="H19" s="38">
        <v>138</v>
      </c>
      <c r="I19" s="10">
        <v>276</v>
      </c>
      <c r="J19" s="10">
        <v>468</v>
      </c>
      <c r="K19" s="10">
        <v>39</v>
      </c>
      <c r="L19" s="71">
        <v>400</v>
      </c>
      <c r="M19" s="76">
        <v>406</v>
      </c>
      <c r="N19" s="10">
        <v>430</v>
      </c>
      <c r="O19" s="10">
        <v>213</v>
      </c>
      <c r="P19" s="10">
        <v>45</v>
      </c>
      <c r="Q19" s="77">
        <v>227</v>
      </c>
      <c r="R19" s="65">
        <v>1050</v>
      </c>
      <c r="S19" s="10">
        <v>140</v>
      </c>
      <c r="T19" s="10">
        <v>18</v>
      </c>
      <c r="U19" s="10">
        <v>23</v>
      </c>
      <c r="V19" s="10">
        <v>90</v>
      </c>
      <c r="X19" s="9" t="s">
        <v>66</v>
      </c>
      <c r="Y19" s="13">
        <f t="shared" si="0"/>
        <v>82.134746404239209</v>
      </c>
      <c r="Z19" s="13">
        <f t="shared" si="1"/>
        <v>11.355034065102195</v>
      </c>
      <c r="AA19" s="13">
        <f t="shared" si="2"/>
        <v>2.2710068130204393</v>
      </c>
      <c r="AB19" s="13">
        <f t="shared" si="3"/>
        <v>1.5897047691143074</v>
      </c>
      <c r="AC19" s="45">
        <f t="shared" si="4"/>
        <v>2.6495079485238455</v>
      </c>
      <c r="AD19" s="52">
        <f t="shared" si="5"/>
        <v>10.446631339894019</v>
      </c>
      <c r="AE19" s="13">
        <f t="shared" si="6"/>
        <v>20.893262679788037</v>
      </c>
      <c r="AF19" s="13">
        <f t="shared" si="7"/>
        <v>35.427706283118852</v>
      </c>
      <c r="AG19" s="13">
        <f t="shared" si="8"/>
        <v>2.9523088569265705</v>
      </c>
      <c r="AH19" s="53">
        <f t="shared" si="9"/>
        <v>30.280090840272521</v>
      </c>
      <c r="AI19" s="62">
        <f t="shared" si="10"/>
        <v>30.734292202876606</v>
      </c>
      <c r="AJ19" s="13">
        <f t="shared" si="11"/>
        <v>32.551097653292956</v>
      </c>
      <c r="AK19" s="13">
        <f t="shared" si="12"/>
        <v>16.12414837244512</v>
      </c>
      <c r="AL19" s="13">
        <f t="shared" si="13"/>
        <v>3.4065102195306585</v>
      </c>
      <c r="AM19" s="63">
        <f t="shared" si="14"/>
        <v>17.183951551854655</v>
      </c>
      <c r="AN19" s="40">
        <f t="shared" si="15"/>
        <v>79.485238455715361</v>
      </c>
      <c r="AO19" s="13">
        <f t="shared" si="16"/>
        <v>10.598031794095382</v>
      </c>
      <c r="AP19" s="13">
        <f t="shared" si="17"/>
        <v>1.3626040878122634</v>
      </c>
      <c r="AQ19" s="13">
        <f t="shared" si="18"/>
        <v>1.7411052233156699</v>
      </c>
      <c r="AR19" s="13">
        <f t="shared" si="19"/>
        <v>6.8130204390613169</v>
      </c>
    </row>
    <row r="20" spans="2:44" x14ac:dyDescent="0.3">
      <c r="B20" s="9" t="s">
        <v>67</v>
      </c>
      <c r="C20" s="10">
        <v>126</v>
      </c>
      <c r="D20" s="10">
        <v>24</v>
      </c>
      <c r="E20" s="10">
        <v>1</v>
      </c>
      <c r="F20" s="10">
        <v>1</v>
      </c>
      <c r="G20" s="68">
        <v>7</v>
      </c>
      <c r="H20" s="38">
        <v>8</v>
      </c>
      <c r="I20" s="10">
        <v>47</v>
      </c>
      <c r="J20" s="10">
        <v>50</v>
      </c>
      <c r="K20" s="10">
        <v>12</v>
      </c>
      <c r="L20" s="71">
        <v>42</v>
      </c>
      <c r="M20" s="76">
        <v>29</v>
      </c>
      <c r="N20" s="10">
        <v>42</v>
      </c>
      <c r="O20" s="10">
        <v>34</v>
      </c>
      <c r="P20" s="10">
        <v>13</v>
      </c>
      <c r="Q20" s="77">
        <v>41</v>
      </c>
      <c r="R20" s="65">
        <v>137</v>
      </c>
      <c r="S20" s="10">
        <v>11</v>
      </c>
      <c r="T20" s="10">
        <v>1</v>
      </c>
      <c r="U20" s="10">
        <v>1</v>
      </c>
      <c r="V20" s="10">
        <v>9</v>
      </c>
      <c r="X20" s="9" t="s">
        <v>67</v>
      </c>
      <c r="Y20" s="13">
        <f t="shared" si="0"/>
        <v>79.245283018867923</v>
      </c>
      <c r="Z20" s="13">
        <f t="shared" si="1"/>
        <v>15.09433962264151</v>
      </c>
      <c r="AA20" s="13">
        <f t="shared" si="2"/>
        <v>0.62893081761006298</v>
      </c>
      <c r="AB20" s="13">
        <f t="shared" si="3"/>
        <v>0.62893081761006298</v>
      </c>
      <c r="AC20" s="45">
        <f t="shared" si="4"/>
        <v>4.4025157232704402</v>
      </c>
      <c r="AD20" s="52">
        <f t="shared" si="5"/>
        <v>5.0314465408805038</v>
      </c>
      <c r="AE20" s="13">
        <f t="shared" si="6"/>
        <v>29.559748427672954</v>
      </c>
      <c r="AF20" s="13">
        <f t="shared" si="7"/>
        <v>31.446540880503143</v>
      </c>
      <c r="AG20" s="13">
        <f t="shared" si="8"/>
        <v>7.5471698113207548</v>
      </c>
      <c r="AH20" s="53">
        <f t="shared" si="9"/>
        <v>26.415094339622641</v>
      </c>
      <c r="AI20" s="62">
        <f t="shared" si="10"/>
        <v>18.238993710691823</v>
      </c>
      <c r="AJ20" s="13">
        <f t="shared" si="11"/>
        <v>26.415094339622641</v>
      </c>
      <c r="AK20" s="13">
        <f t="shared" si="12"/>
        <v>21.383647798742139</v>
      </c>
      <c r="AL20" s="13">
        <f t="shared" si="13"/>
        <v>8.1761006289308167</v>
      </c>
      <c r="AM20" s="63">
        <f t="shared" si="14"/>
        <v>25.786163522012579</v>
      </c>
      <c r="AN20" s="40">
        <f t="shared" si="15"/>
        <v>86.163522012578625</v>
      </c>
      <c r="AO20" s="13">
        <f t="shared" si="16"/>
        <v>6.9182389937106921</v>
      </c>
      <c r="AP20" s="13">
        <f t="shared" si="17"/>
        <v>0.62893081761006298</v>
      </c>
      <c r="AQ20" s="13">
        <f t="shared" si="18"/>
        <v>0.62893081761006298</v>
      </c>
      <c r="AR20" s="13">
        <f t="shared" si="19"/>
        <v>5.6603773584905666</v>
      </c>
    </row>
    <row r="21" spans="2:44" x14ac:dyDescent="0.3">
      <c r="B21" s="9" t="s">
        <v>68</v>
      </c>
      <c r="C21" s="10">
        <v>303</v>
      </c>
      <c r="D21" s="10">
        <v>4</v>
      </c>
      <c r="E21" s="10">
        <v>1</v>
      </c>
      <c r="F21" s="10">
        <v>5</v>
      </c>
      <c r="G21" s="68">
        <v>5</v>
      </c>
      <c r="H21" s="38">
        <v>34</v>
      </c>
      <c r="I21" s="10">
        <v>40</v>
      </c>
      <c r="J21" s="10">
        <v>103</v>
      </c>
      <c r="K21" s="10">
        <v>22</v>
      </c>
      <c r="L21" s="71">
        <v>119</v>
      </c>
      <c r="M21" s="76">
        <v>64</v>
      </c>
      <c r="N21" s="10">
        <v>47</v>
      </c>
      <c r="O21" s="10">
        <v>75</v>
      </c>
      <c r="P21" s="10">
        <v>30</v>
      </c>
      <c r="Q21" s="77">
        <v>102</v>
      </c>
      <c r="R21" s="65">
        <v>251</v>
      </c>
      <c r="S21" s="10">
        <v>10</v>
      </c>
      <c r="T21" s="10">
        <v>9</v>
      </c>
      <c r="U21" s="10">
        <v>6</v>
      </c>
      <c r="V21" s="10">
        <v>42</v>
      </c>
      <c r="X21" s="9" t="s">
        <v>68</v>
      </c>
      <c r="Y21" s="13">
        <f t="shared" si="0"/>
        <v>95.283018867924525</v>
      </c>
      <c r="Z21" s="13">
        <f t="shared" si="1"/>
        <v>1.257861635220126</v>
      </c>
      <c r="AA21" s="13">
        <f t="shared" si="2"/>
        <v>0.31446540880503149</v>
      </c>
      <c r="AB21" s="13">
        <f t="shared" si="3"/>
        <v>1.5723270440251573</v>
      </c>
      <c r="AC21" s="45">
        <f t="shared" si="4"/>
        <v>1.5723270440251573</v>
      </c>
      <c r="AD21" s="52">
        <f t="shared" si="5"/>
        <v>10.691823899371069</v>
      </c>
      <c r="AE21" s="13">
        <f t="shared" si="6"/>
        <v>12.578616352201259</v>
      </c>
      <c r="AF21" s="13">
        <f t="shared" si="7"/>
        <v>32.389937106918239</v>
      </c>
      <c r="AG21" s="13">
        <f t="shared" si="8"/>
        <v>6.9182389937106921</v>
      </c>
      <c r="AH21" s="53">
        <f t="shared" si="9"/>
        <v>37.421383647798741</v>
      </c>
      <c r="AI21" s="62">
        <f t="shared" si="10"/>
        <v>20.125786163522015</v>
      </c>
      <c r="AJ21" s="13">
        <f t="shared" si="11"/>
        <v>14.779874213836477</v>
      </c>
      <c r="AK21" s="13">
        <f t="shared" si="12"/>
        <v>23.584905660377359</v>
      </c>
      <c r="AL21" s="13">
        <f t="shared" si="13"/>
        <v>9.433962264150944</v>
      </c>
      <c r="AM21" s="63">
        <f t="shared" si="14"/>
        <v>32.075471698113205</v>
      </c>
      <c r="AN21" s="40">
        <f t="shared" si="15"/>
        <v>78.930817610062903</v>
      </c>
      <c r="AO21" s="13">
        <f t="shared" si="16"/>
        <v>3.1446540880503147</v>
      </c>
      <c r="AP21" s="13">
        <f t="shared" si="17"/>
        <v>2.8301886792452833</v>
      </c>
      <c r="AQ21" s="13">
        <f t="shared" si="18"/>
        <v>1.8867924528301887</v>
      </c>
      <c r="AR21" s="13">
        <f t="shared" si="19"/>
        <v>13.20754716981132</v>
      </c>
    </row>
    <row r="22" spans="2:44" x14ac:dyDescent="0.3">
      <c r="B22" s="9" t="s">
        <v>69</v>
      </c>
      <c r="C22" s="10">
        <v>110</v>
      </c>
      <c r="D22" s="10">
        <v>37</v>
      </c>
      <c r="E22" s="10">
        <v>6</v>
      </c>
      <c r="F22" s="10">
        <v>2</v>
      </c>
      <c r="G22" s="68">
        <v>11</v>
      </c>
      <c r="H22" s="38">
        <v>6</v>
      </c>
      <c r="I22" s="10">
        <v>41</v>
      </c>
      <c r="J22" s="10">
        <v>63</v>
      </c>
      <c r="K22" s="10">
        <v>3</v>
      </c>
      <c r="L22" s="71">
        <v>53</v>
      </c>
      <c r="M22" s="76">
        <v>30</v>
      </c>
      <c r="N22" s="10">
        <v>33</v>
      </c>
      <c r="O22" s="10">
        <v>51</v>
      </c>
      <c r="P22" s="10">
        <v>7</v>
      </c>
      <c r="Q22" s="77">
        <v>45</v>
      </c>
      <c r="R22" s="65">
        <v>130</v>
      </c>
      <c r="S22" s="10">
        <v>30</v>
      </c>
      <c r="T22" s="10">
        <v>1</v>
      </c>
      <c r="U22" s="10">
        <v>1</v>
      </c>
      <c r="V22" s="10">
        <v>4</v>
      </c>
      <c r="X22" s="9" t="s">
        <v>69</v>
      </c>
      <c r="Y22" s="13">
        <f t="shared" si="0"/>
        <v>66.265060240963862</v>
      </c>
      <c r="Z22" s="13">
        <f t="shared" si="1"/>
        <v>22.289156626506024</v>
      </c>
      <c r="AA22" s="13">
        <f t="shared" si="2"/>
        <v>3.6144578313253009</v>
      </c>
      <c r="AB22" s="13">
        <f t="shared" si="3"/>
        <v>1.2048192771084338</v>
      </c>
      <c r="AC22" s="45">
        <f t="shared" si="4"/>
        <v>6.6265060240963862</v>
      </c>
      <c r="AD22" s="52">
        <f t="shared" si="5"/>
        <v>3.6144578313253009</v>
      </c>
      <c r="AE22" s="13">
        <f t="shared" si="6"/>
        <v>24.69879518072289</v>
      </c>
      <c r="AF22" s="13">
        <f t="shared" si="7"/>
        <v>37.951807228915662</v>
      </c>
      <c r="AG22" s="13">
        <f t="shared" si="8"/>
        <v>1.8072289156626504</v>
      </c>
      <c r="AH22" s="53">
        <f t="shared" si="9"/>
        <v>31.92771084337349</v>
      </c>
      <c r="AI22" s="62">
        <f t="shared" si="10"/>
        <v>18.072289156626507</v>
      </c>
      <c r="AJ22" s="13">
        <f t="shared" si="11"/>
        <v>19.879518072289155</v>
      </c>
      <c r="AK22" s="13">
        <f t="shared" si="12"/>
        <v>30.722891566265059</v>
      </c>
      <c r="AL22" s="13">
        <f t="shared" si="13"/>
        <v>4.2168674698795181</v>
      </c>
      <c r="AM22" s="63">
        <f t="shared" si="14"/>
        <v>27.108433734939759</v>
      </c>
      <c r="AN22" s="40">
        <f t="shared" si="15"/>
        <v>78.313253012048193</v>
      </c>
      <c r="AO22" s="13">
        <f t="shared" si="16"/>
        <v>18.072289156626507</v>
      </c>
      <c r="AP22" s="13">
        <f t="shared" si="17"/>
        <v>0.60240963855421692</v>
      </c>
      <c r="AQ22" s="13">
        <f t="shared" si="18"/>
        <v>0.60240963855421692</v>
      </c>
      <c r="AR22" s="13">
        <f t="shared" si="19"/>
        <v>2.4096385542168677</v>
      </c>
    </row>
    <row r="23" spans="2:44" x14ac:dyDescent="0.3">
      <c r="B23" s="9" t="s">
        <v>70</v>
      </c>
      <c r="C23" s="10">
        <v>537</v>
      </c>
      <c r="D23" s="10">
        <v>81</v>
      </c>
      <c r="E23" s="10">
        <v>16</v>
      </c>
      <c r="F23" s="10">
        <v>18</v>
      </c>
      <c r="G23" s="68">
        <v>21</v>
      </c>
      <c r="H23" s="38">
        <v>51</v>
      </c>
      <c r="I23" s="10">
        <v>136</v>
      </c>
      <c r="J23" s="10">
        <v>211</v>
      </c>
      <c r="K23" s="10">
        <v>29</v>
      </c>
      <c r="L23" s="71">
        <v>246</v>
      </c>
      <c r="M23" s="76">
        <v>147</v>
      </c>
      <c r="N23" s="10">
        <v>120</v>
      </c>
      <c r="O23" s="10">
        <v>137</v>
      </c>
      <c r="P23" s="10">
        <v>33</v>
      </c>
      <c r="Q23" s="77">
        <v>236</v>
      </c>
      <c r="R23" s="65">
        <v>515</v>
      </c>
      <c r="S23" s="10">
        <v>61</v>
      </c>
      <c r="T23" s="10">
        <v>20</v>
      </c>
      <c r="U23" s="10">
        <v>19</v>
      </c>
      <c r="V23" s="10">
        <v>58</v>
      </c>
      <c r="X23" s="9" t="s">
        <v>70</v>
      </c>
      <c r="Y23" s="13">
        <f t="shared" si="0"/>
        <v>79.791976225854384</v>
      </c>
      <c r="Z23" s="13">
        <f t="shared" si="1"/>
        <v>12.035661218424963</v>
      </c>
      <c r="AA23" s="13">
        <f t="shared" si="2"/>
        <v>2.3774145616641902</v>
      </c>
      <c r="AB23" s="13">
        <f t="shared" si="3"/>
        <v>2.6745913818722138</v>
      </c>
      <c r="AC23" s="45">
        <f t="shared" si="4"/>
        <v>3.1203566121842496</v>
      </c>
      <c r="AD23" s="52">
        <f t="shared" si="5"/>
        <v>7.578008915304606</v>
      </c>
      <c r="AE23" s="13">
        <f t="shared" si="6"/>
        <v>20.208023774145616</v>
      </c>
      <c r="AF23" s="13">
        <f t="shared" si="7"/>
        <v>31.352154531946507</v>
      </c>
      <c r="AG23" s="13">
        <f t="shared" si="8"/>
        <v>4.3090638930163445</v>
      </c>
      <c r="AH23" s="53">
        <f t="shared" si="9"/>
        <v>36.552748885586922</v>
      </c>
      <c r="AI23" s="62">
        <f t="shared" si="10"/>
        <v>21.842496285289748</v>
      </c>
      <c r="AJ23" s="13">
        <f t="shared" si="11"/>
        <v>17.830609212481427</v>
      </c>
      <c r="AK23" s="13">
        <f t="shared" si="12"/>
        <v>20.356612184249627</v>
      </c>
      <c r="AL23" s="13">
        <f t="shared" si="13"/>
        <v>4.9034175334323926</v>
      </c>
      <c r="AM23" s="63">
        <f t="shared" si="14"/>
        <v>35.066864784546802</v>
      </c>
      <c r="AN23" s="40">
        <f t="shared" si="15"/>
        <v>76.52303120356612</v>
      </c>
      <c r="AO23" s="13">
        <f t="shared" si="16"/>
        <v>9.0638930163447249</v>
      </c>
      <c r="AP23" s="13">
        <f t="shared" si="17"/>
        <v>2.9717682020802374</v>
      </c>
      <c r="AQ23" s="13">
        <f t="shared" si="18"/>
        <v>2.823179791976226</v>
      </c>
      <c r="AR23" s="13">
        <f t="shared" si="19"/>
        <v>8.618127786032689</v>
      </c>
    </row>
    <row r="24" spans="2:44" x14ac:dyDescent="0.3">
      <c r="B24" s="4" t="s">
        <v>156</v>
      </c>
      <c r="C24" s="20"/>
      <c r="D24" s="20"/>
      <c r="E24" s="20"/>
      <c r="G24" s="4"/>
      <c r="H24" s="4"/>
      <c r="I24" s="89"/>
      <c r="J24" s="89"/>
      <c r="L24" s="4"/>
      <c r="N24" s="4"/>
      <c r="O24" s="20"/>
      <c r="P24" s="20"/>
      <c r="Q24" s="20"/>
      <c r="S24" s="4"/>
      <c r="T24" s="4"/>
      <c r="U24" s="89"/>
      <c r="V24" s="89"/>
      <c r="X24" s="4" t="s">
        <v>156</v>
      </c>
    </row>
    <row r="25" spans="2:44" x14ac:dyDescent="0.3">
      <c r="B25" s="9" t="s">
        <v>157</v>
      </c>
      <c r="C25" s="10">
        <v>2444</v>
      </c>
      <c r="D25" s="10">
        <v>439</v>
      </c>
      <c r="E25" s="10">
        <v>58</v>
      </c>
      <c r="F25" s="10">
        <v>56</v>
      </c>
      <c r="G25" s="68">
        <v>104</v>
      </c>
      <c r="H25" s="38">
        <v>313</v>
      </c>
      <c r="I25" s="10">
        <v>700</v>
      </c>
      <c r="J25" s="10">
        <v>1007</v>
      </c>
      <c r="K25" s="10">
        <v>114</v>
      </c>
      <c r="L25" s="71">
        <v>967</v>
      </c>
      <c r="M25" s="76">
        <v>829</v>
      </c>
      <c r="N25" s="10">
        <v>856</v>
      </c>
      <c r="O25" s="10">
        <v>554</v>
      </c>
      <c r="P25" s="10">
        <v>136</v>
      </c>
      <c r="Q25" s="77">
        <v>726</v>
      </c>
      <c r="R25" s="65">
        <v>2363</v>
      </c>
      <c r="S25" s="10">
        <v>319</v>
      </c>
      <c r="T25" s="10">
        <v>97</v>
      </c>
      <c r="U25" s="10">
        <v>57</v>
      </c>
      <c r="V25" s="10">
        <v>265</v>
      </c>
      <c r="X25" s="9" t="s">
        <v>157</v>
      </c>
      <c r="Y25" s="13">
        <f t="shared" ref="Y25:Y26" si="20">C25/(C25+D25+E25+F25+G25)*100</f>
        <v>78.813286036762335</v>
      </c>
      <c r="Z25" s="13">
        <f t="shared" ref="Z25:Z26" si="21">D25/(D25+E25+F25+G25+C25)*100</f>
        <v>14.156723637536277</v>
      </c>
      <c r="AA25" s="13">
        <f t="shared" ref="AA25:AA26" si="22">E25/(E25+F25+G25+D25+C25)*100</f>
        <v>1.8703643985811029</v>
      </c>
      <c r="AB25" s="13">
        <f t="shared" ref="AB25:AB26" si="23">F25/(F25+G25+E25+D25+C25)*100</f>
        <v>1.8058690744920991</v>
      </c>
      <c r="AC25" s="45">
        <f t="shared" ref="AC25:AC26" si="24">G25/(G25+F25+E25+D25+C25)*100</f>
        <v>3.3537568526281842</v>
      </c>
      <c r="AD25" s="52">
        <f t="shared" ref="AD25:AD26" si="25">H25/(H25+I25+J25+K25+L25)*100</f>
        <v>10.093518219929056</v>
      </c>
      <c r="AE25" s="13">
        <f t="shared" ref="AE25:AE26" si="26">I25/(I25+J25+K25+L25+H25)*100</f>
        <v>22.573363431151243</v>
      </c>
      <c r="AF25" s="13">
        <f t="shared" ref="AF25:AF26" si="27">J25/(J25+K25+L25+I25+H25)*100</f>
        <v>32.47339567881329</v>
      </c>
      <c r="AG25" s="13">
        <f t="shared" ref="AG25:AG26" si="28">K25/(K25+L25+J25+I25+H25)*100</f>
        <v>3.6762334730732023</v>
      </c>
      <c r="AH25" s="53">
        <f t="shared" ref="AH25:AH26" si="29">L25/(L25+K25+J25+I25+H25)*100</f>
        <v>31.183489197033214</v>
      </c>
      <c r="AI25" s="62">
        <f t="shared" ref="AI25:AI26" si="30">M25/(M25+N25+O25+P25+Q25)*100</f>
        <v>26.733311834891971</v>
      </c>
      <c r="AJ25" s="13">
        <f t="shared" ref="AJ25:AJ26" si="31">N25/(N25+O25+P25+Q25+M25)*100</f>
        <v>27.603998710093521</v>
      </c>
      <c r="AK25" s="13">
        <f t="shared" ref="AK25:AK26" si="32">O25/(O25+P25+Q25+N25+M25)*100</f>
        <v>17.865204772653982</v>
      </c>
      <c r="AL25" s="13">
        <f t="shared" ref="AL25:AL26" si="33">P25/(P25+Q25+O25+N25+M25)*100</f>
        <v>4.3856820380522414</v>
      </c>
      <c r="AM25" s="63">
        <f t="shared" ref="AM25:AM26" si="34">Q25/(Q25+P25+O25+N25+M25)*100</f>
        <v>23.411802644308288</v>
      </c>
      <c r="AN25" s="40">
        <f t="shared" ref="AN25:AN26" si="35">R25/(R25+S25+T25+U25+V25)*100</f>
        <v>76.201225411157694</v>
      </c>
      <c r="AO25" s="13">
        <f t="shared" ref="AO25:AO26" si="36">S25/(S25+T25+U25+V25+R25)*100</f>
        <v>10.287004192196065</v>
      </c>
      <c r="AP25" s="13">
        <f t="shared" ref="AP25:AP26" si="37">T25/(T25+U25+V25+S25+R25)*100</f>
        <v>3.1280232183166721</v>
      </c>
      <c r="AQ25" s="13">
        <f t="shared" ref="AQ25:AQ26" si="38">U25/(U25+V25+T25+S25+R25)*100</f>
        <v>1.8381167365366011</v>
      </c>
      <c r="AR25" s="13">
        <f t="shared" ref="AR25:AR26" si="39">V25/(V25+U25+T25+S25+R25)*100</f>
        <v>8.5456304417929694</v>
      </c>
    </row>
    <row r="26" spans="2:44" x14ac:dyDescent="0.3">
      <c r="B26" s="9" t="s">
        <v>158</v>
      </c>
      <c r="C26" s="10">
        <v>683</v>
      </c>
      <c r="D26" s="10">
        <v>277</v>
      </c>
      <c r="E26" s="10">
        <v>98</v>
      </c>
      <c r="F26" s="10">
        <v>35</v>
      </c>
      <c r="G26" s="68">
        <v>51</v>
      </c>
      <c r="H26" s="38">
        <v>133</v>
      </c>
      <c r="I26" s="10">
        <v>343</v>
      </c>
      <c r="J26" s="10">
        <v>411</v>
      </c>
      <c r="K26" s="10">
        <v>40</v>
      </c>
      <c r="L26" s="71">
        <v>217</v>
      </c>
      <c r="M26" s="76">
        <v>439</v>
      </c>
      <c r="N26" s="10">
        <v>360</v>
      </c>
      <c r="O26" s="10">
        <v>188</v>
      </c>
      <c r="P26" s="10">
        <v>45</v>
      </c>
      <c r="Q26" s="77">
        <v>112</v>
      </c>
      <c r="R26" s="65">
        <v>930</v>
      </c>
      <c r="S26" s="10">
        <v>149</v>
      </c>
      <c r="T26" s="10">
        <v>26</v>
      </c>
      <c r="U26" s="10">
        <v>19</v>
      </c>
      <c r="V26" s="10">
        <v>20</v>
      </c>
      <c r="X26" s="9" t="s">
        <v>158</v>
      </c>
      <c r="Y26" s="13">
        <f t="shared" si="20"/>
        <v>59.7027972027972</v>
      </c>
      <c r="Z26" s="13">
        <f t="shared" si="21"/>
        <v>24.213286713286713</v>
      </c>
      <c r="AA26" s="13">
        <f t="shared" si="22"/>
        <v>8.5664335664335667</v>
      </c>
      <c r="AB26" s="13">
        <f t="shared" si="23"/>
        <v>3.0594405594405596</v>
      </c>
      <c r="AC26" s="45">
        <f t="shared" si="24"/>
        <v>4.4580419580419584</v>
      </c>
      <c r="AD26" s="52">
        <f t="shared" si="25"/>
        <v>11.625874125874127</v>
      </c>
      <c r="AE26" s="13">
        <f t="shared" si="26"/>
        <v>29.982517482517483</v>
      </c>
      <c r="AF26" s="13">
        <f t="shared" si="27"/>
        <v>35.926573426573427</v>
      </c>
      <c r="AG26" s="13">
        <f t="shared" si="28"/>
        <v>3.4965034965034967</v>
      </c>
      <c r="AH26" s="53">
        <f t="shared" si="29"/>
        <v>18.96853146853147</v>
      </c>
      <c r="AI26" s="62">
        <f t="shared" si="30"/>
        <v>38.374125874125873</v>
      </c>
      <c r="AJ26" s="13">
        <f t="shared" si="31"/>
        <v>31.46853146853147</v>
      </c>
      <c r="AK26" s="13">
        <f t="shared" si="32"/>
        <v>16.433566433566433</v>
      </c>
      <c r="AL26" s="13">
        <f t="shared" si="33"/>
        <v>3.9335664335664338</v>
      </c>
      <c r="AM26" s="63">
        <f t="shared" si="34"/>
        <v>9.79020979020979</v>
      </c>
      <c r="AN26" s="40">
        <f t="shared" si="35"/>
        <v>81.293706293706293</v>
      </c>
      <c r="AO26" s="13">
        <f t="shared" si="36"/>
        <v>13.024475524475523</v>
      </c>
      <c r="AP26" s="13">
        <f t="shared" si="37"/>
        <v>2.2727272727272729</v>
      </c>
      <c r="AQ26" s="13">
        <f t="shared" si="38"/>
        <v>1.6608391608391608</v>
      </c>
      <c r="AR26" s="13">
        <f t="shared" si="39"/>
        <v>1.7482517482517483</v>
      </c>
    </row>
    <row r="27" spans="2:44" x14ac:dyDescent="0.3">
      <c r="B27" s="24"/>
      <c r="X27" s="24"/>
    </row>
    <row r="28" spans="2:44" ht="18" customHeight="1" x14ac:dyDescent="0.3">
      <c r="B28" s="1" t="s">
        <v>87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2:44" ht="4.5" customHeight="1" x14ac:dyDescent="0.3"/>
    <row r="30" spans="2:44" x14ac:dyDescent="0.3">
      <c r="B30" s="25" t="s">
        <v>94</v>
      </c>
      <c r="X30" s="25" t="s">
        <v>111</v>
      </c>
    </row>
    <row r="31" spans="2:44" x14ac:dyDescent="0.3">
      <c r="B31" s="123" t="s">
        <v>0</v>
      </c>
      <c r="C31" s="123" t="s">
        <v>22</v>
      </c>
      <c r="D31" s="123"/>
      <c r="E31" s="123"/>
      <c r="F31" s="123"/>
      <c r="G31" s="124"/>
      <c r="H31" s="127" t="s">
        <v>23</v>
      </c>
      <c r="I31" s="123"/>
      <c r="J31" s="123"/>
      <c r="K31" s="123"/>
      <c r="L31" s="136"/>
      <c r="M31" s="137" t="s">
        <v>24</v>
      </c>
      <c r="N31" s="123"/>
      <c r="O31" s="123"/>
      <c r="P31" s="123"/>
      <c r="Q31" s="138"/>
      <c r="R31" s="122" t="s">
        <v>25</v>
      </c>
      <c r="S31" s="123"/>
      <c r="T31" s="123"/>
      <c r="U31" s="123"/>
      <c r="V31" s="123"/>
      <c r="X31" s="128" t="s">
        <v>0</v>
      </c>
      <c r="Y31" s="126" t="s">
        <v>22</v>
      </c>
      <c r="Z31" s="130"/>
      <c r="AA31" s="130"/>
      <c r="AB31" s="130"/>
      <c r="AC31" s="131"/>
      <c r="AD31" s="132" t="s">
        <v>23</v>
      </c>
      <c r="AE31" s="130"/>
      <c r="AF31" s="130"/>
      <c r="AG31" s="130"/>
      <c r="AH31" s="133"/>
      <c r="AI31" s="134" t="s">
        <v>24</v>
      </c>
      <c r="AJ31" s="130"/>
      <c r="AK31" s="130"/>
      <c r="AL31" s="130"/>
      <c r="AM31" s="135"/>
      <c r="AN31" s="130" t="s">
        <v>25</v>
      </c>
      <c r="AO31" s="130"/>
      <c r="AP31" s="130"/>
      <c r="AQ31" s="130"/>
      <c r="AR31" s="122"/>
    </row>
    <row r="32" spans="2:44" ht="20.399999999999999" x14ac:dyDescent="0.3">
      <c r="B32" s="125"/>
      <c r="C32" s="28" t="s">
        <v>26</v>
      </c>
      <c r="D32" s="28" t="s">
        <v>27</v>
      </c>
      <c r="E32" s="28" t="s">
        <v>28</v>
      </c>
      <c r="F32" s="28" t="s">
        <v>29</v>
      </c>
      <c r="G32" s="41" t="s">
        <v>30</v>
      </c>
      <c r="H32" s="34" t="s">
        <v>26</v>
      </c>
      <c r="I32" s="28" t="s">
        <v>27</v>
      </c>
      <c r="J32" s="28" t="s">
        <v>28</v>
      </c>
      <c r="K32" s="28" t="s">
        <v>29</v>
      </c>
      <c r="L32" s="46" t="s">
        <v>30</v>
      </c>
      <c r="M32" s="54" t="s">
        <v>26</v>
      </c>
      <c r="N32" s="28" t="s">
        <v>27</v>
      </c>
      <c r="O32" s="28" t="s">
        <v>28</v>
      </c>
      <c r="P32" s="28" t="s">
        <v>29</v>
      </c>
      <c r="Q32" s="55" t="s">
        <v>30</v>
      </c>
      <c r="R32" s="26" t="s">
        <v>26</v>
      </c>
      <c r="S32" s="21" t="s">
        <v>27</v>
      </c>
      <c r="T32" s="21" t="s">
        <v>28</v>
      </c>
      <c r="U32" s="21" t="s">
        <v>29</v>
      </c>
      <c r="V32" s="21" t="s">
        <v>30</v>
      </c>
      <c r="X32" s="129"/>
      <c r="Y32" s="28" t="s">
        <v>26</v>
      </c>
      <c r="Z32" s="28" t="s">
        <v>27</v>
      </c>
      <c r="AA32" s="28" t="s">
        <v>28</v>
      </c>
      <c r="AB32" s="28" t="s">
        <v>29</v>
      </c>
      <c r="AC32" s="41" t="s">
        <v>30</v>
      </c>
      <c r="AD32" s="34" t="s">
        <v>26</v>
      </c>
      <c r="AE32" s="28" t="s">
        <v>27</v>
      </c>
      <c r="AF32" s="28" t="s">
        <v>28</v>
      </c>
      <c r="AG32" s="28" t="s">
        <v>29</v>
      </c>
      <c r="AH32" s="46" t="s">
        <v>30</v>
      </c>
      <c r="AI32" s="54" t="s">
        <v>26</v>
      </c>
      <c r="AJ32" s="28" t="s">
        <v>27</v>
      </c>
      <c r="AK32" s="28" t="s">
        <v>28</v>
      </c>
      <c r="AL32" s="28" t="s">
        <v>29</v>
      </c>
      <c r="AM32" s="55" t="s">
        <v>30</v>
      </c>
      <c r="AN32" s="26" t="s">
        <v>26</v>
      </c>
      <c r="AO32" s="28" t="s">
        <v>27</v>
      </c>
      <c r="AP32" s="28" t="s">
        <v>28</v>
      </c>
      <c r="AQ32" s="28" t="s">
        <v>29</v>
      </c>
      <c r="AR32" s="28" t="s">
        <v>30</v>
      </c>
    </row>
    <row r="33" spans="2:44" x14ac:dyDescent="0.3">
      <c r="B33" s="4" t="s">
        <v>4</v>
      </c>
      <c r="C33" s="5"/>
      <c r="D33" s="5"/>
      <c r="E33" s="5"/>
      <c r="F33" s="5"/>
      <c r="G33" s="42"/>
      <c r="H33" s="35"/>
      <c r="I33" s="5"/>
      <c r="J33" s="5"/>
      <c r="K33" s="5"/>
      <c r="L33" s="47"/>
      <c r="M33" s="56"/>
      <c r="N33" s="5"/>
      <c r="O33" s="5"/>
      <c r="P33" s="5"/>
      <c r="Q33" s="57"/>
      <c r="R33" s="5"/>
      <c r="S33" s="5"/>
      <c r="T33" s="5"/>
      <c r="U33" s="5"/>
      <c r="V33" s="5"/>
      <c r="X33" s="4" t="s">
        <v>4</v>
      </c>
      <c r="Y33" s="5"/>
      <c r="Z33" s="5"/>
      <c r="AA33" s="5"/>
      <c r="AB33" s="5"/>
      <c r="AC33" s="42"/>
      <c r="AD33" s="35"/>
      <c r="AE33" s="5"/>
      <c r="AF33" s="5"/>
      <c r="AG33" s="5"/>
      <c r="AH33" s="47"/>
      <c r="AI33" s="56"/>
      <c r="AJ33" s="5"/>
      <c r="AK33" s="5"/>
      <c r="AL33" s="5"/>
      <c r="AM33" s="57"/>
      <c r="AN33" s="5"/>
      <c r="AO33" s="5"/>
      <c r="AP33" s="5"/>
      <c r="AQ33" s="5"/>
      <c r="AR33" s="5"/>
    </row>
    <row r="34" spans="2:44" x14ac:dyDescent="0.3">
      <c r="B34" s="6" t="s">
        <v>4</v>
      </c>
      <c r="C34" s="7">
        <v>458340</v>
      </c>
      <c r="D34" s="7">
        <v>123311</v>
      </c>
      <c r="E34" s="7">
        <v>22234</v>
      </c>
      <c r="F34" s="7">
        <v>7520</v>
      </c>
      <c r="G34" s="66">
        <v>21177</v>
      </c>
      <c r="H34" s="36">
        <v>83664</v>
      </c>
      <c r="I34" s="7">
        <v>224797</v>
      </c>
      <c r="J34" s="7">
        <v>181794</v>
      </c>
      <c r="K34" s="7">
        <v>31982</v>
      </c>
      <c r="L34" s="69">
        <v>110345</v>
      </c>
      <c r="M34" s="72">
        <v>183290</v>
      </c>
      <c r="N34" s="7">
        <v>219045</v>
      </c>
      <c r="O34" s="7">
        <v>101881</v>
      </c>
      <c r="P34" s="7">
        <v>28301</v>
      </c>
      <c r="Q34" s="73">
        <v>100065</v>
      </c>
      <c r="R34" s="64">
        <v>495383</v>
      </c>
      <c r="S34" s="7">
        <v>76659</v>
      </c>
      <c r="T34" s="7">
        <v>16523</v>
      </c>
      <c r="U34" s="7">
        <v>11233</v>
      </c>
      <c r="V34" s="7">
        <v>32784</v>
      </c>
      <c r="X34" s="6" t="s">
        <v>4</v>
      </c>
      <c r="Y34" s="11">
        <f>C34/(C34+D34+E34+F34+G34)*100</f>
        <v>72.455428703314354</v>
      </c>
      <c r="Z34" s="11">
        <f>D34/(D34+E34+F34+G34+C34)*100</f>
        <v>19.493283084248368</v>
      </c>
      <c r="AA34" s="11">
        <f>E34/(E34+F34+G34+D34+C34)*100</f>
        <v>3.5148012431589897</v>
      </c>
      <c r="AB34" s="11">
        <f>F34/(F34+G34+E34+D34+C34)*100</f>
        <v>1.1887786879803726</v>
      </c>
      <c r="AC34" s="43">
        <f>G34/(G34+F34+E34+D34+C34)*100</f>
        <v>3.3477082812979191</v>
      </c>
      <c r="AD34" s="48">
        <f>H34/(H34+I34+J34+K34+L34)*100</f>
        <v>13.225795232870997</v>
      </c>
      <c r="AE34" s="11">
        <f>I34/(I34+J34+K34+L34+H34)*100</f>
        <v>35.536420574723913</v>
      </c>
      <c r="AF34" s="11">
        <f>J34/(J34+K34+L34+I34+H34)*100</f>
        <v>28.738408617380827</v>
      </c>
      <c r="AG34" s="11">
        <f>K34/(K34+L34+J34+I34+H34)*100</f>
        <v>5.0557872339080152</v>
      </c>
      <c r="AH34" s="49">
        <f>L34/(L34+K34+J34+I34+H34)*100</f>
        <v>17.44358834111625</v>
      </c>
      <c r="AI34" s="58">
        <f>M34/(M34+N34+O34+P34+Q34)*100</f>
        <v>28.9748996967982</v>
      </c>
      <c r="AJ34" s="11">
        <f>N34/(N34+O34+P34+Q34+M34)*100</f>
        <v>34.627131344236794</v>
      </c>
      <c r="AK34" s="11">
        <f>O34/(O34+P34+Q34+N34+M34)*100</f>
        <v>16.10557998804898</v>
      </c>
      <c r="AL34" s="11">
        <f>P34/(P34+Q34+O34+N34+M34)*100</f>
        <v>4.4738863894325158</v>
      </c>
      <c r="AM34" s="59">
        <f>Q34/(Q34+P34+O34+N34+M34)*100</f>
        <v>15.818502581483507</v>
      </c>
      <c r="AN34" s="39">
        <f>R34/(R34+S34+T34+U34+V34)*100</f>
        <v>78.311270317524048</v>
      </c>
      <c r="AO34" s="11">
        <f>S34/(S34+T34+U34+V34+R34)*100</f>
        <v>12.118428915144598</v>
      </c>
      <c r="AP34" s="11">
        <f>T34/(T34+U34+V34+S34+R34)*100</f>
        <v>2.6119933858377253</v>
      </c>
      <c r="AQ34" s="11">
        <f>U34/(U34+V34+T34+S34+R34)*100</f>
        <v>1.7757381651706812</v>
      </c>
      <c r="AR34" s="11">
        <f>V34/(V34+U34+T34+S34+R34)*100</f>
        <v>5.1825692163229427</v>
      </c>
    </row>
    <row r="35" spans="2:44" x14ac:dyDescent="0.3">
      <c r="B35" s="4" t="s">
        <v>5</v>
      </c>
      <c r="C35" s="8"/>
      <c r="D35" s="8"/>
      <c r="E35" s="8"/>
      <c r="F35" s="8"/>
      <c r="G35" s="67"/>
      <c r="H35" s="37"/>
      <c r="I35" s="8"/>
      <c r="J35" s="8"/>
      <c r="K35" s="8"/>
      <c r="L35" s="70"/>
      <c r="M35" s="74"/>
      <c r="N35" s="8"/>
      <c r="O35" s="8"/>
      <c r="P35" s="8"/>
      <c r="Q35" s="75"/>
      <c r="R35" s="8"/>
      <c r="S35" s="8"/>
      <c r="T35" s="8"/>
      <c r="U35" s="8"/>
      <c r="V35" s="8"/>
      <c r="X35" s="4" t="s">
        <v>5</v>
      </c>
      <c r="Y35" s="12"/>
      <c r="Z35" s="12"/>
      <c r="AA35" s="12"/>
      <c r="AB35" s="12"/>
      <c r="AC35" s="44"/>
      <c r="AD35" s="50"/>
      <c r="AE35" s="12"/>
      <c r="AF35" s="12"/>
      <c r="AG35" s="12"/>
      <c r="AH35" s="51"/>
      <c r="AI35" s="60"/>
      <c r="AJ35" s="12"/>
      <c r="AK35" s="12"/>
      <c r="AL35" s="12"/>
      <c r="AM35" s="61"/>
      <c r="AN35" s="12"/>
      <c r="AO35" s="12"/>
      <c r="AP35" s="12"/>
      <c r="AQ35" s="12"/>
      <c r="AR35" s="12"/>
    </row>
    <row r="36" spans="2:44" x14ac:dyDescent="0.3">
      <c r="B36" s="9" t="s">
        <v>6</v>
      </c>
      <c r="C36" s="10">
        <v>3371</v>
      </c>
      <c r="D36" s="10">
        <v>507</v>
      </c>
      <c r="E36" s="10">
        <v>93</v>
      </c>
      <c r="F36" s="10">
        <v>88</v>
      </c>
      <c r="G36" s="68">
        <v>148</v>
      </c>
      <c r="H36" s="38">
        <v>439</v>
      </c>
      <c r="I36" s="10">
        <v>770</v>
      </c>
      <c r="J36" s="10">
        <v>1317</v>
      </c>
      <c r="K36" s="10">
        <v>130</v>
      </c>
      <c r="L36" s="71">
        <v>1551</v>
      </c>
      <c r="M36" s="76">
        <v>1221</v>
      </c>
      <c r="N36" s="10">
        <v>1034</v>
      </c>
      <c r="O36" s="10">
        <v>693</v>
      </c>
      <c r="P36" s="10">
        <v>183</v>
      </c>
      <c r="Q36" s="77">
        <v>1076</v>
      </c>
      <c r="R36" s="65">
        <v>3272</v>
      </c>
      <c r="S36" s="10">
        <v>449</v>
      </c>
      <c r="T36" s="10">
        <v>80</v>
      </c>
      <c r="U36" s="10">
        <v>81</v>
      </c>
      <c r="V36" s="10">
        <v>325</v>
      </c>
      <c r="X36" s="9" t="s">
        <v>6</v>
      </c>
      <c r="Y36" s="13">
        <f t="shared" ref="Y36:Y39" si="40">C36/(C36+D36+E36+F36+G36)*100</f>
        <v>80.128357499405752</v>
      </c>
      <c r="Z36" s="13">
        <f t="shared" ref="Z36:Z39" si="41">D36/(D36+E36+F36+G36+C36)*100</f>
        <v>12.0513429997623</v>
      </c>
      <c r="AA36" s="13">
        <f t="shared" ref="AA36:AA39" si="42">E36/(E36+F36+G36+D36+C36)*100</f>
        <v>2.2106013786546233</v>
      </c>
      <c r="AB36" s="13">
        <f t="shared" ref="AB36:AB39" si="43">F36/(F36+G36+E36+D36+C36)*100</f>
        <v>2.0917518421678154</v>
      </c>
      <c r="AC36" s="45">
        <f t="shared" ref="AC36:AC39" si="44">G36/(G36+F36+E36+D36+C36)*100</f>
        <v>3.5179462800095083</v>
      </c>
      <c r="AD36" s="52">
        <f t="shared" ref="AD36:AD39" si="45">H36/(H36+I36+J36+K36+L36)*100</f>
        <v>10.434989303541716</v>
      </c>
      <c r="AE36" s="13">
        <f t="shared" ref="AE36:AE39" si="46">I36/(I36+J36+K36+L36+H36)*100</f>
        <v>18.302828618968388</v>
      </c>
      <c r="AF36" s="13">
        <f t="shared" ref="AF36:AF39" si="47">J36/(J36+K36+L36+I36+H36)*100</f>
        <v>31.304967910625148</v>
      </c>
      <c r="AG36" s="13">
        <f t="shared" ref="AG36:AG39" si="48">K36/(K36+L36+J36+I36+H36)*100</f>
        <v>3.0900879486570001</v>
      </c>
      <c r="AH36" s="53">
        <f t="shared" ref="AH36:AH39" si="49">L36/(L36+K36+J36+I36+H36)*100</f>
        <v>36.867126218207744</v>
      </c>
      <c r="AI36" s="62">
        <f t="shared" ref="AI36:AI39" si="50">M36/(M36+N36+O36+P36+Q36)*100</f>
        <v>29.02305681007844</v>
      </c>
      <c r="AJ36" s="13">
        <f t="shared" ref="AJ36:AJ39" si="51">N36/(N36+O36+P36+Q36+M36)*100</f>
        <v>24.578084145471831</v>
      </c>
      <c r="AK36" s="13">
        <f t="shared" ref="AK36:AK39" si="52">O36/(O36+P36+Q36+N36+M36)*100</f>
        <v>16.472545757071547</v>
      </c>
      <c r="AL36" s="13">
        <f t="shared" ref="AL36:AL39" si="53">P36/(P36+Q36+O36+N36+M36)*100</f>
        <v>4.3498930354171623</v>
      </c>
      <c r="AM36" s="63">
        <f t="shared" ref="AM36:AM39" si="54">Q36/(Q36+P36+O36+N36+M36)*100</f>
        <v>25.576420251961018</v>
      </c>
      <c r="AN36" s="40">
        <f t="shared" ref="AN36:AN39" si="55">R36/(R36+S36+T36+U36+V36)*100</f>
        <v>77.775136676966966</v>
      </c>
      <c r="AO36" s="13">
        <f t="shared" ref="AO36:AO39" si="56">S36/(S36+T36+U36+V36+R36)*100</f>
        <v>10.672688376515332</v>
      </c>
      <c r="AP36" s="13">
        <f t="shared" ref="AP36:AP39" si="57">T36/(T36+U36+V36+S36+R36)*100</f>
        <v>1.9015925837889234</v>
      </c>
      <c r="AQ36" s="13">
        <f t="shared" ref="AQ36:AQ39" si="58">U36/(U36+V36+T36+S36+R36)*100</f>
        <v>1.9253624910862848</v>
      </c>
      <c r="AR36" s="13">
        <f t="shared" ref="AR36:AR39" si="59">V36/(V36+U36+T36+S36+R36)*100</f>
        <v>7.7252198716425013</v>
      </c>
    </row>
    <row r="37" spans="2:44" x14ac:dyDescent="0.3">
      <c r="B37" s="9" t="s">
        <v>7</v>
      </c>
      <c r="C37" s="10">
        <v>23184</v>
      </c>
      <c r="D37" s="10">
        <v>5653</v>
      </c>
      <c r="E37" s="10">
        <v>1316</v>
      </c>
      <c r="F37" s="10">
        <v>612</v>
      </c>
      <c r="G37" s="68">
        <v>1290</v>
      </c>
      <c r="H37" s="38">
        <v>3501</v>
      </c>
      <c r="I37" s="10">
        <v>7657</v>
      </c>
      <c r="J37" s="10">
        <v>11216</v>
      </c>
      <c r="K37" s="10">
        <v>1097</v>
      </c>
      <c r="L37" s="71">
        <v>8584</v>
      </c>
      <c r="M37" s="76">
        <v>10064</v>
      </c>
      <c r="N37" s="10">
        <v>9801</v>
      </c>
      <c r="O37" s="10">
        <v>5042</v>
      </c>
      <c r="P37" s="10">
        <v>1278</v>
      </c>
      <c r="Q37" s="77">
        <v>5870</v>
      </c>
      <c r="R37" s="65">
        <v>25154</v>
      </c>
      <c r="S37" s="10">
        <v>3500</v>
      </c>
      <c r="T37" s="10">
        <v>823</v>
      </c>
      <c r="U37" s="10">
        <v>595</v>
      </c>
      <c r="V37" s="10">
        <v>1983</v>
      </c>
      <c r="X37" s="9" t="s">
        <v>7</v>
      </c>
      <c r="Y37" s="13">
        <f t="shared" si="40"/>
        <v>72.325690219934486</v>
      </c>
      <c r="Z37" s="13">
        <f t="shared" si="41"/>
        <v>17.635314303540788</v>
      </c>
      <c r="AA37" s="13">
        <f t="shared" si="42"/>
        <v>4.1054437685228509</v>
      </c>
      <c r="AB37" s="13">
        <f t="shared" si="43"/>
        <v>1.9092185306504446</v>
      </c>
      <c r="AC37" s="45">
        <f t="shared" si="44"/>
        <v>4.0243331773514273</v>
      </c>
      <c r="AD37" s="52">
        <f t="shared" si="45"/>
        <v>10.921853065044456</v>
      </c>
      <c r="AE37" s="13">
        <f t="shared" si="46"/>
        <v>23.887069099984402</v>
      </c>
      <c r="AF37" s="13">
        <f t="shared" si="47"/>
        <v>34.989861176103574</v>
      </c>
      <c r="AG37" s="13">
        <f t="shared" si="48"/>
        <v>3.4222430198097022</v>
      </c>
      <c r="AH37" s="53">
        <f t="shared" si="49"/>
        <v>26.778973639057867</v>
      </c>
      <c r="AI37" s="62">
        <f t="shared" si="50"/>
        <v>31.396038059585091</v>
      </c>
      <c r="AJ37" s="13">
        <f t="shared" si="51"/>
        <v>30.575573233504915</v>
      </c>
      <c r="AK37" s="13">
        <f t="shared" si="52"/>
        <v>15.729215411012323</v>
      </c>
      <c r="AL37" s="13">
        <f t="shared" si="53"/>
        <v>3.9868975198876928</v>
      </c>
      <c r="AM37" s="63">
        <f t="shared" si="54"/>
        <v>18.312275776009983</v>
      </c>
      <c r="AN37" s="40">
        <f t="shared" si="55"/>
        <v>78.471377320230857</v>
      </c>
      <c r="AO37" s="13">
        <f t="shared" si="56"/>
        <v>10.918733426922476</v>
      </c>
      <c r="AP37" s="13">
        <f t="shared" si="57"/>
        <v>2.5674621743877712</v>
      </c>
      <c r="AQ37" s="13">
        <f t="shared" si="58"/>
        <v>1.8561846825768211</v>
      </c>
      <c r="AR37" s="13">
        <f t="shared" si="59"/>
        <v>6.1862423958820782</v>
      </c>
    </row>
    <row r="38" spans="2:44" x14ac:dyDescent="0.3">
      <c r="B38" s="9" t="s">
        <v>8</v>
      </c>
      <c r="C38" s="10">
        <v>91075</v>
      </c>
      <c r="D38" s="10">
        <v>23554</v>
      </c>
      <c r="E38" s="10">
        <v>6690</v>
      </c>
      <c r="F38" s="10">
        <v>1934</v>
      </c>
      <c r="G38" s="68">
        <v>4591</v>
      </c>
      <c r="H38" s="38">
        <v>14352</v>
      </c>
      <c r="I38" s="10">
        <v>40404</v>
      </c>
      <c r="J38" s="10">
        <v>40507</v>
      </c>
      <c r="K38" s="10">
        <v>5448</v>
      </c>
      <c r="L38" s="71">
        <v>27133</v>
      </c>
      <c r="M38" s="76">
        <v>37329</v>
      </c>
      <c r="N38" s="10">
        <v>39327</v>
      </c>
      <c r="O38" s="10">
        <v>22700</v>
      </c>
      <c r="P38" s="10">
        <v>7442</v>
      </c>
      <c r="Q38" s="77">
        <v>21046</v>
      </c>
      <c r="R38" s="65">
        <v>100705</v>
      </c>
      <c r="S38" s="10">
        <v>14829</v>
      </c>
      <c r="T38" s="10">
        <v>3496</v>
      </c>
      <c r="U38" s="10">
        <v>1541</v>
      </c>
      <c r="V38" s="10">
        <v>7273</v>
      </c>
      <c r="X38" s="9" t="s">
        <v>8</v>
      </c>
      <c r="Y38" s="13">
        <f t="shared" si="40"/>
        <v>71.239166484152562</v>
      </c>
      <c r="Z38" s="13">
        <f t="shared" si="41"/>
        <v>18.424016770438971</v>
      </c>
      <c r="AA38" s="13">
        <f t="shared" si="42"/>
        <v>5.2329401458026972</v>
      </c>
      <c r="AB38" s="13">
        <f t="shared" si="43"/>
        <v>1.5127812020900473</v>
      </c>
      <c r="AC38" s="45">
        <f t="shared" si="44"/>
        <v>3.5910953975157223</v>
      </c>
      <c r="AD38" s="52">
        <f t="shared" si="45"/>
        <v>11.22618190920184</v>
      </c>
      <c r="AE38" s="13">
        <f t="shared" si="46"/>
        <v>31.604142548731268</v>
      </c>
      <c r="AF38" s="13">
        <f t="shared" si="47"/>
        <v>31.684709489690562</v>
      </c>
      <c r="AG38" s="13">
        <f t="shared" si="48"/>
        <v>4.2614436344294608</v>
      </c>
      <c r="AH38" s="53">
        <f t="shared" si="49"/>
        <v>21.223522417946871</v>
      </c>
      <c r="AI38" s="62">
        <f t="shared" si="50"/>
        <v>29.198867369606706</v>
      </c>
      <c r="AJ38" s="13">
        <f t="shared" si="51"/>
        <v>30.761709583554957</v>
      </c>
      <c r="AK38" s="13">
        <f t="shared" si="52"/>
        <v>17.756015143456086</v>
      </c>
      <c r="AL38" s="13">
        <f t="shared" si="53"/>
        <v>5.8211570351365722</v>
      </c>
      <c r="AM38" s="63">
        <f t="shared" si="54"/>
        <v>16.462250868245672</v>
      </c>
      <c r="AN38" s="40">
        <f t="shared" si="55"/>
        <v>78.771784362191426</v>
      </c>
      <c r="AO38" s="13">
        <f t="shared" si="56"/>
        <v>11.599292888207504</v>
      </c>
      <c r="AP38" s="13">
        <f t="shared" si="57"/>
        <v>2.7345827727542944</v>
      </c>
      <c r="AQ38" s="13">
        <f t="shared" si="58"/>
        <v>1.2053753011482744</v>
      </c>
      <c r="AR38" s="13">
        <f t="shared" si="59"/>
        <v>5.6889646756985073</v>
      </c>
    </row>
    <row r="39" spans="2:44" x14ac:dyDescent="0.3">
      <c r="B39" s="9" t="s">
        <v>9</v>
      </c>
      <c r="C39" s="10">
        <v>340710</v>
      </c>
      <c r="D39" s="10">
        <v>93597</v>
      </c>
      <c r="E39" s="10">
        <v>14135</v>
      </c>
      <c r="F39" s="10">
        <v>4886</v>
      </c>
      <c r="G39" s="68">
        <v>15148</v>
      </c>
      <c r="H39" s="38">
        <v>65372</v>
      </c>
      <c r="I39" s="10">
        <v>175966</v>
      </c>
      <c r="J39" s="10">
        <v>128754</v>
      </c>
      <c r="K39" s="10">
        <v>25307</v>
      </c>
      <c r="L39" s="71">
        <v>73077</v>
      </c>
      <c r="M39" s="76">
        <v>134676</v>
      </c>
      <c r="N39" s="10">
        <v>168883</v>
      </c>
      <c r="O39" s="10">
        <v>73446</v>
      </c>
      <c r="P39" s="10">
        <v>19398</v>
      </c>
      <c r="Q39" s="77">
        <v>72073</v>
      </c>
      <c r="R39" s="65">
        <v>366252</v>
      </c>
      <c r="S39" s="10">
        <v>57881</v>
      </c>
      <c r="T39" s="10">
        <v>12124</v>
      </c>
      <c r="U39" s="10">
        <v>9016</v>
      </c>
      <c r="V39" s="10">
        <v>23203</v>
      </c>
      <c r="X39" s="9" t="s">
        <v>9</v>
      </c>
      <c r="Y39" s="13">
        <f t="shared" si="40"/>
        <v>72.727311537837579</v>
      </c>
      <c r="Z39" s="13">
        <f t="shared" si="41"/>
        <v>19.979038413920883</v>
      </c>
      <c r="AA39" s="13">
        <f t="shared" si="42"/>
        <v>3.0172303383737908</v>
      </c>
      <c r="AB39" s="13">
        <f t="shared" si="43"/>
        <v>1.0429563093947183</v>
      </c>
      <c r="AC39" s="45">
        <f t="shared" si="44"/>
        <v>3.2334634004730232</v>
      </c>
      <c r="AD39" s="52">
        <f t="shared" si="45"/>
        <v>13.954183351975342</v>
      </c>
      <c r="AE39" s="13">
        <f t="shared" si="46"/>
        <v>37.561369205679696</v>
      </c>
      <c r="AF39" s="13">
        <f t="shared" si="47"/>
        <v>27.483585071593847</v>
      </c>
      <c r="AG39" s="13">
        <f t="shared" si="48"/>
        <v>5.4019843065599948</v>
      </c>
      <c r="AH39" s="53">
        <f t="shared" si="49"/>
        <v>15.598878064191121</v>
      </c>
      <c r="AI39" s="62">
        <f t="shared" si="50"/>
        <v>28.747683979542177</v>
      </c>
      <c r="AJ39" s="13">
        <f t="shared" si="51"/>
        <v>36.049445435838763</v>
      </c>
      <c r="AK39" s="13">
        <f t="shared" si="52"/>
        <v>15.677644105567841</v>
      </c>
      <c r="AL39" s="13">
        <f t="shared" si="53"/>
        <v>4.140660353998924</v>
      </c>
      <c r="AM39" s="63">
        <f t="shared" si="54"/>
        <v>15.384566125052299</v>
      </c>
      <c r="AN39" s="40">
        <f t="shared" si="55"/>
        <v>78.17945849947489</v>
      </c>
      <c r="AO39" s="13">
        <f t="shared" si="56"/>
        <v>12.355168674595923</v>
      </c>
      <c r="AP39" s="13">
        <f t="shared" si="57"/>
        <v>2.5879660857760056</v>
      </c>
      <c r="AQ39" s="13">
        <f t="shared" si="58"/>
        <v>1.9245382901151817</v>
      </c>
      <c r="AR39" s="13">
        <f t="shared" si="59"/>
        <v>4.9528684500379958</v>
      </c>
    </row>
    <row r="40" spans="2:44" x14ac:dyDescent="0.3">
      <c r="B40" s="4" t="s">
        <v>71</v>
      </c>
      <c r="C40" s="8"/>
      <c r="D40" s="8"/>
      <c r="E40" s="8"/>
      <c r="F40" s="8"/>
      <c r="G40" s="67"/>
      <c r="H40" s="37"/>
      <c r="I40" s="8"/>
      <c r="J40" s="8"/>
      <c r="K40" s="8"/>
      <c r="L40" s="70"/>
      <c r="M40" s="74"/>
      <c r="N40" s="8"/>
      <c r="O40" s="8"/>
      <c r="P40" s="8"/>
      <c r="Q40" s="75"/>
      <c r="R40" s="8"/>
      <c r="S40" s="8"/>
      <c r="T40" s="8"/>
      <c r="U40" s="8"/>
      <c r="V40" s="8"/>
      <c r="X40" s="4" t="s">
        <v>71</v>
      </c>
      <c r="Y40" s="12"/>
      <c r="Z40" s="12"/>
      <c r="AA40" s="12"/>
      <c r="AB40" s="12"/>
      <c r="AC40" s="44"/>
      <c r="AD40" s="50"/>
      <c r="AE40" s="12"/>
      <c r="AF40" s="12"/>
      <c r="AG40" s="12"/>
      <c r="AH40" s="51"/>
      <c r="AI40" s="60"/>
      <c r="AJ40" s="12"/>
      <c r="AK40" s="12"/>
      <c r="AL40" s="12"/>
      <c r="AM40" s="61"/>
      <c r="AN40" s="12"/>
      <c r="AO40" s="12"/>
      <c r="AP40" s="12"/>
      <c r="AQ40" s="12"/>
      <c r="AR40" s="12"/>
    </row>
    <row r="41" spans="2:44" x14ac:dyDescent="0.3">
      <c r="B41" s="9" t="s">
        <v>64</v>
      </c>
      <c r="C41" s="10">
        <v>96171</v>
      </c>
      <c r="D41" s="10">
        <v>48456</v>
      </c>
      <c r="E41" s="10">
        <v>17900</v>
      </c>
      <c r="F41" s="10">
        <v>5190</v>
      </c>
      <c r="G41" s="68">
        <v>9045</v>
      </c>
      <c r="H41" s="38">
        <v>29333</v>
      </c>
      <c r="I41" s="10">
        <v>67006</v>
      </c>
      <c r="J41" s="10">
        <v>51876</v>
      </c>
      <c r="K41" s="10">
        <v>5166</v>
      </c>
      <c r="L41" s="71">
        <v>23381</v>
      </c>
      <c r="M41" s="76">
        <v>70463</v>
      </c>
      <c r="N41" s="10">
        <v>65975</v>
      </c>
      <c r="O41" s="10">
        <v>26757</v>
      </c>
      <c r="P41" s="10">
        <v>3573</v>
      </c>
      <c r="Q41" s="77">
        <v>9994</v>
      </c>
      <c r="R41" s="65">
        <v>135092</v>
      </c>
      <c r="S41" s="10">
        <v>26363</v>
      </c>
      <c r="T41" s="10">
        <v>7952</v>
      </c>
      <c r="U41" s="10">
        <v>2074</v>
      </c>
      <c r="V41" s="10">
        <v>5281</v>
      </c>
      <c r="X41" s="9" t="s">
        <v>64</v>
      </c>
      <c r="Y41" s="13">
        <f t="shared" ref="Y41:Y47" si="60">C41/(C41+D41+E41+F41+G41)*100</f>
        <v>54.407055815163893</v>
      </c>
      <c r="Z41" s="13">
        <f t="shared" ref="Z41:Z47" si="61">D41/(D41+E41+F41+G41+C41)*100</f>
        <v>27.413131781717791</v>
      </c>
      <c r="AA41" s="13">
        <f t="shared" ref="AA41:AA47" si="62">E41/(E41+F41+G41+D41+C41)*100</f>
        <v>10.126610923162218</v>
      </c>
      <c r="AB41" s="13">
        <f t="shared" ref="AB41:AB47" si="63">F41/(F41+G41+E41+D41+C41)*100</f>
        <v>2.9361514352632354</v>
      </c>
      <c r="AC41" s="45">
        <f t="shared" ref="AC41:AC47" si="64">G41/(G41+F41+E41+D41+C41)*100</f>
        <v>5.1170500446928644</v>
      </c>
      <c r="AD41" s="52">
        <f t="shared" ref="AD41:AD47" si="65">H41/(H41+I41+J41+K41+L41)*100</f>
        <v>16.594630067548454</v>
      </c>
      <c r="AE41" s="13">
        <f t="shared" ref="AE41:AE47" si="66">I41/(I41+J41+K41+L41+H41)*100</f>
        <v>37.907468799855174</v>
      </c>
      <c r="AF41" s="13">
        <f t="shared" ref="AF41:AF47" si="67">J41/(J41+K41+L41+I41+H41)*100</f>
        <v>29.347936773740962</v>
      </c>
      <c r="AG41" s="13">
        <f t="shared" ref="AG41:AG47" si="68">K41/(K41+L41+J41+I41+H41)*100</f>
        <v>2.9225738563718444</v>
      </c>
      <c r="AH41" s="53">
        <f t="shared" ref="AH41:AH47" si="69">L41/(L41+K41+J41+I41+H41)*100</f>
        <v>13.227390502483566</v>
      </c>
      <c r="AI41" s="62">
        <f t="shared" ref="AI41:AI47" si="70">M41/(M41+N41+O41+P41+Q41)*100</f>
        <v>39.863205892669242</v>
      </c>
      <c r="AJ41" s="13">
        <f t="shared" ref="AJ41:AJ47" si="71">N41/(N41+O41+P41+Q41+M41)*100</f>
        <v>37.324198639979187</v>
      </c>
      <c r="AK41" s="13">
        <f t="shared" ref="AK41:AK47" si="72">O41/(O41+P41+Q41+N41+M41)*100</f>
        <v>15.137303266539186</v>
      </c>
      <c r="AL41" s="13">
        <f t="shared" ref="AL41:AL47" si="73">P41/(P41+Q41+O41+N41+M41)*100</f>
        <v>2.021362057455788</v>
      </c>
      <c r="AM41" s="63">
        <f t="shared" ref="AM41:AM47" si="74">Q41/(Q41+P41+O41+N41+M41)*100</f>
        <v>5.6539301433566038</v>
      </c>
      <c r="AN41" s="40">
        <f t="shared" ref="AN41:AN47" si="75">R41/(R41+S41+T41+U41+V41)*100</f>
        <v>76.425928649822922</v>
      </c>
      <c r="AO41" s="13">
        <f t="shared" ref="AO41:AO47" si="76">S41/(S41+T41+U41+V41+R41)*100</f>
        <v>14.914404679738858</v>
      </c>
      <c r="AP41" s="13">
        <f t="shared" ref="AP41:AP47" si="77">T41/(T41+U41+V41+S41+R41)*100</f>
        <v>4.4987044726807799</v>
      </c>
      <c r="AQ41" s="13">
        <f t="shared" ref="AQ41:AQ47" si="78">U41/(U41+V41+T41+S41+R41)*100</f>
        <v>1.1733291091976783</v>
      </c>
      <c r="AR41" s="13">
        <f t="shared" ref="AR41:AR47" si="79">V41/(V41+U41+T41+S41+R41)*100</f>
        <v>2.9876330885597584</v>
      </c>
    </row>
    <row r="42" spans="2:44" x14ac:dyDescent="0.3">
      <c r="B42" s="9" t="s">
        <v>65</v>
      </c>
      <c r="C42" s="10">
        <v>26380</v>
      </c>
      <c r="D42" s="10">
        <v>5858</v>
      </c>
      <c r="E42" s="10">
        <v>551</v>
      </c>
      <c r="F42" s="10">
        <v>246</v>
      </c>
      <c r="G42" s="68">
        <v>308</v>
      </c>
      <c r="H42" s="38">
        <v>4806</v>
      </c>
      <c r="I42" s="10">
        <v>15747</v>
      </c>
      <c r="J42" s="10">
        <v>8634</v>
      </c>
      <c r="K42" s="10">
        <v>1794</v>
      </c>
      <c r="L42" s="71">
        <v>2362</v>
      </c>
      <c r="M42" s="76">
        <v>12018</v>
      </c>
      <c r="N42" s="10">
        <v>13685</v>
      </c>
      <c r="O42" s="10">
        <v>3296</v>
      </c>
      <c r="P42" s="10">
        <v>2094</v>
      </c>
      <c r="Q42" s="77">
        <v>2250</v>
      </c>
      <c r="R42" s="65">
        <v>20054</v>
      </c>
      <c r="S42" s="10">
        <v>7800</v>
      </c>
      <c r="T42" s="10">
        <v>3426</v>
      </c>
      <c r="U42" s="10">
        <v>514</v>
      </c>
      <c r="V42" s="10">
        <v>1549</v>
      </c>
      <c r="X42" s="9" t="s">
        <v>65</v>
      </c>
      <c r="Y42" s="13">
        <f t="shared" si="60"/>
        <v>79.11705605374442</v>
      </c>
      <c r="Z42" s="13">
        <f t="shared" si="61"/>
        <v>17.56890501754491</v>
      </c>
      <c r="AA42" s="13">
        <f t="shared" si="62"/>
        <v>1.6525207689769967</v>
      </c>
      <c r="AB42" s="13">
        <f t="shared" si="63"/>
        <v>0.73778604204780607</v>
      </c>
      <c r="AC42" s="45">
        <f t="shared" si="64"/>
        <v>0.92373211768587116</v>
      </c>
      <c r="AD42" s="52">
        <f t="shared" si="65"/>
        <v>14.413819992202262</v>
      </c>
      <c r="AE42" s="13">
        <f t="shared" si="66"/>
        <v>47.227304081816271</v>
      </c>
      <c r="AF42" s="13">
        <f t="shared" si="67"/>
        <v>25.894490597726659</v>
      </c>
      <c r="AG42" s="13">
        <f t="shared" si="68"/>
        <v>5.3804396724949761</v>
      </c>
      <c r="AH42" s="53">
        <f t="shared" si="69"/>
        <v>7.0839456557598295</v>
      </c>
      <c r="AI42" s="62">
        <f t="shared" si="70"/>
        <v>36.043547371262335</v>
      </c>
      <c r="AJ42" s="13">
        <f t="shared" si="71"/>
        <v>41.043097501724503</v>
      </c>
      <c r="AK42" s="13">
        <f t="shared" si="72"/>
        <v>9.8851333113397111</v>
      </c>
      <c r="AL42" s="13">
        <f t="shared" si="73"/>
        <v>6.2801787481630331</v>
      </c>
      <c r="AM42" s="63">
        <f t="shared" si="74"/>
        <v>6.7480430675104213</v>
      </c>
      <c r="AN42" s="40">
        <f t="shared" si="75"/>
        <v>60.144558078157338</v>
      </c>
      <c r="AO42" s="13">
        <f t="shared" si="76"/>
        <v>23.393215967369464</v>
      </c>
      <c r="AP42" s="13">
        <f t="shared" si="77"/>
        <v>10.275020244129204</v>
      </c>
      <c r="AQ42" s="13">
        <f t="shared" si="78"/>
        <v>1.541552949644603</v>
      </c>
      <c r="AR42" s="13">
        <f t="shared" si="79"/>
        <v>4.6456527606993969</v>
      </c>
    </row>
    <row r="43" spans="2:44" x14ac:dyDescent="0.3">
      <c r="B43" s="9" t="s">
        <v>66</v>
      </c>
      <c r="C43" s="10">
        <v>121982</v>
      </c>
      <c r="D43" s="10">
        <v>14435</v>
      </c>
      <c r="E43" s="10">
        <v>1106</v>
      </c>
      <c r="F43" s="10">
        <v>599</v>
      </c>
      <c r="G43" s="68">
        <v>1234</v>
      </c>
      <c r="H43" s="38">
        <v>36025</v>
      </c>
      <c r="I43" s="10">
        <v>28555</v>
      </c>
      <c r="J43" s="10">
        <v>44294</v>
      </c>
      <c r="K43" s="10">
        <v>6521</v>
      </c>
      <c r="L43" s="71">
        <v>23961</v>
      </c>
      <c r="M43" s="76">
        <v>57438</v>
      </c>
      <c r="N43" s="10">
        <v>37961</v>
      </c>
      <c r="O43" s="10">
        <v>20639</v>
      </c>
      <c r="P43" s="10">
        <v>5413</v>
      </c>
      <c r="Q43" s="77">
        <v>17905</v>
      </c>
      <c r="R43" s="65">
        <v>106129</v>
      </c>
      <c r="S43" s="10">
        <v>20623</v>
      </c>
      <c r="T43" s="10">
        <v>1224</v>
      </c>
      <c r="U43" s="10">
        <v>914</v>
      </c>
      <c r="V43" s="10">
        <v>10466</v>
      </c>
      <c r="X43" s="9" t="s">
        <v>66</v>
      </c>
      <c r="Y43" s="13">
        <f t="shared" si="60"/>
        <v>87.53265019087803</v>
      </c>
      <c r="Z43" s="13">
        <f t="shared" si="61"/>
        <v>10.358362754384453</v>
      </c>
      <c r="AA43" s="13">
        <f t="shared" si="62"/>
        <v>0.79365079365079361</v>
      </c>
      <c r="AB43" s="13">
        <f t="shared" si="63"/>
        <v>0.42983438100978788</v>
      </c>
      <c r="AC43" s="45">
        <f t="shared" si="64"/>
        <v>0.88550188007692521</v>
      </c>
      <c r="AD43" s="52">
        <f t="shared" si="65"/>
        <v>25.851057722667125</v>
      </c>
      <c r="AE43" s="13">
        <f t="shared" si="66"/>
        <v>20.490685725767101</v>
      </c>
      <c r="AF43" s="13">
        <f t="shared" si="67"/>
        <v>31.784781423117771</v>
      </c>
      <c r="AG43" s="13">
        <f t="shared" si="68"/>
        <v>4.6793823014437841</v>
      </c>
      <c r="AH43" s="53">
        <f t="shared" si="69"/>
        <v>17.194092827004219</v>
      </c>
      <c r="AI43" s="62">
        <f t="shared" si="70"/>
        <v>41.216739860501164</v>
      </c>
      <c r="AJ43" s="13">
        <f t="shared" si="71"/>
        <v>27.240305404862369</v>
      </c>
      <c r="AK43" s="13">
        <f t="shared" si="72"/>
        <v>14.810270099601022</v>
      </c>
      <c r="AL43" s="13">
        <f t="shared" si="73"/>
        <v>3.8842963345675821</v>
      </c>
      <c r="AM43" s="63">
        <f t="shared" si="74"/>
        <v>12.848388300467867</v>
      </c>
      <c r="AN43" s="40">
        <f t="shared" si="75"/>
        <v>76.156749619679104</v>
      </c>
      <c r="AO43" s="13">
        <f t="shared" si="76"/>
        <v>14.798788713797755</v>
      </c>
      <c r="AP43" s="13">
        <f t="shared" si="77"/>
        <v>0.87832601394988374</v>
      </c>
      <c r="AQ43" s="13">
        <f t="shared" si="78"/>
        <v>0.65587416401159615</v>
      </c>
      <c r="AR43" s="13">
        <f t="shared" si="79"/>
        <v>7.5102614885616692</v>
      </c>
    </row>
    <row r="44" spans="2:44" x14ac:dyDescent="0.3">
      <c r="B44" s="9" t="s">
        <v>67</v>
      </c>
      <c r="C44" s="10">
        <v>48266</v>
      </c>
      <c r="D44" s="10">
        <v>3586</v>
      </c>
      <c r="E44" s="10">
        <v>8</v>
      </c>
      <c r="F44" s="10">
        <v>23</v>
      </c>
      <c r="G44" s="68">
        <v>2157</v>
      </c>
      <c r="H44" s="38">
        <v>2323</v>
      </c>
      <c r="I44" s="10">
        <v>20684</v>
      </c>
      <c r="J44" s="10">
        <v>7848</v>
      </c>
      <c r="K44" s="10">
        <v>10661</v>
      </c>
      <c r="L44" s="71">
        <v>12524</v>
      </c>
      <c r="M44" s="76">
        <v>12856</v>
      </c>
      <c r="N44" s="10">
        <v>20412</v>
      </c>
      <c r="O44" s="10">
        <v>7014</v>
      </c>
      <c r="P44" s="10">
        <v>2521</v>
      </c>
      <c r="Q44" s="77">
        <v>11237</v>
      </c>
      <c r="R44" s="65">
        <v>49177</v>
      </c>
      <c r="S44" s="10">
        <v>2361</v>
      </c>
      <c r="T44" s="10">
        <v>76</v>
      </c>
      <c r="U44" s="10">
        <v>153</v>
      </c>
      <c r="V44" s="10">
        <v>2273</v>
      </c>
      <c r="X44" s="9" t="s">
        <v>67</v>
      </c>
      <c r="Y44" s="13">
        <f t="shared" si="60"/>
        <v>89.315321983715762</v>
      </c>
      <c r="Z44" s="13">
        <f t="shared" si="61"/>
        <v>6.6358253145817923</v>
      </c>
      <c r="AA44" s="13">
        <f t="shared" si="62"/>
        <v>1.4803849000740192E-2</v>
      </c>
      <c r="AB44" s="13">
        <f t="shared" si="63"/>
        <v>4.2561065877128053E-2</v>
      </c>
      <c r="AC44" s="45">
        <f t="shared" si="64"/>
        <v>3.9914877868245742</v>
      </c>
      <c r="AD44" s="52">
        <f t="shared" si="65"/>
        <v>4.2986676535899333</v>
      </c>
      <c r="AE44" s="13">
        <f t="shared" si="66"/>
        <v>38.275351591413767</v>
      </c>
      <c r="AF44" s="13">
        <f t="shared" si="67"/>
        <v>14.522575869726129</v>
      </c>
      <c r="AG44" s="13">
        <f t="shared" si="68"/>
        <v>19.7279792746114</v>
      </c>
      <c r="AH44" s="53">
        <f t="shared" si="69"/>
        <v>23.17542561065877</v>
      </c>
      <c r="AI44" s="62">
        <f t="shared" si="70"/>
        <v>23.78978534418949</v>
      </c>
      <c r="AJ44" s="13">
        <f t="shared" si="71"/>
        <v>37.7720207253886</v>
      </c>
      <c r="AK44" s="13">
        <f t="shared" si="72"/>
        <v>12.979274611398964</v>
      </c>
      <c r="AL44" s="13">
        <f t="shared" si="73"/>
        <v>4.6650629163582531</v>
      </c>
      <c r="AM44" s="63">
        <f t="shared" si="74"/>
        <v>20.793856402664694</v>
      </c>
      <c r="AN44" s="40">
        <f t="shared" si="75"/>
        <v>91.001110288675051</v>
      </c>
      <c r="AO44" s="13">
        <f t="shared" si="76"/>
        <v>4.3689859363434493</v>
      </c>
      <c r="AP44" s="13">
        <f t="shared" si="77"/>
        <v>0.14063656550703182</v>
      </c>
      <c r="AQ44" s="13">
        <f t="shared" si="78"/>
        <v>0.28312361213915616</v>
      </c>
      <c r="AR44" s="13">
        <f t="shared" si="79"/>
        <v>4.2061435973353074</v>
      </c>
    </row>
    <row r="45" spans="2:44" x14ac:dyDescent="0.3">
      <c r="B45" s="9" t="s">
        <v>68</v>
      </c>
      <c r="C45" s="10">
        <v>37892</v>
      </c>
      <c r="D45" s="10">
        <v>229</v>
      </c>
      <c r="E45" s="10">
        <v>9</v>
      </c>
      <c r="F45" s="10">
        <v>175</v>
      </c>
      <c r="G45" s="68">
        <v>132</v>
      </c>
      <c r="H45" s="38">
        <v>2455</v>
      </c>
      <c r="I45" s="10">
        <v>6176</v>
      </c>
      <c r="J45" s="10">
        <v>14342</v>
      </c>
      <c r="K45" s="10">
        <v>5897</v>
      </c>
      <c r="L45" s="71">
        <v>9567</v>
      </c>
      <c r="M45" s="76">
        <v>3957</v>
      </c>
      <c r="N45" s="10">
        <v>6562</v>
      </c>
      <c r="O45" s="10">
        <v>10033</v>
      </c>
      <c r="P45" s="10">
        <v>7219</v>
      </c>
      <c r="Q45" s="77">
        <v>10666</v>
      </c>
      <c r="R45" s="65">
        <v>35132</v>
      </c>
      <c r="S45" s="10">
        <v>512</v>
      </c>
      <c r="T45" s="10">
        <v>1166</v>
      </c>
      <c r="U45" s="10">
        <v>100</v>
      </c>
      <c r="V45" s="10">
        <v>1527</v>
      </c>
      <c r="X45" s="9" t="s">
        <v>68</v>
      </c>
      <c r="Y45" s="13">
        <f t="shared" si="60"/>
        <v>98.582095376850432</v>
      </c>
      <c r="Z45" s="13">
        <f t="shared" si="61"/>
        <v>0.59578010770871814</v>
      </c>
      <c r="AA45" s="13">
        <f t="shared" si="62"/>
        <v>2.3414938730910322E-2</v>
      </c>
      <c r="AB45" s="13">
        <f t="shared" si="63"/>
        <v>0.45529047532325623</v>
      </c>
      <c r="AC45" s="45">
        <f t="shared" si="64"/>
        <v>0.34341910138668469</v>
      </c>
      <c r="AD45" s="52">
        <f t="shared" si="65"/>
        <v>6.3870749538205374</v>
      </c>
      <c r="AE45" s="13">
        <f t="shared" si="66"/>
        <v>16.067851289122459</v>
      </c>
      <c r="AF45" s="13">
        <f t="shared" si="67"/>
        <v>37.313005697635091</v>
      </c>
      <c r="AG45" s="13">
        <f t="shared" si="68"/>
        <v>15.341988188464239</v>
      </c>
      <c r="AH45" s="53">
        <f t="shared" si="69"/>
        <v>24.89007987095767</v>
      </c>
      <c r="AI45" s="62">
        <f t="shared" si="70"/>
        <v>10.294768062023572</v>
      </c>
      <c r="AJ45" s="13">
        <f t="shared" si="71"/>
        <v>17.072091994692613</v>
      </c>
      <c r="AK45" s="13">
        <f t="shared" si="72"/>
        <v>26.10245336524703</v>
      </c>
      <c r="AL45" s="13">
        <f t="shared" si="73"/>
        <v>18.781382522049068</v>
      </c>
      <c r="AM45" s="63">
        <f t="shared" si="74"/>
        <v>27.749304055987722</v>
      </c>
      <c r="AN45" s="40">
        <f t="shared" si="75"/>
        <v>91.401514166037927</v>
      </c>
      <c r="AO45" s="13">
        <f t="shared" si="76"/>
        <v>1.3320498478028984</v>
      </c>
      <c r="AP45" s="13">
        <f t="shared" si="77"/>
        <v>3.0335353955823816</v>
      </c>
      <c r="AQ45" s="13">
        <f t="shared" si="78"/>
        <v>0.26016598589900353</v>
      </c>
      <c r="AR45" s="13">
        <f t="shared" si="79"/>
        <v>3.9727346046777843</v>
      </c>
    </row>
    <row r="46" spans="2:44" x14ac:dyDescent="0.3">
      <c r="B46" s="9" t="s">
        <v>69</v>
      </c>
      <c r="C46" s="10">
        <v>9331</v>
      </c>
      <c r="D46" s="10">
        <v>14256</v>
      </c>
      <c r="E46" s="10">
        <v>366</v>
      </c>
      <c r="F46" s="10">
        <v>36</v>
      </c>
      <c r="G46" s="68">
        <v>2097</v>
      </c>
      <c r="H46" s="38">
        <v>252</v>
      </c>
      <c r="I46" s="10">
        <v>5289</v>
      </c>
      <c r="J46" s="10">
        <v>6398</v>
      </c>
      <c r="K46" s="10">
        <v>52</v>
      </c>
      <c r="L46" s="71">
        <v>14095</v>
      </c>
      <c r="M46" s="76">
        <v>1663</v>
      </c>
      <c r="N46" s="10">
        <v>2186</v>
      </c>
      <c r="O46" s="10">
        <v>6791</v>
      </c>
      <c r="P46" s="10">
        <v>836</v>
      </c>
      <c r="Q46" s="77">
        <v>14610</v>
      </c>
      <c r="R46" s="65">
        <v>11851</v>
      </c>
      <c r="S46" s="10">
        <v>13727</v>
      </c>
      <c r="T46" s="10">
        <v>99</v>
      </c>
      <c r="U46" s="10">
        <v>32</v>
      </c>
      <c r="V46" s="10">
        <v>377</v>
      </c>
      <c r="X46" s="9" t="s">
        <v>69</v>
      </c>
      <c r="Y46" s="13">
        <f t="shared" si="60"/>
        <v>35.770144905313195</v>
      </c>
      <c r="Z46" s="13">
        <f t="shared" si="61"/>
        <v>54.650003833473889</v>
      </c>
      <c r="AA46" s="13">
        <f t="shared" si="62"/>
        <v>1.4030514452196581</v>
      </c>
      <c r="AB46" s="13">
        <f t="shared" si="63"/>
        <v>0.13800506018554012</v>
      </c>
      <c r="AC46" s="45">
        <f t="shared" si="64"/>
        <v>8.0387947558077126</v>
      </c>
      <c r="AD46" s="52">
        <f t="shared" si="65"/>
        <v>0.96603542129878095</v>
      </c>
      <c r="AE46" s="13">
        <f t="shared" si="66"/>
        <v>20.275243425592272</v>
      </c>
      <c r="AF46" s="13">
        <f t="shared" si="67"/>
        <v>24.526565974085717</v>
      </c>
      <c r="AG46" s="13">
        <f t="shared" si="68"/>
        <v>0.19934064249022462</v>
      </c>
      <c r="AH46" s="53">
        <f t="shared" si="69"/>
        <v>54.032814536533003</v>
      </c>
      <c r="AI46" s="62">
        <f t="shared" si="70"/>
        <v>6.3750670857931455</v>
      </c>
      <c r="AJ46" s="13">
        <f t="shared" si="71"/>
        <v>8.3799739323775206</v>
      </c>
      <c r="AK46" s="13">
        <f t="shared" si="72"/>
        <v>26.033121214444531</v>
      </c>
      <c r="AL46" s="13">
        <f t="shared" si="73"/>
        <v>3.2047841754197655</v>
      </c>
      <c r="AM46" s="63">
        <f t="shared" si="74"/>
        <v>56.00705359196504</v>
      </c>
      <c r="AN46" s="40">
        <f t="shared" si="75"/>
        <v>45.430499118301007</v>
      </c>
      <c r="AO46" s="13">
        <f t="shared" si="76"/>
        <v>52.622096143525269</v>
      </c>
      <c r="AP46" s="13">
        <f t="shared" si="77"/>
        <v>0.37951391551023533</v>
      </c>
      <c r="AQ46" s="13">
        <f t="shared" si="78"/>
        <v>0.12267116460936901</v>
      </c>
      <c r="AR46" s="13">
        <f t="shared" si="79"/>
        <v>1.4452196580541286</v>
      </c>
    </row>
    <row r="47" spans="2:44" x14ac:dyDescent="0.3">
      <c r="B47" s="9" t="s">
        <v>70</v>
      </c>
      <c r="C47" s="10">
        <v>118318</v>
      </c>
      <c r="D47" s="10">
        <v>36491</v>
      </c>
      <c r="E47" s="10">
        <v>2294</v>
      </c>
      <c r="F47" s="10">
        <v>1251</v>
      </c>
      <c r="G47" s="68">
        <v>6204</v>
      </c>
      <c r="H47" s="38">
        <v>8470</v>
      </c>
      <c r="I47" s="10">
        <v>81340</v>
      </c>
      <c r="J47" s="10">
        <v>48402</v>
      </c>
      <c r="K47" s="10">
        <v>1891</v>
      </c>
      <c r="L47" s="71">
        <v>24455</v>
      </c>
      <c r="M47" s="76">
        <v>24895</v>
      </c>
      <c r="N47" s="10">
        <v>72264</v>
      </c>
      <c r="O47" s="10">
        <v>27351</v>
      </c>
      <c r="P47" s="10">
        <v>6645</v>
      </c>
      <c r="Q47" s="77">
        <v>33403</v>
      </c>
      <c r="R47" s="65">
        <v>137948</v>
      </c>
      <c r="S47" s="10">
        <v>5273</v>
      </c>
      <c r="T47" s="10">
        <v>2580</v>
      </c>
      <c r="U47" s="10">
        <v>7446</v>
      </c>
      <c r="V47" s="10">
        <v>11311</v>
      </c>
      <c r="X47" s="9" t="s">
        <v>70</v>
      </c>
      <c r="Y47" s="13">
        <f t="shared" si="60"/>
        <v>71.900484935402716</v>
      </c>
      <c r="Z47" s="13">
        <f t="shared" si="61"/>
        <v>22.175160125913052</v>
      </c>
      <c r="AA47" s="13">
        <f t="shared" si="62"/>
        <v>1.3940373606874172</v>
      </c>
      <c r="AB47" s="13">
        <f t="shared" si="63"/>
        <v>0.76021828170006922</v>
      </c>
      <c r="AC47" s="45">
        <f t="shared" si="64"/>
        <v>3.7700992962967463</v>
      </c>
      <c r="AD47" s="52">
        <f t="shared" si="65"/>
        <v>5.1471213796959123</v>
      </c>
      <c r="AE47" s="13">
        <f t="shared" si="66"/>
        <v>49.429380522369016</v>
      </c>
      <c r="AF47" s="13">
        <f t="shared" si="67"/>
        <v>29.41333754664009</v>
      </c>
      <c r="AG47" s="13">
        <f t="shared" si="68"/>
        <v>1.1491389054315195</v>
      </c>
      <c r="AH47" s="53">
        <f t="shared" si="69"/>
        <v>14.861021645863465</v>
      </c>
      <c r="AI47" s="62">
        <f t="shared" si="70"/>
        <v>15.128404574678836</v>
      </c>
      <c r="AJ47" s="13">
        <f t="shared" si="71"/>
        <v>43.913999927077384</v>
      </c>
      <c r="AK47" s="13">
        <f t="shared" si="72"/>
        <v>16.620887468248277</v>
      </c>
      <c r="AL47" s="13">
        <f t="shared" si="73"/>
        <v>4.038089913586699</v>
      </c>
      <c r="AM47" s="63">
        <f t="shared" si="74"/>
        <v>20.298618116408804</v>
      </c>
      <c r="AN47" s="40">
        <f t="shared" si="75"/>
        <v>83.82940969141579</v>
      </c>
      <c r="AO47" s="13">
        <f t="shared" si="76"/>
        <v>3.2043413264624023</v>
      </c>
      <c r="AP47" s="13">
        <f t="shared" si="77"/>
        <v>1.5678362644174091</v>
      </c>
      <c r="AQ47" s="13">
        <f t="shared" si="78"/>
        <v>4.524848381725592</v>
      </c>
      <c r="AR47" s="13">
        <f t="shared" si="79"/>
        <v>6.873564335978803</v>
      </c>
    </row>
    <row r="48" spans="2:44" x14ac:dyDescent="0.3">
      <c r="B48" s="4" t="s">
        <v>156</v>
      </c>
      <c r="C48" s="20"/>
      <c r="D48" s="20"/>
      <c r="E48" s="20"/>
      <c r="G48" s="4"/>
      <c r="H48" s="4"/>
      <c r="I48" s="89"/>
      <c r="J48" s="89"/>
      <c r="L48" s="4"/>
      <c r="N48" s="4"/>
      <c r="O48" s="20"/>
      <c r="P48" s="20"/>
      <c r="Q48" s="20"/>
      <c r="S48" s="4"/>
      <c r="T48" s="4"/>
      <c r="U48" s="89"/>
      <c r="V48" s="89"/>
      <c r="X48" s="4" t="s">
        <v>156</v>
      </c>
    </row>
    <row r="49" spans="2:44" x14ac:dyDescent="0.3">
      <c r="B49" s="9" t="s">
        <v>157</v>
      </c>
      <c r="C49" s="10">
        <v>334891</v>
      </c>
      <c r="D49" s="10">
        <v>72663</v>
      </c>
      <c r="E49" s="10">
        <v>2724</v>
      </c>
      <c r="F49" s="10">
        <v>2760</v>
      </c>
      <c r="G49" s="68">
        <v>11951</v>
      </c>
      <c r="H49" s="38">
        <v>55030</v>
      </c>
      <c r="I49" s="10">
        <v>149811</v>
      </c>
      <c r="J49" s="10">
        <v>121723</v>
      </c>
      <c r="K49" s="10">
        <v>17379</v>
      </c>
      <c r="L49" s="71">
        <v>81046</v>
      </c>
      <c r="M49" s="76">
        <v>101738</v>
      </c>
      <c r="N49" s="10">
        <v>149018</v>
      </c>
      <c r="O49" s="10">
        <v>69619</v>
      </c>
      <c r="P49" s="10">
        <v>23065</v>
      </c>
      <c r="Q49" s="77">
        <v>81549</v>
      </c>
      <c r="R49" s="65">
        <v>335525</v>
      </c>
      <c r="S49" s="10">
        <v>42166</v>
      </c>
      <c r="T49" s="10">
        <v>10747</v>
      </c>
      <c r="U49" s="10">
        <v>9111</v>
      </c>
      <c r="V49" s="10">
        <v>27440</v>
      </c>
      <c r="X49" s="9" t="s">
        <v>157</v>
      </c>
      <c r="Y49" s="13">
        <f t="shared" ref="Y49:Y50" si="80">C49/(C49+D49+E49+F49+G49)*100</f>
        <v>78.799921880331027</v>
      </c>
      <c r="Z49" s="13">
        <f t="shared" ref="Z49:Z50" si="81">D49/(D49+E49+F49+G49+C49)*100</f>
        <v>17.097618997197575</v>
      </c>
      <c r="AA49" s="13">
        <f t="shared" ref="AA49:AA50" si="82">E49/(E49+F49+G49+D49+C49)*100</f>
        <v>0.6409577659657073</v>
      </c>
      <c r="AB49" s="13">
        <f t="shared" ref="AB49:AB50" si="83">F49/(F49+G49+E49+D49+C49)*100</f>
        <v>0.64942857344543037</v>
      </c>
      <c r="AC49" s="45">
        <f t="shared" ref="AC49:AC50" si="84">G49/(G49+F49+E49+D49+C49)*100</f>
        <v>2.8120727830602674</v>
      </c>
      <c r="AD49" s="52">
        <f t="shared" ref="AD49:AD50" si="85">H49/(H49+I49+J49+K49+L49)*100</f>
        <v>12.948570433587692</v>
      </c>
      <c r="AE49" s="13">
        <f t="shared" ref="AE49:AE50" si="86">I49/(I49+J49+K49+L49+H49)*100</f>
        <v>35.250559426243974</v>
      </c>
      <c r="AF49" s="13">
        <f t="shared" ref="AF49:AF50" si="87">J49/(J49+K49+L49+I49+H49)*100</f>
        <v>28.641447190397866</v>
      </c>
      <c r="AG49" s="13">
        <f t="shared" ref="AG49:AG50" si="88">K49/(K49+L49+J49+I49+H49)*100</f>
        <v>4.089282310836281</v>
      </c>
      <c r="AH49" s="53">
        <f t="shared" ref="AH49:AH50" si="89">L49/(L49+K49+J49+I49+H49)*100</f>
        <v>19.070140638934184</v>
      </c>
      <c r="AI49" s="62">
        <f t="shared" ref="AI49:AI50" si="90">M49/(M49+N49+O49+P49+Q49)*100</f>
        <v>23.93897253811275</v>
      </c>
      <c r="AJ49" s="13">
        <f t="shared" ref="AJ49:AJ50" si="91">N49/(N49+O49+P49+Q49+M49)*100</f>
        <v>35.063966361482294</v>
      </c>
      <c r="AK49" s="13">
        <f t="shared" ref="AK49:AK50" si="92">O49/(O49+P49+Q49+N49+M49)*100</f>
        <v>16.381365164745439</v>
      </c>
      <c r="AL49" s="13">
        <f t="shared" ref="AL49:AL50" si="93">P49/(P49+Q49+O49+N49+M49)*100</f>
        <v>5.4271992922169749</v>
      </c>
      <c r="AM49" s="63">
        <f t="shared" ref="AM49:AM50" si="94">Q49/(Q49+P49+O49+N49+M49)*100</f>
        <v>19.188496643442537</v>
      </c>
      <c r="AN49" s="40">
        <f t="shared" ref="AN49:AN50" si="95">R49/(R49+S49+T49+U49+V49)*100</f>
        <v>78.949102212057255</v>
      </c>
      <c r="AO49" s="13">
        <f t="shared" ref="AO49:AO50" si="96">S49/(S49+T49+U49+V49+R49)*100</f>
        <v>9.9216685608333393</v>
      </c>
      <c r="AP49" s="13">
        <f t="shared" ref="AP49:AP50" si="97">T49/(T49+U49+V49+S49+R49)*100</f>
        <v>2.5287713329050869</v>
      </c>
      <c r="AQ49" s="13">
        <f t="shared" ref="AQ49:AQ50" si="98">U49/(U49+V49+T49+S49+R49)*100</f>
        <v>2.1438201929932306</v>
      </c>
      <c r="AR49" s="13">
        <f t="shared" ref="AR49:AR50" si="99">V49/(V49+U49+T49+S49+R49)*100</f>
        <v>6.4566377012110907</v>
      </c>
    </row>
    <row r="50" spans="2:44" x14ac:dyDescent="0.3">
      <c r="B50" s="9" t="s">
        <v>158</v>
      </c>
      <c r="C50" s="10">
        <v>123449</v>
      </c>
      <c r="D50" s="10">
        <v>50648</v>
      </c>
      <c r="E50" s="10">
        <v>19510</v>
      </c>
      <c r="F50" s="10">
        <v>4760</v>
      </c>
      <c r="G50" s="68">
        <v>9226</v>
      </c>
      <c r="H50" s="38">
        <v>28634</v>
      </c>
      <c r="I50" s="10">
        <v>74986</v>
      </c>
      <c r="J50" s="10">
        <v>60071</v>
      </c>
      <c r="K50" s="10">
        <v>14603</v>
      </c>
      <c r="L50" s="71">
        <v>29299</v>
      </c>
      <c r="M50" s="76">
        <v>81552</v>
      </c>
      <c r="N50" s="10">
        <v>70027</v>
      </c>
      <c r="O50" s="10">
        <v>32262</v>
      </c>
      <c r="P50" s="10">
        <v>5236</v>
      </c>
      <c r="Q50" s="77">
        <v>18516</v>
      </c>
      <c r="R50" s="65">
        <v>159858</v>
      </c>
      <c r="S50" s="10">
        <v>34493</v>
      </c>
      <c r="T50" s="10">
        <v>5776</v>
      </c>
      <c r="U50" s="10">
        <v>2122</v>
      </c>
      <c r="V50" s="10">
        <v>5344</v>
      </c>
      <c r="X50" s="9" t="s">
        <v>158</v>
      </c>
      <c r="Y50" s="13">
        <f t="shared" si="80"/>
        <v>59.466841367483489</v>
      </c>
      <c r="Z50" s="13">
        <f t="shared" si="81"/>
        <v>24.397739808182354</v>
      </c>
      <c r="AA50" s="13">
        <f t="shared" si="82"/>
        <v>9.3981974344028938</v>
      </c>
      <c r="AB50" s="13">
        <f t="shared" si="83"/>
        <v>2.2929482207974257</v>
      </c>
      <c r="AC50" s="45">
        <f t="shared" si="84"/>
        <v>4.444273169133834</v>
      </c>
      <c r="AD50" s="52">
        <f t="shared" si="85"/>
        <v>13.793335998805354</v>
      </c>
      <c r="AE50" s="13">
        <f t="shared" si="86"/>
        <v>36.121641866536926</v>
      </c>
      <c r="AF50" s="13">
        <f t="shared" si="87"/>
        <v>28.936910204101295</v>
      </c>
      <c r="AG50" s="13">
        <f t="shared" si="88"/>
        <v>7.034437577374959</v>
      </c>
      <c r="AH50" s="53">
        <f t="shared" si="89"/>
        <v>14.113674353181466</v>
      </c>
      <c r="AI50" s="62">
        <f t="shared" si="90"/>
        <v>39.284561618166315</v>
      </c>
      <c r="AJ50" s="13">
        <f t="shared" si="91"/>
        <v>33.73283299533221</v>
      </c>
      <c r="AK50" s="13">
        <f t="shared" si="92"/>
        <v>15.540986449446754</v>
      </c>
      <c r="AL50" s="13">
        <f t="shared" si="93"/>
        <v>2.5222430428771681</v>
      </c>
      <c r="AM50" s="63">
        <f t="shared" si="94"/>
        <v>8.9193758941775485</v>
      </c>
      <c r="AN50" s="40">
        <f t="shared" si="95"/>
        <v>77.00548669752834</v>
      </c>
      <c r="AO50" s="13">
        <f t="shared" si="96"/>
        <v>16.615685499992775</v>
      </c>
      <c r="AP50" s="13">
        <f t="shared" si="97"/>
        <v>2.7823674208667923</v>
      </c>
      <c r="AQ50" s="13">
        <f t="shared" si="98"/>
        <v>1.0221924631370036</v>
      </c>
      <c r="AR50" s="13">
        <f t="shared" si="99"/>
        <v>2.5742679184750932</v>
      </c>
    </row>
    <row r="51" spans="2:44" x14ac:dyDescent="0.3">
      <c r="B51" s="24"/>
    </row>
    <row r="52" spans="2:44" ht="18" customHeight="1" x14ac:dyDescent="0.3">
      <c r="B52" s="1" t="s">
        <v>88</v>
      </c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2:44" ht="4.5" customHeight="1" x14ac:dyDescent="0.3"/>
    <row r="54" spans="2:44" x14ac:dyDescent="0.3">
      <c r="B54" s="25" t="s">
        <v>95</v>
      </c>
      <c r="X54" s="25" t="s">
        <v>112</v>
      </c>
    </row>
    <row r="55" spans="2:44" x14ac:dyDescent="0.3">
      <c r="B55" s="123" t="s">
        <v>0</v>
      </c>
      <c r="C55" s="123" t="s">
        <v>22</v>
      </c>
      <c r="D55" s="123"/>
      <c r="E55" s="123"/>
      <c r="F55" s="123"/>
      <c r="G55" s="126"/>
      <c r="H55" s="127" t="s">
        <v>23</v>
      </c>
      <c r="I55" s="123"/>
      <c r="J55" s="123"/>
      <c r="K55" s="123"/>
      <c r="L55" s="124"/>
      <c r="M55" s="127" t="s">
        <v>24</v>
      </c>
      <c r="N55" s="123"/>
      <c r="O55" s="123"/>
      <c r="P55" s="123"/>
      <c r="Q55" s="124"/>
      <c r="R55" s="127" t="s">
        <v>25</v>
      </c>
      <c r="S55" s="123"/>
      <c r="T55" s="123"/>
      <c r="U55" s="123"/>
      <c r="V55" s="123"/>
      <c r="X55" s="128" t="s">
        <v>0</v>
      </c>
      <c r="Y55" s="126" t="s">
        <v>22</v>
      </c>
      <c r="Z55" s="130"/>
      <c r="AA55" s="130"/>
      <c r="AB55" s="130"/>
      <c r="AC55" s="131"/>
      <c r="AD55" s="132" t="s">
        <v>23</v>
      </c>
      <c r="AE55" s="130"/>
      <c r="AF55" s="130"/>
      <c r="AG55" s="130"/>
      <c r="AH55" s="133"/>
      <c r="AI55" s="134" t="s">
        <v>24</v>
      </c>
      <c r="AJ55" s="130"/>
      <c r="AK55" s="130"/>
      <c r="AL55" s="130"/>
      <c r="AM55" s="135"/>
      <c r="AN55" s="130" t="s">
        <v>25</v>
      </c>
      <c r="AO55" s="130"/>
      <c r="AP55" s="130"/>
      <c r="AQ55" s="130"/>
      <c r="AR55" s="122"/>
    </row>
    <row r="56" spans="2:44" ht="20.399999999999999" x14ac:dyDescent="0.3">
      <c r="B56" s="125"/>
      <c r="C56" s="21" t="s">
        <v>26</v>
      </c>
      <c r="D56" s="21" t="s">
        <v>27</v>
      </c>
      <c r="E56" s="21" t="s">
        <v>28</v>
      </c>
      <c r="F56" s="21" t="s">
        <v>29</v>
      </c>
      <c r="G56" s="31" t="s">
        <v>30</v>
      </c>
      <c r="H56" s="34" t="s">
        <v>26</v>
      </c>
      <c r="I56" s="28" t="s">
        <v>27</v>
      </c>
      <c r="J56" s="28" t="s">
        <v>28</v>
      </c>
      <c r="K56" s="28" t="s">
        <v>29</v>
      </c>
      <c r="L56" s="41" t="s">
        <v>30</v>
      </c>
      <c r="M56" s="34" t="s">
        <v>26</v>
      </c>
      <c r="N56" s="28" t="s">
        <v>27</v>
      </c>
      <c r="O56" s="28" t="s">
        <v>28</v>
      </c>
      <c r="P56" s="28" t="s">
        <v>29</v>
      </c>
      <c r="Q56" s="41" t="s">
        <v>30</v>
      </c>
      <c r="R56" s="34" t="s">
        <v>26</v>
      </c>
      <c r="S56" s="28" t="s">
        <v>27</v>
      </c>
      <c r="T56" s="28" t="s">
        <v>28</v>
      </c>
      <c r="U56" s="28" t="s">
        <v>29</v>
      </c>
      <c r="V56" s="28" t="s">
        <v>30</v>
      </c>
      <c r="X56" s="129"/>
      <c r="Y56" s="28" t="s">
        <v>26</v>
      </c>
      <c r="Z56" s="28" t="s">
        <v>27</v>
      </c>
      <c r="AA56" s="28" t="s">
        <v>28</v>
      </c>
      <c r="AB56" s="28" t="s">
        <v>29</v>
      </c>
      <c r="AC56" s="41" t="s">
        <v>30</v>
      </c>
      <c r="AD56" s="34" t="s">
        <v>26</v>
      </c>
      <c r="AE56" s="28" t="s">
        <v>27</v>
      </c>
      <c r="AF56" s="28" t="s">
        <v>28</v>
      </c>
      <c r="AG56" s="28" t="s">
        <v>29</v>
      </c>
      <c r="AH56" s="46" t="s">
        <v>30</v>
      </c>
      <c r="AI56" s="54" t="s">
        <v>26</v>
      </c>
      <c r="AJ56" s="28" t="s">
        <v>27</v>
      </c>
      <c r="AK56" s="28" t="s">
        <v>28</v>
      </c>
      <c r="AL56" s="28" t="s">
        <v>29</v>
      </c>
      <c r="AM56" s="55" t="s">
        <v>30</v>
      </c>
      <c r="AN56" s="26" t="s">
        <v>26</v>
      </c>
      <c r="AO56" s="28" t="s">
        <v>27</v>
      </c>
      <c r="AP56" s="28" t="s">
        <v>28</v>
      </c>
      <c r="AQ56" s="28" t="s">
        <v>29</v>
      </c>
      <c r="AR56" s="28" t="s">
        <v>30</v>
      </c>
    </row>
    <row r="57" spans="2:44" x14ac:dyDescent="0.3">
      <c r="B57" s="4" t="s">
        <v>4</v>
      </c>
      <c r="C57" s="5"/>
      <c r="D57" s="5"/>
      <c r="E57" s="5"/>
      <c r="F57" s="5"/>
      <c r="G57" s="5"/>
      <c r="H57" s="35"/>
      <c r="I57" s="5"/>
      <c r="J57" s="5"/>
      <c r="K57" s="5"/>
      <c r="L57" s="42"/>
      <c r="M57" s="35"/>
      <c r="N57" s="5"/>
      <c r="O57" s="5"/>
      <c r="P57" s="5"/>
      <c r="Q57" s="42"/>
      <c r="R57" s="35"/>
      <c r="S57" s="5"/>
      <c r="T57" s="5"/>
      <c r="U57" s="5"/>
      <c r="V57" s="5"/>
      <c r="X57" s="4" t="s">
        <v>4</v>
      </c>
      <c r="Y57" s="5"/>
      <c r="Z57" s="5"/>
      <c r="AA57" s="5"/>
      <c r="AB57" s="5"/>
      <c r="AC57" s="42"/>
      <c r="AD57" s="35"/>
      <c r="AE57" s="5"/>
      <c r="AF57" s="5"/>
      <c r="AG57" s="5"/>
      <c r="AH57" s="47"/>
      <c r="AI57" s="56"/>
      <c r="AJ57" s="5"/>
      <c r="AK57" s="5"/>
      <c r="AL57" s="5"/>
      <c r="AM57" s="57"/>
      <c r="AN57" s="5"/>
      <c r="AO57" s="5"/>
      <c r="AP57" s="5"/>
      <c r="AQ57" s="5"/>
      <c r="AR57" s="5"/>
    </row>
    <row r="58" spans="2:44" x14ac:dyDescent="0.3">
      <c r="B58" s="6" t="s">
        <v>4</v>
      </c>
      <c r="C58" s="7">
        <v>90170277221</v>
      </c>
      <c r="D58" s="7">
        <v>24209421763</v>
      </c>
      <c r="E58" s="7">
        <v>4651440886</v>
      </c>
      <c r="F58" s="7">
        <v>1435357193</v>
      </c>
      <c r="G58" s="32">
        <v>2351862715</v>
      </c>
      <c r="H58" s="36">
        <v>17385052934</v>
      </c>
      <c r="I58" s="7">
        <v>32816923988</v>
      </c>
      <c r="J58" s="7">
        <v>40112695729</v>
      </c>
      <c r="K58" s="7">
        <v>6128002280</v>
      </c>
      <c r="L58" s="66">
        <v>26375684847</v>
      </c>
      <c r="M58" s="36">
        <v>34351872849</v>
      </c>
      <c r="N58" s="7">
        <v>43982762555</v>
      </c>
      <c r="O58" s="7">
        <v>19838746590</v>
      </c>
      <c r="P58" s="7">
        <v>3004058311</v>
      </c>
      <c r="Q58" s="66">
        <v>21640919473</v>
      </c>
      <c r="R58" s="36">
        <v>93977477596</v>
      </c>
      <c r="S58" s="7">
        <v>19723358584</v>
      </c>
      <c r="T58" s="7">
        <v>3145713981</v>
      </c>
      <c r="U58" s="7">
        <v>1365503794</v>
      </c>
      <c r="V58" s="7">
        <v>4606305823</v>
      </c>
      <c r="X58" s="6" t="s">
        <v>4</v>
      </c>
      <c r="Y58" s="11">
        <f>C58/(C58+D58+E58+F58+G58)*100</f>
        <v>73.417587878544424</v>
      </c>
      <c r="Z58" s="11">
        <f>D58/(D58+E58+F58+G58+C58)*100</f>
        <v>19.711565768147103</v>
      </c>
      <c r="AA58" s="11">
        <f>E58/(E58+F58+G58+D58+C58)*100</f>
        <v>3.7872520805583951</v>
      </c>
      <c r="AB58" s="11">
        <f>F58/(F58+G58+E58+D58+C58)*100</f>
        <v>1.1686829197153228</v>
      </c>
      <c r="AC58" s="43">
        <f>G58/(G58+F58+E58+D58+C58)*100</f>
        <v>1.9149113530347606</v>
      </c>
      <c r="AD58" s="48">
        <f>H58/(H58+I58+J58+K58+L58)*100</f>
        <v>14.155092907464573</v>
      </c>
      <c r="AE58" s="11">
        <f>I58/(I58+J58+K58+L58+H58)*100</f>
        <v>26.719884589989757</v>
      </c>
      <c r="AF58" s="11">
        <f>J58/(J58+K58+L58+I58+H58)*100</f>
        <v>32.660178658553654</v>
      </c>
      <c r="AG58" s="11">
        <f>K58/(K58+L58+J58+I58+H58)*100</f>
        <v>4.9894838940013972</v>
      </c>
      <c r="AH58" s="49">
        <f>L58/(L58+K58+J58+I58+H58)*100</f>
        <v>21.475359949990619</v>
      </c>
      <c r="AI58" s="58">
        <f>M58/(M58+N58+O58+P58+Q58)*100</f>
        <v>27.969656093024398</v>
      </c>
      <c r="AJ58" s="11">
        <f>N58/(N58+O58+P58+Q58+M58)*100</f>
        <v>35.811227763097406</v>
      </c>
      <c r="AK58" s="11">
        <f>O58/(O58+P58+Q58+N58+M58)*100</f>
        <v>16.152916083441816</v>
      </c>
      <c r="AL58" s="11">
        <f>P58/(P58+Q58+O58+N58+M58)*100</f>
        <v>2.4459358653136043</v>
      </c>
      <c r="AM58" s="59">
        <f>Q58/(Q58+P58+O58+N58+M58)*100</f>
        <v>17.620264195122772</v>
      </c>
      <c r="AN58" s="39">
        <f>R58/(R58+S58+T58+U58+V58)*100</f>
        <v>76.517450457625984</v>
      </c>
      <c r="AO58" s="11">
        <f>S58/(S58+T58+U58+V58+R58)*100</f>
        <v>16.058965955620074</v>
      </c>
      <c r="AP58" s="11">
        <f>T58/(T58+U58+V58+S58+R58)*100</f>
        <v>2.5612734013758423</v>
      </c>
      <c r="AQ58" s="11">
        <f>U58/(U58+V58+T58+S58+R58)*100</f>
        <v>1.1118075477218656</v>
      </c>
      <c r="AR58" s="11">
        <f>V58/(V58+U58+T58+S58+R58)*100</f>
        <v>3.7505026376562229</v>
      </c>
    </row>
    <row r="59" spans="2:44" x14ac:dyDescent="0.3">
      <c r="B59" s="4" t="s">
        <v>5</v>
      </c>
      <c r="C59" s="8"/>
      <c r="D59" s="8"/>
      <c r="E59" s="8"/>
      <c r="F59" s="8"/>
      <c r="G59" s="8"/>
      <c r="H59" s="37"/>
      <c r="I59" s="8"/>
      <c r="J59" s="8"/>
      <c r="K59" s="8"/>
      <c r="L59" s="67"/>
      <c r="M59" s="37"/>
      <c r="N59" s="8"/>
      <c r="O59" s="8"/>
      <c r="P59" s="8"/>
      <c r="Q59" s="67"/>
      <c r="R59" s="37"/>
      <c r="S59" s="8"/>
      <c r="T59" s="8"/>
      <c r="U59" s="8"/>
      <c r="V59" s="8"/>
      <c r="X59" s="4" t="s">
        <v>5</v>
      </c>
      <c r="Y59" s="12"/>
      <c r="Z59" s="12"/>
      <c r="AA59" s="12"/>
      <c r="AB59" s="12"/>
      <c r="AC59" s="44"/>
      <c r="AD59" s="50"/>
      <c r="AE59" s="12"/>
      <c r="AF59" s="12"/>
      <c r="AG59" s="12"/>
      <c r="AH59" s="51"/>
      <c r="AI59" s="60"/>
      <c r="AJ59" s="12"/>
      <c r="AK59" s="12"/>
      <c r="AL59" s="12"/>
      <c r="AM59" s="61"/>
      <c r="AN59" s="12"/>
      <c r="AO59" s="12"/>
      <c r="AP59" s="12"/>
      <c r="AQ59" s="12"/>
      <c r="AR59" s="12"/>
    </row>
    <row r="60" spans="2:44" x14ac:dyDescent="0.3">
      <c r="B60" s="9" t="s">
        <v>6</v>
      </c>
      <c r="C60" s="10">
        <v>363242610</v>
      </c>
      <c r="D60" s="10">
        <v>53171550</v>
      </c>
      <c r="E60" s="10">
        <v>12885695</v>
      </c>
      <c r="F60" s="10">
        <v>6811176</v>
      </c>
      <c r="G60" s="33">
        <v>17058901</v>
      </c>
      <c r="H60" s="38">
        <v>39037109</v>
      </c>
      <c r="I60" s="10">
        <v>83209034</v>
      </c>
      <c r="J60" s="10">
        <v>157922145</v>
      </c>
      <c r="K60" s="10">
        <v>15012860</v>
      </c>
      <c r="L60" s="68">
        <v>157988784</v>
      </c>
      <c r="M60" s="38">
        <v>128506099</v>
      </c>
      <c r="N60" s="10">
        <v>117139502</v>
      </c>
      <c r="O60" s="10">
        <v>85339916</v>
      </c>
      <c r="P60" s="10">
        <v>14457662</v>
      </c>
      <c r="Q60" s="68">
        <v>107726753</v>
      </c>
      <c r="R60" s="38">
        <v>358403628</v>
      </c>
      <c r="S60" s="10">
        <v>44907687</v>
      </c>
      <c r="T60" s="10">
        <v>7451598</v>
      </c>
      <c r="U60" s="10">
        <v>8161927</v>
      </c>
      <c r="V60" s="10">
        <v>34245092</v>
      </c>
      <c r="X60" s="9" t="s">
        <v>6</v>
      </c>
      <c r="Y60" s="13">
        <f t="shared" ref="Y60:Y63" si="100">C60/(C60+D60+E60+F60+G60)*100</f>
        <v>80.155938059897579</v>
      </c>
      <c r="Z60" s="13">
        <f t="shared" ref="Z60:Z63" si="101">D60/(D60+E60+F60+G60+C60)*100</f>
        <v>11.733247562417711</v>
      </c>
      <c r="AA60" s="13">
        <f t="shared" ref="AA60:AA63" si="102">E60/(E60+F60+G60+D60+C60)*100</f>
        <v>2.8434576281640855</v>
      </c>
      <c r="AB60" s="13">
        <f t="shared" ref="AB60:AB63" si="103">F60/(F60+G60+E60+D60+C60)*100</f>
        <v>1.5030070441654986</v>
      </c>
      <c r="AC60" s="45">
        <f t="shared" ref="AC60:AC63" si="104">G60/(G60+F60+E60+D60+C60)*100</f>
        <v>3.7643497053551203</v>
      </c>
      <c r="AD60" s="52">
        <f t="shared" ref="AD60:AD63" si="105">H60/(H60+I60+J60+K60+L60)*100</f>
        <v>8.6142319345229641</v>
      </c>
      <c r="AE60" s="13">
        <f t="shared" ref="AE60:AE63" si="106">I60/(I60+J60+K60+L60+H60)*100</f>
        <v>18.361552284099908</v>
      </c>
      <c r="AF60" s="13">
        <f t="shared" ref="AF60:AF63" si="107">J60/(J60+K60+L60+I60+H60)*100</f>
        <v>34.848328154304816</v>
      </c>
      <c r="AG60" s="13">
        <f t="shared" ref="AG60:AG63" si="108">K60/(K60+L60+J60+I60+H60)*100</f>
        <v>3.3128543929962238</v>
      </c>
      <c r="AH60" s="53">
        <f t="shared" ref="AH60:AH63" si="109">L60/(L60+K60+J60+I60+H60)*100</f>
        <v>34.863033234076084</v>
      </c>
      <c r="AI60" s="62">
        <f t="shared" ref="AI60:AI63" si="110">M60/(M60+N60+O60+P60+Q60)*100</f>
        <v>28.357154772572159</v>
      </c>
      <c r="AJ60" s="13">
        <f t="shared" ref="AJ60:AJ63" si="111">N60/(N60+O60+P60+Q60+M60)*100</f>
        <v>25.848913118092753</v>
      </c>
      <c r="AK60" s="13">
        <f t="shared" ref="AK60:AK63" si="112">O60/(O60+P60+Q60+N60+M60)*100</f>
        <v>18.831769271046873</v>
      </c>
      <c r="AL60" s="13">
        <f t="shared" ref="AL60:AL63" si="113">P60/(P60+Q60+O60+N60+M60)*100</f>
        <v>3.190340086376251</v>
      </c>
      <c r="AM60" s="63">
        <f t="shared" ref="AM60:AM63" si="114">Q60/(Q60+P60+O60+N60+M60)*100</f>
        <v>23.771822751911969</v>
      </c>
      <c r="AN60" s="40">
        <f t="shared" ref="AN60:AN63" si="115">R60/(R60+S60+T60+U60+V60)*100</f>
        <v>79.088130675006923</v>
      </c>
      <c r="AO60" s="13">
        <f t="shared" ref="AO60:AO63" si="116">S60/(S60+T60+U60+V60+R60)*100</f>
        <v>9.9096793120863982</v>
      </c>
      <c r="AP60" s="13">
        <f t="shared" ref="AP60:AP63" si="117">T60/(T60+U60+V60+S60+R60)*100</f>
        <v>1.6443275411308622</v>
      </c>
      <c r="AQ60" s="13">
        <f t="shared" ref="AQ60:AQ63" si="118">U60/(U60+V60+T60+S60+R60)*100</f>
        <v>1.801074260151929</v>
      </c>
      <c r="AR60" s="13">
        <f t="shared" ref="AR60:AR63" si="119">V60/(V60+U60+T60+S60+R60)*100</f>
        <v>7.5567882116238909</v>
      </c>
    </row>
    <row r="61" spans="2:44" x14ac:dyDescent="0.3">
      <c r="B61" s="9" t="s">
        <v>7</v>
      </c>
      <c r="C61" s="10">
        <v>3064497355</v>
      </c>
      <c r="D61" s="10">
        <v>739692582</v>
      </c>
      <c r="E61" s="10">
        <v>153010273</v>
      </c>
      <c r="F61" s="10">
        <v>95448746</v>
      </c>
      <c r="G61" s="33">
        <v>162221959</v>
      </c>
      <c r="H61" s="38">
        <v>403304565</v>
      </c>
      <c r="I61" s="10">
        <v>980515374</v>
      </c>
      <c r="J61" s="10">
        <v>1470017301</v>
      </c>
      <c r="K61" s="10">
        <v>154018683</v>
      </c>
      <c r="L61" s="68">
        <v>1207014992</v>
      </c>
      <c r="M61" s="38">
        <v>1306109561</v>
      </c>
      <c r="N61" s="10">
        <v>1323942551</v>
      </c>
      <c r="O61" s="10">
        <v>683617629</v>
      </c>
      <c r="P61" s="10">
        <v>184886158</v>
      </c>
      <c r="Q61" s="68">
        <v>716315016</v>
      </c>
      <c r="R61" s="38">
        <v>3345474423</v>
      </c>
      <c r="S61" s="10">
        <v>452409813</v>
      </c>
      <c r="T61" s="10">
        <v>88664219</v>
      </c>
      <c r="U61" s="10">
        <v>95563503</v>
      </c>
      <c r="V61" s="10">
        <v>232758957</v>
      </c>
      <c r="X61" s="9" t="s">
        <v>7</v>
      </c>
      <c r="Y61" s="13">
        <f t="shared" si="100"/>
        <v>72.706790238675666</v>
      </c>
      <c r="Z61" s="13">
        <f t="shared" si="101"/>
        <v>17.549590412545292</v>
      </c>
      <c r="AA61" s="13">
        <f t="shared" si="102"/>
        <v>3.6302481401141553</v>
      </c>
      <c r="AB61" s="13">
        <f t="shared" si="103"/>
        <v>2.2645710372840679</v>
      </c>
      <c r="AC61" s="45">
        <f t="shared" si="104"/>
        <v>3.8488001713808115</v>
      </c>
      <c r="AD61" s="52">
        <f t="shared" si="105"/>
        <v>9.568610121954352</v>
      </c>
      <c r="AE61" s="13">
        <f t="shared" si="106"/>
        <v>23.263236141123908</v>
      </c>
      <c r="AF61" s="13">
        <f t="shared" si="107"/>
        <v>34.876923413442192</v>
      </c>
      <c r="AG61" s="13">
        <f t="shared" si="108"/>
        <v>3.6541731907345971</v>
      </c>
      <c r="AH61" s="53">
        <f t="shared" si="109"/>
        <v>28.637057132744953</v>
      </c>
      <c r="AI61" s="62">
        <f t="shared" si="110"/>
        <v>30.988127212906591</v>
      </c>
      <c r="AJ61" s="13">
        <f t="shared" si="111"/>
        <v>31.411224156078337</v>
      </c>
      <c r="AK61" s="13">
        <f t="shared" si="112"/>
        <v>16.219183049405441</v>
      </c>
      <c r="AL61" s="13">
        <f t="shared" si="113"/>
        <v>4.3865200555021033</v>
      </c>
      <c r="AM61" s="63">
        <f t="shared" si="114"/>
        <v>16.994945526107529</v>
      </c>
      <c r="AN61" s="40">
        <f t="shared" si="115"/>
        <v>79.373117005648567</v>
      </c>
      <c r="AO61" s="13">
        <f t="shared" si="116"/>
        <v>10.73365761665325</v>
      </c>
      <c r="AP61" s="13">
        <f t="shared" si="117"/>
        <v>2.1036046130015347</v>
      </c>
      <c r="AQ61" s="13">
        <f t="shared" si="118"/>
        <v>2.2672937066685943</v>
      </c>
      <c r="AR61" s="13">
        <f t="shared" si="119"/>
        <v>5.522327058028063</v>
      </c>
    </row>
    <row r="62" spans="2:44" x14ac:dyDescent="0.3">
      <c r="B62" s="9" t="s">
        <v>8</v>
      </c>
      <c r="C62" s="10">
        <v>13109959196</v>
      </c>
      <c r="D62" s="10">
        <v>3421906685</v>
      </c>
      <c r="E62" s="10">
        <v>1092712151</v>
      </c>
      <c r="F62" s="10">
        <v>425122697</v>
      </c>
      <c r="G62" s="33">
        <v>534589689</v>
      </c>
      <c r="H62" s="38">
        <v>1620369375</v>
      </c>
      <c r="I62" s="10">
        <v>5001215448</v>
      </c>
      <c r="J62" s="10">
        <v>6967433797</v>
      </c>
      <c r="K62" s="10">
        <v>694239797</v>
      </c>
      <c r="L62" s="68">
        <v>4301032001</v>
      </c>
      <c r="M62" s="38">
        <v>5298889030</v>
      </c>
      <c r="N62" s="10">
        <v>5524254974</v>
      </c>
      <c r="O62" s="10">
        <v>3793744807</v>
      </c>
      <c r="P62" s="10">
        <v>883940729</v>
      </c>
      <c r="Q62" s="68">
        <v>3083460878</v>
      </c>
      <c r="R62" s="38">
        <v>14287285534</v>
      </c>
      <c r="S62" s="10">
        <v>2302540880</v>
      </c>
      <c r="T62" s="10">
        <v>541970348</v>
      </c>
      <c r="U62" s="10">
        <v>310093007</v>
      </c>
      <c r="V62" s="10">
        <v>1142400649</v>
      </c>
      <c r="X62" s="9" t="s">
        <v>8</v>
      </c>
      <c r="Y62" s="13">
        <f t="shared" si="100"/>
        <v>70.543232488996281</v>
      </c>
      <c r="Z62" s="13">
        <f t="shared" si="101"/>
        <v>18.412899325366105</v>
      </c>
      <c r="AA62" s="13">
        <f t="shared" si="102"/>
        <v>5.8797625651697878</v>
      </c>
      <c r="AB62" s="13">
        <f t="shared" si="103"/>
        <v>2.2875379551120401</v>
      </c>
      <c r="AC62" s="45">
        <f t="shared" si="104"/>
        <v>2.8765676653557772</v>
      </c>
      <c r="AD62" s="52">
        <f t="shared" si="105"/>
        <v>8.719027407312657</v>
      </c>
      <c r="AE62" s="13">
        <f t="shared" si="106"/>
        <v>26.910984145813941</v>
      </c>
      <c r="AF62" s="13">
        <f t="shared" si="107"/>
        <v>37.490986420722436</v>
      </c>
      <c r="AG62" s="13">
        <f t="shared" si="108"/>
        <v>3.7356271419843239</v>
      </c>
      <c r="AH62" s="53">
        <f t="shared" si="109"/>
        <v>23.143374884166644</v>
      </c>
      <c r="AI62" s="62">
        <f t="shared" si="110"/>
        <v>28.512732586592104</v>
      </c>
      <c r="AJ62" s="13">
        <f t="shared" si="111"/>
        <v>29.72540166854812</v>
      </c>
      <c r="AK62" s="13">
        <f t="shared" si="112"/>
        <v>20.413718908124309</v>
      </c>
      <c r="AL62" s="13">
        <f t="shared" si="113"/>
        <v>4.7563867606365555</v>
      </c>
      <c r="AM62" s="63">
        <f t="shared" si="114"/>
        <v>16.591760076098915</v>
      </c>
      <c r="AN62" s="40">
        <f t="shared" si="115"/>
        <v>76.878294584558944</v>
      </c>
      <c r="AO62" s="13">
        <f t="shared" si="116"/>
        <v>12.389716412146955</v>
      </c>
      <c r="AP62" s="13">
        <f t="shared" si="117"/>
        <v>2.916282170639505</v>
      </c>
      <c r="AQ62" s="13">
        <f t="shared" si="118"/>
        <v>1.668575985552057</v>
      </c>
      <c r="AR62" s="13">
        <f t="shared" si="119"/>
        <v>6.1471308471025425</v>
      </c>
    </row>
    <row r="63" spans="2:44" x14ac:dyDescent="0.3">
      <c r="B63" s="9" t="s">
        <v>9</v>
      </c>
      <c r="C63" s="10">
        <v>73632578060</v>
      </c>
      <c r="D63" s="10">
        <v>19994650946</v>
      </c>
      <c r="E63" s="10">
        <v>3392832767</v>
      </c>
      <c r="F63" s="10">
        <v>907974574</v>
      </c>
      <c r="G63" s="33">
        <v>1637992166</v>
      </c>
      <c r="H63" s="38">
        <v>15322341885</v>
      </c>
      <c r="I63" s="10">
        <v>26751984132</v>
      </c>
      <c r="J63" s="10">
        <v>31517322486</v>
      </c>
      <c r="K63" s="10">
        <v>5264730940</v>
      </c>
      <c r="L63" s="68">
        <v>20709649070</v>
      </c>
      <c r="M63" s="38">
        <v>27618368159</v>
      </c>
      <c r="N63" s="10">
        <v>37017425528</v>
      </c>
      <c r="O63" s="10">
        <v>15276044238</v>
      </c>
      <c r="P63" s="10">
        <v>1920773762</v>
      </c>
      <c r="Q63" s="68">
        <v>17733416826</v>
      </c>
      <c r="R63" s="38">
        <v>75986314011</v>
      </c>
      <c r="S63" s="10">
        <v>16923500204</v>
      </c>
      <c r="T63" s="10">
        <v>2507627816</v>
      </c>
      <c r="U63" s="10">
        <v>951685357</v>
      </c>
      <c r="V63" s="10">
        <v>3196901125</v>
      </c>
      <c r="X63" s="9" t="s">
        <v>9</v>
      </c>
      <c r="Y63" s="13">
        <f t="shared" si="100"/>
        <v>73.953515229731238</v>
      </c>
      <c r="Z63" s="13">
        <f t="shared" si="101"/>
        <v>20.0818002330879</v>
      </c>
      <c r="AA63" s="13">
        <f t="shared" si="102"/>
        <v>3.4076208699606911</v>
      </c>
      <c r="AB63" s="13">
        <f t="shared" si="103"/>
        <v>0.91193209929172658</v>
      </c>
      <c r="AC63" s="45">
        <f t="shared" si="104"/>
        <v>1.6451315679284457</v>
      </c>
      <c r="AD63" s="52">
        <f t="shared" si="105"/>
        <v>15.389126305263259</v>
      </c>
      <c r="AE63" s="13">
        <f t="shared" si="106"/>
        <v>26.868586134784998</v>
      </c>
      <c r="AF63" s="13">
        <f t="shared" si="107"/>
        <v>31.654694835884602</v>
      </c>
      <c r="AG63" s="13">
        <f t="shared" si="108"/>
        <v>5.2876779546475552</v>
      </c>
      <c r="AH63" s="53">
        <f t="shared" si="109"/>
        <v>20.799914769419583</v>
      </c>
      <c r="AI63" s="62">
        <f t="shared" si="110"/>
        <v>27.738746409267456</v>
      </c>
      <c r="AJ63" s="13">
        <f t="shared" si="111"/>
        <v>37.178770792456348</v>
      </c>
      <c r="AK63" s="13">
        <f t="shared" si="112"/>
        <v>15.342626863946329</v>
      </c>
      <c r="AL63" s="13">
        <f t="shared" si="113"/>
        <v>1.9291457042993443</v>
      </c>
      <c r="AM63" s="63">
        <f t="shared" si="114"/>
        <v>17.810710230030523</v>
      </c>
      <c r="AN63" s="40">
        <f t="shared" si="115"/>
        <v>76.317510245051835</v>
      </c>
      <c r="AO63" s="13">
        <f t="shared" si="116"/>
        <v>16.997263481078143</v>
      </c>
      <c r="AP63" s="13">
        <f t="shared" si="117"/>
        <v>2.5185576380327226</v>
      </c>
      <c r="AQ63" s="13">
        <f t="shared" si="118"/>
        <v>0.95583340142540862</v>
      </c>
      <c r="AR63" s="13">
        <f t="shared" si="119"/>
        <v>3.2108352344118969</v>
      </c>
    </row>
    <row r="64" spans="2:44" x14ac:dyDescent="0.3">
      <c r="B64" s="4" t="s">
        <v>71</v>
      </c>
      <c r="C64" s="8"/>
      <c r="D64" s="8"/>
      <c r="E64" s="8"/>
      <c r="F64" s="8"/>
      <c r="G64" s="8"/>
      <c r="H64" s="37"/>
      <c r="I64" s="8"/>
      <c r="J64" s="8"/>
      <c r="K64" s="8"/>
      <c r="L64" s="67"/>
      <c r="M64" s="37"/>
      <c r="N64" s="8"/>
      <c r="O64" s="8"/>
      <c r="P64" s="8"/>
      <c r="Q64" s="67"/>
      <c r="R64" s="37"/>
      <c r="S64" s="8"/>
      <c r="T64" s="8"/>
      <c r="U64" s="8"/>
      <c r="V64" s="8"/>
      <c r="X64" s="4" t="s">
        <v>71</v>
      </c>
      <c r="Y64" s="12"/>
      <c r="Z64" s="12"/>
      <c r="AA64" s="12"/>
      <c r="AB64" s="12"/>
      <c r="AC64" s="44"/>
      <c r="AD64" s="50"/>
      <c r="AE64" s="12"/>
      <c r="AF64" s="12"/>
      <c r="AG64" s="12"/>
      <c r="AH64" s="51"/>
      <c r="AI64" s="60"/>
      <c r="AJ64" s="12"/>
      <c r="AK64" s="12"/>
      <c r="AL64" s="12"/>
      <c r="AM64" s="61"/>
      <c r="AN64" s="12"/>
      <c r="AO64" s="12"/>
      <c r="AP64" s="12"/>
      <c r="AQ64" s="12"/>
      <c r="AR64" s="12"/>
    </row>
    <row r="65" spans="2:44" x14ac:dyDescent="0.3">
      <c r="B65" s="9" t="s">
        <v>64</v>
      </c>
      <c r="C65" s="10">
        <v>29089129329</v>
      </c>
      <c r="D65" s="10">
        <v>11517295095</v>
      </c>
      <c r="E65" s="10">
        <v>3838267799</v>
      </c>
      <c r="F65" s="10">
        <v>632971519</v>
      </c>
      <c r="G65" s="33">
        <v>1348040144</v>
      </c>
      <c r="H65" s="38">
        <v>7478753251</v>
      </c>
      <c r="I65" s="10">
        <v>17591609521</v>
      </c>
      <c r="J65" s="10">
        <v>15315688050</v>
      </c>
      <c r="K65" s="10">
        <v>1002772185</v>
      </c>
      <c r="L65" s="68">
        <v>5036880879</v>
      </c>
      <c r="M65" s="38">
        <v>10902810383</v>
      </c>
      <c r="N65" s="10">
        <v>23233360651</v>
      </c>
      <c r="O65" s="10">
        <v>8782755739</v>
      </c>
      <c r="P65" s="10">
        <v>700957629</v>
      </c>
      <c r="Q65" s="68">
        <v>2805819484</v>
      </c>
      <c r="R65" s="38">
        <v>35417652898</v>
      </c>
      <c r="S65" s="10">
        <v>7664864987</v>
      </c>
      <c r="T65" s="10">
        <v>1431220673</v>
      </c>
      <c r="U65" s="10">
        <v>423975336</v>
      </c>
      <c r="V65" s="10">
        <v>1487989992</v>
      </c>
      <c r="X65" s="9" t="s">
        <v>64</v>
      </c>
      <c r="Y65" s="13">
        <f t="shared" ref="Y65:Y71" si="120">C65/(C65+D65+E65+F65+G65)*100</f>
        <v>62.657379197587204</v>
      </c>
      <c r="Z65" s="13">
        <f t="shared" ref="Z65:Z71" si="121">D65/(D65+E65+F65+G65+C65)*100</f>
        <v>24.808013946931499</v>
      </c>
      <c r="AA65" s="13">
        <f t="shared" ref="AA65:AA71" si="122">E65/(E65+F65+G65+D65+C65)*100</f>
        <v>8.2675489604315011</v>
      </c>
      <c r="AB65" s="13">
        <f t="shared" ref="AB65:AB71" si="123">F65/(F65+G65+E65+D65+C65)*100</f>
        <v>1.3634074790859059</v>
      </c>
      <c r="AC65" s="45">
        <f t="shared" ref="AC65:AC71" si="124">G65/(G65+F65+E65+D65+C65)*100</f>
        <v>2.9036504159638836</v>
      </c>
      <c r="AD65" s="52">
        <f t="shared" ref="AD65:AD71" si="125">H65/(H65+I65+J65+K65+L65)*100</f>
        <v>16.109078861495242</v>
      </c>
      <c r="AE65" s="13">
        <f t="shared" ref="AE65:AE71" si="126">I65/(I65+J65+K65+L65+H65)*100</f>
        <v>37.891960807308031</v>
      </c>
      <c r="AF65" s="13">
        <f t="shared" ref="AF65:AF71" si="127">J65/(J65+K65+L65+I65+H65)*100</f>
        <v>32.989673323226782</v>
      </c>
      <c r="AG65" s="13">
        <f t="shared" ref="AG65:AG71" si="128">K65/(K65+L65+J65+I65+H65)*100</f>
        <v>2.1599504176874595</v>
      </c>
      <c r="AH65" s="53">
        <f t="shared" ref="AH65:AH71" si="129">L65/(L65+K65+J65+I65+H65)*100</f>
        <v>10.849336590282494</v>
      </c>
      <c r="AI65" s="62">
        <f t="shared" ref="AI65:AI71" si="130">M65/(M65+N65+O65+P65+Q65)*100</f>
        <v>23.484426665392615</v>
      </c>
      <c r="AJ65" s="13">
        <f t="shared" ref="AJ65:AJ71" si="131">N65/(N65+O65+P65+Q65+M65)*100</f>
        <v>50.04417533022302</v>
      </c>
      <c r="AK65" s="13">
        <f t="shared" ref="AK65:AK71" si="132">O65/(O65+P65+Q65+N65+M65)*100</f>
        <v>18.91787308290764</v>
      </c>
      <c r="AL65" s="13">
        <f t="shared" ref="AL65:AL71" si="133">P65/(P65+Q65+O65+N65+M65)*100</f>
        <v>1.5098481451594723</v>
      </c>
      <c r="AM65" s="63">
        <f t="shared" ref="AM65:AM71" si="134">Q65/(Q65+P65+O65+N65+M65)*100</f>
        <v>6.0436767763172563</v>
      </c>
      <c r="AN65" s="40">
        <f t="shared" ref="AN65:AN71" si="135">R65/(R65+S65+T65+U65+V65)*100</f>
        <v>76.288887261611222</v>
      </c>
      <c r="AO65" s="13">
        <f t="shared" ref="AO65:AO71" si="136">S65/(S65+T65+U65+V65+R65)*100</f>
        <v>16.509959667647376</v>
      </c>
      <c r="AP65" s="13">
        <f t="shared" ref="AP65:AP71" si="137">T65/(T65+U65+V65+S65+R65)*100</f>
        <v>3.0828195443507207</v>
      </c>
      <c r="AQ65" s="13">
        <f t="shared" ref="AQ65:AQ71" si="138">U65/(U65+V65+T65+S65+R65)*100</f>
        <v>0.91323405034652094</v>
      </c>
      <c r="AR65" s="13">
        <f t="shared" ref="AR65:AR71" si="139">V65/(V65+U65+T65+S65+R65)*100</f>
        <v>3.205099476044162</v>
      </c>
    </row>
    <row r="66" spans="2:44" x14ac:dyDescent="0.3">
      <c r="B66" s="9" t="s">
        <v>65</v>
      </c>
      <c r="C66" s="10">
        <v>3382062636</v>
      </c>
      <c r="D66" s="10">
        <v>660968661</v>
      </c>
      <c r="E66" s="10">
        <v>39806884</v>
      </c>
      <c r="F66" s="10">
        <v>48958371</v>
      </c>
      <c r="G66" s="33">
        <v>71062202</v>
      </c>
      <c r="H66" s="38">
        <v>496008151</v>
      </c>
      <c r="I66" s="10">
        <v>1845440110</v>
      </c>
      <c r="J66" s="10">
        <v>1241803454</v>
      </c>
      <c r="K66" s="10">
        <v>92161841</v>
      </c>
      <c r="L66" s="68">
        <v>527445198</v>
      </c>
      <c r="M66" s="38">
        <v>1548421017</v>
      </c>
      <c r="N66" s="10">
        <v>1463979352</v>
      </c>
      <c r="O66" s="10">
        <v>499857953</v>
      </c>
      <c r="P66" s="10">
        <v>107178487</v>
      </c>
      <c r="Q66" s="68">
        <v>583421945</v>
      </c>
      <c r="R66" s="38">
        <v>2326285316</v>
      </c>
      <c r="S66" s="10">
        <v>1056681625</v>
      </c>
      <c r="T66" s="10">
        <v>492399602</v>
      </c>
      <c r="U66" s="10">
        <v>77623579</v>
      </c>
      <c r="V66" s="10">
        <v>249868632</v>
      </c>
      <c r="X66" s="9" t="s">
        <v>65</v>
      </c>
      <c r="Y66" s="13">
        <f t="shared" si="120"/>
        <v>80.470528132337989</v>
      </c>
      <c r="Z66" s="13">
        <f t="shared" si="121"/>
        <v>15.72664464088721</v>
      </c>
      <c r="AA66" s="13">
        <f t="shared" si="122"/>
        <v>0.9471382773002891</v>
      </c>
      <c r="AB66" s="13">
        <f t="shared" si="123"/>
        <v>1.1648826159909536</v>
      </c>
      <c r="AC66" s="45">
        <f t="shared" si="124"/>
        <v>1.6908063334835546</v>
      </c>
      <c r="AD66" s="52">
        <f t="shared" si="125"/>
        <v>11.801684996621232</v>
      </c>
      <c r="AE66" s="13">
        <f t="shared" si="126"/>
        <v>43.909163215243282</v>
      </c>
      <c r="AF66" s="13">
        <f t="shared" si="127"/>
        <v>29.546637816893906</v>
      </c>
      <c r="AG66" s="13">
        <f t="shared" si="128"/>
        <v>2.1928369805977068</v>
      </c>
      <c r="AH66" s="53">
        <f t="shared" si="129"/>
        <v>12.54967699064388</v>
      </c>
      <c r="AI66" s="62">
        <f t="shared" si="130"/>
        <v>36.842090292144988</v>
      </c>
      <c r="AJ66" s="13">
        <f t="shared" si="131"/>
        <v>34.832941997079544</v>
      </c>
      <c r="AK66" s="13">
        <f t="shared" si="132"/>
        <v>11.893284601207894</v>
      </c>
      <c r="AL66" s="13">
        <f t="shared" si="133"/>
        <v>2.5501329755132662</v>
      </c>
      <c r="AM66" s="63">
        <f t="shared" si="134"/>
        <v>13.881550134054303</v>
      </c>
      <c r="AN66" s="40">
        <f t="shared" si="135"/>
        <v>55.350071276746981</v>
      </c>
      <c r="AO66" s="13">
        <f t="shared" si="136"/>
        <v>25.141973281741176</v>
      </c>
      <c r="AP66" s="13">
        <f t="shared" si="137"/>
        <v>11.715825603974128</v>
      </c>
      <c r="AQ66" s="13">
        <f t="shared" si="138"/>
        <v>1.8469233334601851</v>
      </c>
      <c r="AR66" s="13">
        <f t="shared" si="139"/>
        <v>5.9452065040775341</v>
      </c>
    </row>
    <row r="67" spans="2:44" x14ac:dyDescent="0.3">
      <c r="B67" s="9" t="s">
        <v>66</v>
      </c>
      <c r="C67" s="10">
        <v>39423904663</v>
      </c>
      <c r="D67" s="10">
        <v>4945587192</v>
      </c>
      <c r="E67" s="10">
        <v>418400371</v>
      </c>
      <c r="F67" s="10">
        <v>631678077</v>
      </c>
      <c r="G67" s="33">
        <v>480381351</v>
      </c>
      <c r="H67" s="38">
        <v>8909887000</v>
      </c>
      <c r="I67" s="10">
        <v>7944082453</v>
      </c>
      <c r="J67" s="10">
        <v>15589803778</v>
      </c>
      <c r="K67" s="10">
        <v>969844898</v>
      </c>
      <c r="L67" s="68">
        <v>12486333525</v>
      </c>
      <c r="M67" s="38">
        <v>16203683646</v>
      </c>
      <c r="N67" s="10">
        <v>13943742998</v>
      </c>
      <c r="O67" s="10">
        <v>4640484752</v>
      </c>
      <c r="P67" s="10">
        <v>1074071406</v>
      </c>
      <c r="Q67" s="68">
        <v>10037968852</v>
      </c>
      <c r="R67" s="38">
        <v>37884028387</v>
      </c>
      <c r="S67" s="10">
        <v>4742998867</v>
      </c>
      <c r="T67" s="10">
        <v>856456595</v>
      </c>
      <c r="U67" s="10">
        <v>574659660</v>
      </c>
      <c r="V67" s="10">
        <v>1841808145</v>
      </c>
      <c r="X67" s="9" t="s">
        <v>66</v>
      </c>
      <c r="Y67" s="13">
        <f t="shared" si="120"/>
        <v>85.890950300302478</v>
      </c>
      <c r="Z67" s="13">
        <f t="shared" si="121"/>
        <v>10.774711113598769</v>
      </c>
      <c r="AA67" s="13">
        <f t="shared" si="122"/>
        <v>0.9115486093622891</v>
      </c>
      <c r="AB67" s="13">
        <f t="shared" si="123"/>
        <v>1.3762064103284339</v>
      </c>
      <c r="AC67" s="45">
        <f t="shared" si="124"/>
        <v>1.0465835664080414</v>
      </c>
      <c r="AD67" s="52">
        <f t="shared" si="125"/>
        <v>19.411538964493744</v>
      </c>
      <c r="AE67" s="13">
        <f t="shared" si="126"/>
        <v>17.307387408343171</v>
      </c>
      <c r="AF67" s="13">
        <f t="shared" si="127"/>
        <v>33.964749888013031</v>
      </c>
      <c r="AG67" s="13">
        <f t="shared" si="128"/>
        <v>2.1129540730474425</v>
      </c>
      <c r="AH67" s="53">
        <f t="shared" si="129"/>
        <v>27.20336966610261</v>
      </c>
      <c r="AI67" s="62">
        <f t="shared" si="130"/>
        <v>35.302180203032769</v>
      </c>
      <c r="AJ67" s="13">
        <f t="shared" si="131"/>
        <v>30.378557047532006</v>
      </c>
      <c r="AK67" s="13">
        <f t="shared" si="132"/>
        <v>10.109999215207452</v>
      </c>
      <c r="AL67" s="13">
        <f t="shared" si="133"/>
        <v>2.3400273144000119</v>
      </c>
      <c r="AM67" s="63">
        <f t="shared" si="134"/>
        <v>21.869236219827762</v>
      </c>
      <c r="AN67" s="40">
        <f t="shared" si="135"/>
        <v>82.536096492159487</v>
      </c>
      <c r="AO67" s="13">
        <f t="shared" si="136"/>
        <v>10.3333417489268</v>
      </c>
      <c r="AP67" s="13">
        <f t="shared" si="137"/>
        <v>1.8659204729802001</v>
      </c>
      <c r="AQ67" s="13">
        <f t="shared" si="138"/>
        <v>1.2519831487663902</v>
      </c>
      <c r="AR67" s="13">
        <f t="shared" si="139"/>
        <v>4.0126581371671088</v>
      </c>
    </row>
    <row r="68" spans="2:44" x14ac:dyDescent="0.3">
      <c r="B68" s="9" t="s">
        <v>67</v>
      </c>
      <c r="C68" s="10">
        <v>8124329651</v>
      </c>
      <c r="D68" s="10">
        <v>508362780</v>
      </c>
      <c r="E68" s="10">
        <v>1285695</v>
      </c>
      <c r="F68" s="10">
        <v>714932</v>
      </c>
      <c r="G68" s="33">
        <v>156447442</v>
      </c>
      <c r="H68" s="38">
        <v>101175556</v>
      </c>
      <c r="I68" s="10">
        <v>2343414097</v>
      </c>
      <c r="J68" s="10">
        <v>1170748786</v>
      </c>
      <c r="K68" s="10">
        <v>3344078434</v>
      </c>
      <c r="L68" s="68">
        <v>1831723627</v>
      </c>
      <c r="M68" s="38">
        <v>3674871955</v>
      </c>
      <c r="N68" s="10">
        <v>2018129284</v>
      </c>
      <c r="O68" s="10">
        <v>1147489470</v>
      </c>
      <c r="P68" s="10">
        <v>151758924</v>
      </c>
      <c r="Q68" s="68">
        <v>1798890867</v>
      </c>
      <c r="R68" s="38">
        <v>8064324108</v>
      </c>
      <c r="S68" s="10">
        <v>371368035</v>
      </c>
      <c r="T68" s="10">
        <v>2827475</v>
      </c>
      <c r="U68" s="10">
        <v>56145022</v>
      </c>
      <c r="V68" s="10">
        <v>296475860</v>
      </c>
      <c r="X68" s="9" t="s">
        <v>67</v>
      </c>
      <c r="Y68" s="13">
        <f t="shared" si="120"/>
        <v>92.414967671145746</v>
      </c>
      <c r="Z68" s="13">
        <f t="shared" si="121"/>
        <v>5.7826715430153799</v>
      </c>
      <c r="AA68" s="13">
        <f t="shared" si="122"/>
        <v>1.4624894233006513E-2</v>
      </c>
      <c r="AB68" s="13">
        <f t="shared" si="123"/>
        <v>8.132414673613737E-3</v>
      </c>
      <c r="AC68" s="45">
        <f t="shared" si="124"/>
        <v>1.7796034769322593</v>
      </c>
      <c r="AD68" s="52">
        <f t="shared" si="125"/>
        <v>1.1508808896866112</v>
      </c>
      <c r="AE68" s="13">
        <f t="shared" si="126"/>
        <v>26.656542424728624</v>
      </c>
      <c r="AF68" s="13">
        <f t="shared" si="127"/>
        <v>13.317370891751759</v>
      </c>
      <c r="AG68" s="13">
        <f t="shared" si="128"/>
        <v>38.039187679914797</v>
      </c>
      <c r="AH68" s="53">
        <f t="shared" si="129"/>
        <v>20.836018113918211</v>
      </c>
      <c r="AI68" s="62">
        <f t="shared" si="130"/>
        <v>41.801993211233516</v>
      </c>
      <c r="AJ68" s="13">
        <f t="shared" si="131"/>
        <v>22.956398933676468</v>
      </c>
      <c r="AK68" s="13">
        <f t="shared" si="132"/>
        <v>13.052794116986298</v>
      </c>
      <c r="AL68" s="13">
        <f t="shared" si="133"/>
        <v>1.7262711703902356</v>
      </c>
      <c r="AM68" s="63">
        <f t="shared" si="134"/>
        <v>20.462542567713484</v>
      </c>
      <c r="AN68" s="40">
        <f t="shared" si="135"/>
        <v>91.732399317244457</v>
      </c>
      <c r="AO68" s="13">
        <f t="shared" si="136"/>
        <v>4.2243442133588927</v>
      </c>
      <c r="AP68" s="13">
        <f t="shared" si="137"/>
        <v>3.2162777969479611E-2</v>
      </c>
      <c r="AQ68" s="13">
        <f t="shared" si="138"/>
        <v>0.63865458639865891</v>
      </c>
      <c r="AR68" s="13">
        <f t="shared" si="139"/>
        <v>3.3724391050285227</v>
      </c>
    </row>
    <row r="69" spans="2:44" x14ac:dyDescent="0.3">
      <c r="B69" s="9" t="s">
        <v>68</v>
      </c>
      <c r="C69" s="10">
        <v>2171222099</v>
      </c>
      <c r="D69" s="10">
        <v>14904235</v>
      </c>
      <c r="E69" s="10">
        <v>1071907</v>
      </c>
      <c r="F69" s="10">
        <v>6535804</v>
      </c>
      <c r="G69" s="33">
        <v>5456860</v>
      </c>
      <c r="H69" s="38">
        <v>133567530</v>
      </c>
      <c r="I69" s="10">
        <v>350107342</v>
      </c>
      <c r="J69" s="10">
        <v>994446074</v>
      </c>
      <c r="K69" s="10">
        <v>243981432</v>
      </c>
      <c r="L69" s="68">
        <v>477088527</v>
      </c>
      <c r="M69" s="38">
        <v>247730888</v>
      </c>
      <c r="N69" s="10">
        <v>363258465</v>
      </c>
      <c r="O69" s="10">
        <v>618229541</v>
      </c>
      <c r="P69" s="10">
        <v>326267896</v>
      </c>
      <c r="Q69" s="68">
        <v>643704115</v>
      </c>
      <c r="R69" s="38">
        <v>2054756636</v>
      </c>
      <c r="S69" s="10">
        <v>27105823</v>
      </c>
      <c r="T69" s="10">
        <v>38814097</v>
      </c>
      <c r="U69" s="10">
        <v>8021080</v>
      </c>
      <c r="V69" s="10">
        <v>70493269</v>
      </c>
      <c r="X69" s="9" t="s">
        <v>68</v>
      </c>
      <c r="Y69" s="13">
        <f t="shared" si="120"/>
        <v>98.728222914326764</v>
      </c>
      <c r="Z69" s="13">
        <f t="shared" si="121"/>
        <v>0.67771447063164347</v>
      </c>
      <c r="AA69" s="13">
        <f t="shared" si="122"/>
        <v>4.8740970943584365E-2</v>
      </c>
      <c r="AB69" s="13">
        <f t="shared" si="123"/>
        <v>0.29719129817881818</v>
      </c>
      <c r="AC69" s="45">
        <f t="shared" si="124"/>
        <v>0.24813034591919611</v>
      </c>
      <c r="AD69" s="52">
        <f t="shared" si="125"/>
        <v>6.0734850119798942</v>
      </c>
      <c r="AE69" s="13">
        <f t="shared" si="126"/>
        <v>15.919824932160676</v>
      </c>
      <c r="AF69" s="13">
        <f t="shared" si="127"/>
        <v>45.218724383547773</v>
      </c>
      <c r="AG69" s="13">
        <f t="shared" si="128"/>
        <v>11.094145189728311</v>
      </c>
      <c r="AH69" s="53">
        <f t="shared" si="129"/>
        <v>21.693820482583341</v>
      </c>
      <c r="AI69" s="62">
        <f t="shared" si="130"/>
        <v>11.264637710021812</v>
      </c>
      <c r="AJ69" s="13">
        <f t="shared" si="131"/>
        <v>16.517823176428607</v>
      </c>
      <c r="AK69" s="13">
        <f t="shared" si="132"/>
        <v>28.11168141858062</v>
      </c>
      <c r="AL69" s="13">
        <f t="shared" si="133"/>
        <v>14.835815083547738</v>
      </c>
      <c r="AM69" s="63">
        <f t="shared" si="134"/>
        <v>29.270042611421221</v>
      </c>
      <c r="AN69" s="40">
        <f t="shared" si="135"/>
        <v>93.432390581844459</v>
      </c>
      <c r="AO69" s="13">
        <f t="shared" si="136"/>
        <v>1.2325361540179705</v>
      </c>
      <c r="AP69" s="13">
        <f t="shared" si="137"/>
        <v>1.7649262240833068</v>
      </c>
      <c r="AQ69" s="13">
        <f t="shared" si="138"/>
        <v>0.36472868188766905</v>
      </c>
      <c r="AR69" s="13">
        <f t="shared" si="139"/>
        <v>3.2054183581665909</v>
      </c>
    </row>
    <row r="70" spans="2:44" x14ac:dyDescent="0.3">
      <c r="B70" s="9" t="s">
        <v>69</v>
      </c>
      <c r="C70" s="10">
        <v>1227357988</v>
      </c>
      <c r="D70" s="10">
        <v>5178650035</v>
      </c>
      <c r="E70" s="10">
        <v>59268248</v>
      </c>
      <c r="F70" s="10">
        <v>7527124</v>
      </c>
      <c r="G70" s="33">
        <v>106131849</v>
      </c>
      <c r="H70" s="38">
        <v>33314651</v>
      </c>
      <c r="I70" s="10">
        <v>505333542</v>
      </c>
      <c r="J70" s="10">
        <v>2507772762</v>
      </c>
      <c r="K70" s="10">
        <v>3391921</v>
      </c>
      <c r="L70" s="68">
        <v>3529122368</v>
      </c>
      <c r="M70" s="38">
        <v>281759027</v>
      </c>
      <c r="N70" s="10">
        <v>414988710</v>
      </c>
      <c r="O70" s="10">
        <v>2354723116</v>
      </c>
      <c r="P70" s="10">
        <v>29954819</v>
      </c>
      <c r="Q70" s="68">
        <v>3497509572</v>
      </c>
      <c r="R70" s="38">
        <v>1512880152</v>
      </c>
      <c r="S70" s="10">
        <v>4990439963</v>
      </c>
      <c r="T70" s="10">
        <v>11219990</v>
      </c>
      <c r="U70" s="10">
        <v>7171845</v>
      </c>
      <c r="V70" s="10">
        <v>57223294</v>
      </c>
      <c r="X70" s="9" t="s">
        <v>69</v>
      </c>
      <c r="Y70" s="13">
        <f t="shared" si="120"/>
        <v>18.65587579873738</v>
      </c>
      <c r="Z70" s="13">
        <f t="shared" si="121"/>
        <v>78.715625597971012</v>
      </c>
      <c r="AA70" s="13">
        <f t="shared" si="122"/>
        <v>0.9008790298407745</v>
      </c>
      <c r="AB70" s="13">
        <f t="shared" si="123"/>
        <v>0.1144124956521612</v>
      </c>
      <c r="AC70" s="45">
        <f t="shared" si="124"/>
        <v>1.6132070777986822</v>
      </c>
      <c r="AD70" s="52">
        <f t="shared" si="125"/>
        <v>0.50638362842046536</v>
      </c>
      <c r="AE70" s="13">
        <f t="shared" si="126"/>
        <v>7.6810839939618649</v>
      </c>
      <c r="AF70" s="13">
        <f t="shared" si="127"/>
        <v>38.118216230918108</v>
      </c>
      <c r="AG70" s="13">
        <f t="shared" si="128"/>
        <v>5.1557294215556194E-2</v>
      </c>
      <c r="AH70" s="53">
        <f t="shared" si="129"/>
        <v>53.642758852484008</v>
      </c>
      <c r="AI70" s="62">
        <f t="shared" si="130"/>
        <v>4.2827451031223438</v>
      </c>
      <c r="AJ70" s="13">
        <f t="shared" si="131"/>
        <v>6.3078400167940609</v>
      </c>
      <c r="AK70" s="13">
        <f t="shared" si="132"/>
        <v>35.791857324443363</v>
      </c>
      <c r="AL70" s="13">
        <f t="shared" si="133"/>
        <v>0.45531408790379635</v>
      </c>
      <c r="AM70" s="63">
        <f t="shared" si="134"/>
        <v>53.162243467736438</v>
      </c>
      <c r="AN70" s="40">
        <f t="shared" si="135"/>
        <v>22.995820689673899</v>
      </c>
      <c r="AO70" s="13">
        <f t="shared" si="136"/>
        <v>75.85482723137136</v>
      </c>
      <c r="AP70" s="13">
        <f t="shared" si="137"/>
        <v>0.17054416229788322</v>
      </c>
      <c r="AQ70" s="13">
        <f t="shared" si="138"/>
        <v>0.10901224489997428</v>
      </c>
      <c r="AR70" s="13">
        <f t="shared" si="139"/>
        <v>0.86979567175688099</v>
      </c>
    </row>
    <row r="71" spans="2:44" x14ac:dyDescent="0.3">
      <c r="B71" s="9" t="s">
        <v>70</v>
      </c>
      <c r="C71" s="10">
        <v>6752270855</v>
      </c>
      <c r="D71" s="10">
        <v>1383653765</v>
      </c>
      <c r="E71" s="10">
        <v>293339982</v>
      </c>
      <c r="F71" s="10">
        <v>106971366</v>
      </c>
      <c r="G71" s="33">
        <v>184342867</v>
      </c>
      <c r="H71" s="38">
        <v>232346795</v>
      </c>
      <c r="I71" s="10">
        <v>2236936923</v>
      </c>
      <c r="J71" s="10">
        <v>3292432825</v>
      </c>
      <c r="K71" s="10">
        <v>471771569</v>
      </c>
      <c r="L71" s="68">
        <v>2487090723</v>
      </c>
      <c r="M71" s="38">
        <v>1492595933</v>
      </c>
      <c r="N71" s="10">
        <v>2545303095</v>
      </c>
      <c r="O71" s="10">
        <v>1795206019</v>
      </c>
      <c r="P71" s="10">
        <v>613869150</v>
      </c>
      <c r="Q71" s="68">
        <v>2273604638</v>
      </c>
      <c r="R71" s="38">
        <v>6717550099</v>
      </c>
      <c r="S71" s="10">
        <v>869899284</v>
      </c>
      <c r="T71" s="10">
        <v>312775549</v>
      </c>
      <c r="U71" s="10">
        <v>217907272</v>
      </c>
      <c r="V71" s="10">
        <v>602446631</v>
      </c>
      <c r="X71" s="9" t="s">
        <v>70</v>
      </c>
      <c r="Y71" s="13">
        <f t="shared" si="120"/>
        <v>77.429159035863478</v>
      </c>
      <c r="Z71" s="13">
        <f t="shared" si="121"/>
        <v>15.866535824969697</v>
      </c>
      <c r="AA71" s="13">
        <f t="shared" si="122"/>
        <v>3.3637673318505126</v>
      </c>
      <c r="AB71" s="13">
        <f t="shared" si="123"/>
        <v>1.2266544231063077</v>
      </c>
      <c r="AC71" s="45">
        <f t="shared" si="124"/>
        <v>2.1138833842100113</v>
      </c>
      <c r="AD71" s="52">
        <f t="shared" si="125"/>
        <v>2.6643506055753696</v>
      </c>
      <c r="AE71" s="13">
        <f t="shared" si="126"/>
        <v>25.651243631008352</v>
      </c>
      <c r="AF71" s="13">
        <f t="shared" si="127"/>
        <v>37.754751000998205</v>
      </c>
      <c r="AG71" s="13">
        <f t="shared" si="128"/>
        <v>5.4098653074099525</v>
      </c>
      <c r="AH71" s="53">
        <f t="shared" si="129"/>
        <v>28.519789455008119</v>
      </c>
      <c r="AI71" s="62">
        <f t="shared" si="130"/>
        <v>17.115789688288508</v>
      </c>
      <c r="AJ71" s="13">
        <f t="shared" si="131"/>
        <v>29.187318217736173</v>
      </c>
      <c r="AK71" s="13">
        <f t="shared" si="132"/>
        <v>20.58585849594008</v>
      </c>
      <c r="AL71" s="13">
        <f t="shared" si="133"/>
        <v>7.0393165593118558</v>
      </c>
      <c r="AM71" s="63">
        <f t="shared" si="134"/>
        <v>26.071717038723381</v>
      </c>
      <c r="AN71" s="40">
        <f t="shared" si="135"/>
        <v>77.031011657610918</v>
      </c>
      <c r="AO71" s="13">
        <f t="shared" si="136"/>
        <v>9.9752470616820013</v>
      </c>
      <c r="AP71" s="13">
        <f t="shared" si="137"/>
        <v>3.5866374803548235</v>
      </c>
      <c r="AQ71" s="13">
        <f t="shared" si="138"/>
        <v>2.4987707367019061</v>
      </c>
      <c r="AR71" s="13">
        <f t="shared" si="139"/>
        <v>6.9083330636503559</v>
      </c>
    </row>
    <row r="72" spans="2:44" x14ac:dyDescent="0.3">
      <c r="B72" s="4" t="s">
        <v>156</v>
      </c>
      <c r="C72" s="20"/>
      <c r="D72" s="20"/>
      <c r="E72" s="20"/>
      <c r="G72" s="4"/>
      <c r="H72" s="4"/>
      <c r="I72" s="89"/>
      <c r="J72" s="89"/>
      <c r="L72" s="4"/>
      <c r="N72" s="4"/>
      <c r="O72" s="20"/>
      <c r="P72" s="20"/>
      <c r="Q72" s="20"/>
      <c r="S72" s="4"/>
      <c r="T72" s="4"/>
      <c r="U72" s="89"/>
      <c r="V72" s="89"/>
      <c r="X72" s="4" t="s">
        <v>156</v>
      </c>
    </row>
    <row r="73" spans="2:44" x14ac:dyDescent="0.3">
      <c r="B73" s="9" t="s">
        <v>157</v>
      </c>
      <c r="C73" s="10">
        <v>54753634623</v>
      </c>
      <c r="D73" s="10">
        <v>13243474195</v>
      </c>
      <c r="E73" s="10">
        <v>469175149</v>
      </c>
      <c r="F73" s="10">
        <v>805901290</v>
      </c>
      <c r="G73" s="33">
        <v>1013207372</v>
      </c>
      <c r="H73" s="38">
        <v>8888936081</v>
      </c>
      <c r="I73" s="10">
        <v>14645830593</v>
      </c>
      <c r="J73" s="10">
        <v>25938692293</v>
      </c>
      <c r="K73" s="10">
        <v>2199938092</v>
      </c>
      <c r="L73" s="68">
        <v>18611995570</v>
      </c>
      <c r="M73" s="38">
        <v>20553235604</v>
      </c>
      <c r="N73" s="10">
        <v>19801453075</v>
      </c>
      <c r="O73" s="10">
        <v>12147114890</v>
      </c>
      <c r="P73" s="10">
        <v>2135588040</v>
      </c>
      <c r="Q73" s="68">
        <v>15648001020</v>
      </c>
      <c r="R73" s="38">
        <v>54260990424</v>
      </c>
      <c r="S73" s="10">
        <v>9573210966</v>
      </c>
      <c r="T73" s="10">
        <v>2103200704</v>
      </c>
      <c r="U73" s="10">
        <v>637774737</v>
      </c>
      <c r="V73" s="10">
        <v>3710215798</v>
      </c>
      <c r="X73" s="9" t="s">
        <v>157</v>
      </c>
      <c r="Y73" s="13">
        <f t="shared" ref="Y73:Y74" si="140">C73/(C73+D73+E73+F73+G73)*100</f>
        <v>77.901869186412512</v>
      </c>
      <c r="Z73" s="13">
        <f t="shared" ref="Z73:Z74" si="141">D73/(D73+E73+F73+G73+C73)*100</f>
        <v>18.842427565149141</v>
      </c>
      <c r="AA73" s="13">
        <f t="shared" ref="AA73:AA74" si="142">E73/(E73+F73+G73+D73+C73)*100</f>
        <v>0.66752867338528132</v>
      </c>
      <c r="AB73" s="13">
        <f t="shared" ref="AB73:AB74" si="143">F73/(F73+G73+E73+D73+C73)*100</f>
        <v>1.1466127738005725</v>
      </c>
      <c r="AC73" s="45">
        <f t="shared" ref="AC73:AC74" si="144">G73/(G73+F73+E73+D73+C73)*100</f>
        <v>1.441561801252494</v>
      </c>
      <c r="AD73" s="52">
        <f t="shared" ref="AD73:AD74" si="145">H73/(H73+I73+J73+K73+L73)*100</f>
        <v>12.646918155412557</v>
      </c>
      <c r="AE73" s="13">
        <f t="shared" ref="AE73:AE74" si="146">I73/(I73+J73+K73+L73+H73)*100</f>
        <v>20.83765921364019</v>
      </c>
      <c r="AF73" s="13">
        <f t="shared" ref="AF73:AF74" si="147">J73/(J73+K73+L73+I73+H73)*100</f>
        <v>36.904812398099352</v>
      </c>
      <c r="AG73" s="13">
        <f t="shared" ref="AG73:AG74" si="148">K73/(K73+L73+J73+I73+H73)*100</f>
        <v>3.1300075445438966</v>
      </c>
      <c r="AH73" s="53">
        <f t="shared" ref="AH73:AH74" si="149">L73/(L73+K73+J73+I73+H73)*100</f>
        <v>26.480602688304007</v>
      </c>
      <c r="AI73" s="62">
        <f t="shared" ref="AI73:AI74" si="150">M73/(M73+N73+O73+P73+Q73)*100</f>
        <v>29.242542205732324</v>
      </c>
      <c r="AJ73" s="13">
        <f t="shared" ref="AJ73:AJ74" si="151">N73/(N73+O73+P73+Q73+M73)*100</f>
        <v>28.1729280215045</v>
      </c>
      <c r="AK73" s="13">
        <f t="shared" ref="AK73:AK74" si="152">O73/(O73+P73+Q73+N73+M73)*100</f>
        <v>17.282559626746764</v>
      </c>
      <c r="AL73" s="13">
        <f t="shared" ref="AL73:AL74" si="153">P73/(P73+Q73+O73+N73+M73)*100</f>
        <v>3.038452173515851</v>
      </c>
      <c r="AM73" s="63">
        <f t="shared" ref="AM73:AM74" si="154">Q73/(Q73+P73+O73+N73+M73)*100</f>
        <v>22.263517972500562</v>
      </c>
      <c r="AN73" s="40">
        <f t="shared" ref="AN73:AN74" si="155">R73/(R73+S73+T73+U73+V73)*100</f>
        <v>77.200949435418991</v>
      </c>
      <c r="AO73" s="13">
        <f t="shared" ref="AO73:AO74" si="156">S73/(S73+T73+U73+V73+R73)*100</f>
        <v>13.620484439109557</v>
      </c>
      <c r="AP73" s="13">
        <f t="shared" ref="AP73:AP74" si="157">T73/(T73+U73+V73+S73+R73)*100</f>
        <v>2.9923724195462658</v>
      </c>
      <c r="AQ73" s="13">
        <f t="shared" ref="AQ73:AQ74" si="158">U73/(U73+V73+T73+S73+R73)*100</f>
        <v>0.90740723377114918</v>
      </c>
      <c r="AR73" s="13">
        <f t="shared" ref="AR73:AR74" si="159">V73/(V73+U73+T73+S73+R73)*100</f>
        <v>5.2787864721540334</v>
      </c>
    </row>
    <row r="74" spans="2:44" x14ac:dyDescent="0.3">
      <c r="B74" s="9" t="s">
        <v>158</v>
      </c>
      <c r="C74" s="10">
        <v>35416642598</v>
      </c>
      <c r="D74" s="10">
        <v>10965947568</v>
      </c>
      <c r="E74" s="10">
        <v>4182265737</v>
      </c>
      <c r="F74" s="10">
        <v>629455903</v>
      </c>
      <c r="G74" s="33">
        <v>1338655343</v>
      </c>
      <c r="H74" s="38">
        <v>8496116853</v>
      </c>
      <c r="I74" s="10">
        <v>18171093395</v>
      </c>
      <c r="J74" s="10">
        <v>14174003436</v>
      </c>
      <c r="K74" s="10">
        <v>3928064188</v>
      </c>
      <c r="L74" s="68">
        <v>7763689277</v>
      </c>
      <c r="M74" s="38">
        <v>13798637245</v>
      </c>
      <c r="N74" s="10">
        <v>24181309480</v>
      </c>
      <c r="O74" s="10">
        <v>7691631700</v>
      </c>
      <c r="P74" s="10">
        <v>868470271</v>
      </c>
      <c r="Q74" s="68">
        <v>5992918453</v>
      </c>
      <c r="R74" s="38">
        <v>39716487172</v>
      </c>
      <c r="S74" s="10">
        <v>10150147618</v>
      </c>
      <c r="T74" s="10">
        <v>1042513277</v>
      </c>
      <c r="U74" s="10">
        <v>727729057</v>
      </c>
      <c r="V74" s="10">
        <v>896090025</v>
      </c>
      <c r="X74" s="9" t="s">
        <v>158</v>
      </c>
      <c r="Y74" s="13">
        <f t="shared" si="140"/>
        <v>67.417936812035137</v>
      </c>
      <c r="Z74" s="13">
        <f t="shared" si="141"/>
        <v>20.874411180501433</v>
      </c>
      <c r="AA74" s="13">
        <f t="shared" si="142"/>
        <v>7.9612212368240689</v>
      </c>
      <c r="AB74" s="13">
        <f t="shared" si="143"/>
        <v>1.1982112131885971</v>
      </c>
      <c r="AC74" s="45">
        <f t="shared" si="144"/>
        <v>2.5482195574507585</v>
      </c>
      <c r="AD74" s="52">
        <f t="shared" si="145"/>
        <v>16.172924001993536</v>
      </c>
      <c r="AE74" s="13">
        <f t="shared" si="146"/>
        <v>34.589885896719046</v>
      </c>
      <c r="AF74" s="13">
        <f t="shared" si="147"/>
        <v>26.981159080160221</v>
      </c>
      <c r="AG74" s="13">
        <f t="shared" si="148"/>
        <v>7.4773316665300387</v>
      </c>
      <c r="AH74" s="53">
        <f t="shared" si="149"/>
        <v>14.778699354597158</v>
      </c>
      <c r="AI74" s="62">
        <f t="shared" si="150"/>
        <v>26.266624548091354</v>
      </c>
      <c r="AJ74" s="13">
        <f t="shared" si="151"/>
        <v>46.030732304562598</v>
      </c>
      <c r="AK74" s="13">
        <f t="shared" si="152"/>
        <v>14.641532960025113</v>
      </c>
      <c r="AL74" s="13">
        <f t="shared" si="153"/>
        <v>1.6531909734638546</v>
      </c>
      <c r="AM74" s="63">
        <f t="shared" si="154"/>
        <v>11.407919213857081</v>
      </c>
      <c r="AN74" s="40">
        <f t="shared" si="155"/>
        <v>75.602977192115503</v>
      </c>
      <c r="AO74" s="13">
        <f t="shared" si="156"/>
        <v>19.32148166923637</v>
      </c>
      <c r="AP74" s="13">
        <f t="shared" si="157"/>
        <v>1.9844934211370637</v>
      </c>
      <c r="AQ74" s="13">
        <f t="shared" si="158"/>
        <v>1.3852807037073154</v>
      </c>
      <c r="AR74" s="13">
        <f t="shared" si="159"/>
        <v>1.7057670138037457</v>
      </c>
    </row>
  </sheetData>
  <mergeCells count="30">
    <mergeCell ref="X55:X56"/>
    <mergeCell ref="Y55:AC55"/>
    <mergeCell ref="AD55:AH55"/>
    <mergeCell ref="AI55:AM55"/>
    <mergeCell ref="AN55:AR55"/>
    <mergeCell ref="X31:X32"/>
    <mergeCell ref="Y31:AC31"/>
    <mergeCell ref="AD31:AH31"/>
    <mergeCell ref="AI31:AM31"/>
    <mergeCell ref="AN31:AR31"/>
    <mergeCell ref="B55:B56"/>
    <mergeCell ref="C55:G55"/>
    <mergeCell ref="H55:L55"/>
    <mergeCell ref="M55:Q55"/>
    <mergeCell ref="R55:V55"/>
    <mergeCell ref="B31:B32"/>
    <mergeCell ref="C31:G31"/>
    <mergeCell ref="H31:L31"/>
    <mergeCell ref="M31:Q31"/>
    <mergeCell ref="R31:V31"/>
    <mergeCell ref="B7:B8"/>
    <mergeCell ref="C7:G7"/>
    <mergeCell ref="H7:L7"/>
    <mergeCell ref="M7:Q7"/>
    <mergeCell ref="R7:V7"/>
    <mergeCell ref="X7:X8"/>
    <mergeCell ref="Y7:AC7"/>
    <mergeCell ref="AD7:AH7"/>
    <mergeCell ref="AI7:AM7"/>
    <mergeCell ref="AN7:AR7"/>
  </mergeCells>
  <hyperlinks>
    <hyperlink ref="B3" location="Índice!A1" display="voltar"/>
  </hyperlinks>
  <pageMargins left="0.70866141732283472" right="0.70866141732283472" top="0.74803149606299213" bottom="0.74803149606299213" header="0.31496062992125984" footer="0.31496062992125984"/>
  <pageSetup paperSize="9" scale="81" orientation="landscape" r:id="rId1"/>
  <headerFooter scaleWithDoc="0">
    <oddHeader>&amp;R&amp;G</oddHeader>
  </headerFooter>
  <rowBreaks count="1" manualBreakCount="1">
    <brk id="50" max="16383" man="1"/>
  </rowBreaks>
  <colBreaks count="3" manualBreakCount="3">
    <brk id="12" max="1048575" man="1"/>
    <brk id="23" max="1048575" man="1"/>
    <brk id="34" max="1048575" man="1"/>
  </colBreaks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74"/>
  <sheetViews>
    <sheetView showGridLines="0" zoomScaleNormal="100" workbookViewId="0">
      <selection activeCell="B4" sqref="B4"/>
    </sheetView>
  </sheetViews>
  <sheetFormatPr defaultRowHeight="14.4" x14ac:dyDescent="0.3"/>
  <cols>
    <col min="1" max="1" width="3.44140625" customWidth="1"/>
    <col min="2" max="2" width="28.33203125" customWidth="1"/>
    <col min="3" max="22" width="10.109375" customWidth="1"/>
    <col min="23" max="23" width="3.44140625" customWidth="1"/>
    <col min="24" max="24" width="27.6640625" customWidth="1"/>
  </cols>
  <sheetData>
    <row r="1" spans="1:44" ht="17.399999999999999" x14ac:dyDescent="0.3">
      <c r="B1" s="1" t="s">
        <v>114</v>
      </c>
    </row>
    <row r="2" spans="1:44" ht="17.399999999999999" x14ac:dyDescent="0.3">
      <c r="A2" s="81"/>
      <c r="B2" s="1" t="s">
        <v>159</v>
      </c>
    </row>
    <row r="3" spans="1:44" x14ac:dyDescent="0.3">
      <c r="B3" s="84" t="s">
        <v>117</v>
      </c>
    </row>
    <row r="4" spans="1:44" ht="18" customHeight="1" x14ac:dyDescent="0.3">
      <c r="B4" s="1" t="s">
        <v>123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44" ht="4.5" customHeight="1" x14ac:dyDescent="0.3"/>
    <row r="6" spans="1:44" x14ac:dyDescent="0.3">
      <c r="B6" s="25" t="s">
        <v>93</v>
      </c>
      <c r="X6" s="25" t="s">
        <v>96</v>
      </c>
    </row>
    <row r="7" spans="1:44" x14ac:dyDescent="0.3">
      <c r="B7" s="123" t="s">
        <v>0</v>
      </c>
      <c r="C7" s="123" t="s">
        <v>22</v>
      </c>
      <c r="D7" s="123"/>
      <c r="E7" s="123"/>
      <c r="F7" s="123"/>
      <c r="G7" s="124"/>
      <c r="H7" s="127" t="s">
        <v>23</v>
      </c>
      <c r="I7" s="123"/>
      <c r="J7" s="123"/>
      <c r="K7" s="123"/>
      <c r="L7" s="136"/>
      <c r="M7" s="137" t="s">
        <v>24</v>
      </c>
      <c r="N7" s="123"/>
      <c r="O7" s="123"/>
      <c r="P7" s="123"/>
      <c r="Q7" s="138"/>
      <c r="R7" s="122" t="s">
        <v>25</v>
      </c>
      <c r="S7" s="123"/>
      <c r="T7" s="123"/>
      <c r="U7" s="123"/>
      <c r="V7" s="123"/>
      <c r="X7" s="123" t="s">
        <v>0</v>
      </c>
      <c r="Y7" s="123" t="s">
        <v>22</v>
      </c>
      <c r="Z7" s="123"/>
      <c r="AA7" s="123"/>
      <c r="AB7" s="123"/>
      <c r="AC7" s="124"/>
      <c r="AD7" s="127" t="s">
        <v>23</v>
      </c>
      <c r="AE7" s="123"/>
      <c r="AF7" s="123"/>
      <c r="AG7" s="123"/>
      <c r="AH7" s="136"/>
      <c r="AI7" s="137" t="s">
        <v>24</v>
      </c>
      <c r="AJ7" s="123"/>
      <c r="AK7" s="123"/>
      <c r="AL7" s="123"/>
      <c r="AM7" s="138"/>
      <c r="AN7" s="122" t="s">
        <v>25</v>
      </c>
      <c r="AO7" s="123"/>
      <c r="AP7" s="123"/>
      <c r="AQ7" s="123"/>
      <c r="AR7" s="123"/>
    </row>
    <row r="8" spans="1:44" ht="20.399999999999999" x14ac:dyDescent="0.3">
      <c r="B8" s="125"/>
      <c r="C8" s="28" t="s">
        <v>26</v>
      </c>
      <c r="D8" s="28" t="s">
        <v>27</v>
      </c>
      <c r="E8" s="28" t="s">
        <v>28</v>
      </c>
      <c r="F8" s="28" t="s">
        <v>29</v>
      </c>
      <c r="G8" s="41" t="s">
        <v>30</v>
      </c>
      <c r="H8" s="34" t="s">
        <v>26</v>
      </c>
      <c r="I8" s="28" t="s">
        <v>27</v>
      </c>
      <c r="J8" s="28" t="s">
        <v>28</v>
      </c>
      <c r="K8" s="28" t="s">
        <v>29</v>
      </c>
      <c r="L8" s="46" t="s">
        <v>30</v>
      </c>
      <c r="M8" s="54" t="s">
        <v>26</v>
      </c>
      <c r="N8" s="28" t="s">
        <v>27</v>
      </c>
      <c r="O8" s="28" t="s">
        <v>28</v>
      </c>
      <c r="P8" s="28" t="s">
        <v>29</v>
      </c>
      <c r="Q8" s="55" t="s">
        <v>30</v>
      </c>
      <c r="R8" s="26" t="s">
        <v>26</v>
      </c>
      <c r="S8" s="14" t="s">
        <v>27</v>
      </c>
      <c r="T8" s="14" t="s">
        <v>28</v>
      </c>
      <c r="U8" s="14" t="s">
        <v>29</v>
      </c>
      <c r="V8" s="14" t="s">
        <v>30</v>
      </c>
      <c r="X8" s="125"/>
      <c r="Y8" s="28" t="s">
        <v>26</v>
      </c>
      <c r="Z8" s="28" t="s">
        <v>27</v>
      </c>
      <c r="AA8" s="28" t="s">
        <v>28</v>
      </c>
      <c r="AB8" s="28" t="s">
        <v>29</v>
      </c>
      <c r="AC8" s="41" t="s">
        <v>30</v>
      </c>
      <c r="AD8" s="34" t="s">
        <v>26</v>
      </c>
      <c r="AE8" s="28" t="s">
        <v>27</v>
      </c>
      <c r="AF8" s="28" t="s">
        <v>28</v>
      </c>
      <c r="AG8" s="28" t="s">
        <v>29</v>
      </c>
      <c r="AH8" s="46" t="s">
        <v>30</v>
      </c>
      <c r="AI8" s="54" t="s">
        <v>26</v>
      </c>
      <c r="AJ8" s="28" t="s">
        <v>27</v>
      </c>
      <c r="AK8" s="28" t="s">
        <v>28</v>
      </c>
      <c r="AL8" s="28" t="s">
        <v>29</v>
      </c>
      <c r="AM8" s="55" t="s">
        <v>30</v>
      </c>
      <c r="AN8" s="26" t="s">
        <v>26</v>
      </c>
      <c r="AO8" s="14" t="s">
        <v>27</v>
      </c>
      <c r="AP8" s="14" t="s">
        <v>28</v>
      </c>
      <c r="AQ8" s="14" t="s">
        <v>29</v>
      </c>
      <c r="AR8" s="14" t="s">
        <v>30</v>
      </c>
    </row>
    <row r="9" spans="1:44" x14ac:dyDescent="0.3">
      <c r="B9" s="4" t="s">
        <v>4</v>
      </c>
      <c r="C9" s="5"/>
      <c r="D9" s="5"/>
      <c r="E9" s="5"/>
      <c r="F9" s="5"/>
      <c r="G9" s="42"/>
      <c r="H9" s="35"/>
      <c r="I9" s="5"/>
      <c r="J9" s="5"/>
      <c r="K9" s="5"/>
      <c r="L9" s="47"/>
      <c r="M9" s="56"/>
      <c r="N9" s="5"/>
      <c r="O9" s="5"/>
      <c r="P9" s="5"/>
      <c r="Q9" s="57"/>
      <c r="R9" s="5"/>
      <c r="S9" s="5"/>
      <c r="T9" s="5"/>
      <c r="U9" s="5"/>
      <c r="V9" s="5"/>
      <c r="X9" s="4" t="s">
        <v>4</v>
      </c>
      <c r="Y9" s="5"/>
      <c r="Z9" s="5"/>
      <c r="AA9" s="5"/>
      <c r="AB9" s="5"/>
      <c r="AC9" s="42"/>
      <c r="AD9" s="35"/>
      <c r="AE9" s="5"/>
      <c r="AF9" s="5"/>
      <c r="AG9" s="5"/>
      <c r="AH9" s="47"/>
      <c r="AI9" s="56"/>
      <c r="AJ9" s="5"/>
      <c r="AK9" s="5"/>
      <c r="AL9" s="5"/>
      <c r="AM9" s="57"/>
      <c r="AN9" s="5"/>
      <c r="AO9" s="5"/>
      <c r="AP9" s="5"/>
      <c r="AQ9" s="5"/>
      <c r="AR9" s="5"/>
    </row>
    <row r="10" spans="1:44" x14ac:dyDescent="0.3">
      <c r="B10" s="6" t="s">
        <v>4</v>
      </c>
      <c r="C10" s="7">
        <v>52</v>
      </c>
      <c r="D10" s="7">
        <v>1</v>
      </c>
      <c r="E10" s="7">
        <v>0</v>
      </c>
      <c r="F10" s="7">
        <v>1</v>
      </c>
      <c r="G10" s="66">
        <v>10</v>
      </c>
      <c r="H10" s="36">
        <v>16</v>
      </c>
      <c r="I10" s="7">
        <v>4</v>
      </c>
      <c r="J10" s="7">
        <v>7</v>
      </c>
      <c r="K10" s="7">
        <v>5</v>
      </c>
      <c r="L10" s="69">
        <v>32</v>
      </c>
      <c r="M10" s="72">
        <v>31</v>
      </c>
      <c r="N10" s="7">
        <v>4</v>
      </c>
      <c r="O10" s="7">
        <v>3</v>
      </c>
      <c r="P10" s="7">
        <v>2</v>
      </c>
      <c r="Q10" s="73">
        <v>24</v>
      </c>
      <c r="R10" s="64">
        <v>46</v>
      </c>
      <c r="S10" s="7">
        <v>0</v>
      </c>
      <c r="T10" s="7">
        <v>1</v>
      </c>
      <c r="U10" s="7">
        <v>1</v>
      </c>
      <c r="V10" s="7">
        <v>16</v>
      </c>
      <c r="X10" s="6" t="s">
        <v>4</v>
      </c>
      <c r="Y10" s="11">
        <f>C10/(C10+D10+E10+F10+G10)*100</f>
        <v>81.25</v>
      </c>
      <c r="Z10" s="11">
        <f>D10/(D10+E10+F10+G10+C10)*100</f>
        <v>1.5625</v>
      </c>
      <c r="AA10" s="11">
        <f>E10/(E10+F10+G10+D10+C10)*100</f>
        <v>0</v>
      </c>
      <c r="AB10" s="11">
        <f>F10/(F10+G10+E10+D10+C10)*100</f>
        <v>1.5625</v>
      </c>
      <c r="AC10" s="78">
        <f>G10/(G10+F10+E10+D10+C10)*100</f>
        <v>15.625</v>
      </c>
      <c r="AD10" s="39">
        <f>H10/(H10+I10+J10+K10+L10)*100</f>
        <v>25</v>
      </c>
      <c r="AE10" s="11">
        <f>I10/(I10+J10+K10+L10+H10)*100</f>
        <v>6.25</v>
      </c>
      <c r="AF10" s="11">
        <f>J10/(J10+K10+L10+I10+H10)*100</f>
        <v>10.9375</v>
      </c>
      <c r="AG10" s="11">
        <f>K10/(K10+L10+J10+I10+H10)*100</f>
        <v>7.8125</v>
      </c>
      <c r="AH10" s="78">
        <f>L10/(L10+K10+J10+I10+H10)*100</f>
        <v>50</v>
      </c>
      <c r="AI10" s="39">
        <f>M10/(M10+N10+O10+P10+Q10)*100</f>
        <v>48.4375</v>
      </c>
      <c r="AJ10" s="11">
        <f>N10/(N10+O10+P10+Q10+M10)*100</f>
        <v>6.25</v>
      </c>
      <c r="AK10" s="11">
        <f>O10/(O10+P10+Q10+N10+M10)*100</f>
        <v>4.6875</v>
      </c>
      <c r="AL10" s="11">
        <f>P10/(P10+Q10+O10+N10+M10)*100</f>
        <v>3.125</v>
      </c>
      <c r="AM10" s="78">
        <f>Q10/(Q10+P10+O10+N10+M10)*100</f>
        <v>37.5</v>
      </c>
      <c r="AN10" s="39">
        <f>R10/(R10+S10+T10+U10+V10)*100</f>
        <v>71.875</v>
      </c>
      <c r="AO10" s="11">
        <f>S10/(S10+T10+U10+V10+R10)*100</f>
        <v>0</v>
      </c>
      <c r="AP10" s="11">
        <f>T10/(T10+U10+V10+S10+R10)*100</f>
        <v>1.5625</v>
      </c>
      <c r="AQ10" s="11">
        <f>U10/(U10+V10+T10+S10+R10)*100</f>
        <v>1.5625</v>
      </c>
      <c r="AR10" s="11">
        <f>V10/(V10+U10+T10+S10+R10)*100</f>
        <v>25</v>
      </c>
    </row>
    <row r="11" spans="1:44" x14ac:dyDescent="0.3">
      <c r="B11" s="4" t="s">
        <v>5</v>
      </c>
      <c r="C11" s="8"/>
      <c r="D11" s="8"/>
      <c r="E11" s="8"/>
      <c r="F11" s="8"/>
      <c r="G11" s="67"/>
      <c r="H11" s="37"/>
      <c r="I11" s="8"/>
      <c r="J11" s="8"/>
      <c r="K11" s="8"/>
      <c r="L11" s="70"/>
      <c r="M11" s="74"/>
      <c r="N11" s="8"/>
      <c r="O11" s="8"/>
      <c r="P11" s="8"/>
      <c r="Q11" s="75"/>
      <c r="R11" s="8"/>
      <c r="S11" s="8"/>
      <c r="T11" s="8"/>
      <c r="U11" s="8"/>
      <c r="V11" s="8"/>
      <c r="X11" s="4" t="s">
        <v>5</v>
      </c>
      <c r="Y11" s="12"/>
      <c r="Z11" s="12"/>
      <c r="AA11" s="12"/>
      <c r="AB11" s="12"/>
      <c r="AC11" s="44"/>
      <c r="AD11" s="50"/>
      <c r="AE11" s="12"/>
      <c r="AF11" s="12"/>
      <c r="AG11" s="12"/>
      <c r="AH11" s="51"/>
      <c r="AI11" s="60"/>
      <c r="AJ11" s="12"/>
      <c r="AK11" s="12"/>
      <c r="AL11" s="12"/>
      <c r="AM11" s="61"/>
      <c r="AN11" s="12"/>
      <c r="AO11" s="12"/>
      <c r="AP11" s="12"/>
      <c r="AQ11" s="12"/>
      <c r="AR11" s="12"/>
    </row>
    <row r="12" spans="1:44" x14ac:dyDescent="0.3">
      <c r="B12" s="9" t="s">
        <v>6</v>
      </c>
      <c r="C12" s="10">
        <v>24</v>
      </c>
      <c r="D12" s="10">
        <v>0</v>
      </c>
      <c r="E12" s="10">
        <v>0</v>
      </c>
      <c r="F12" s="10">
        <v>0</v>
      </c>
      <c r="G12" s="68">
        <v>3</v>
      </c>
      <c r="H12" s="38">
        <v>7</v>
      </c>
      <c r="I12" s="10">
        <v>2</v>
      </c>
      <c r="J12" s="10">
        <v>5</v>
      </c>
      <c r="K12" s="10">
        <v>1</v>
      </c>
      <c r="L12" s="71">
        <v>12</v>
      </c>
      <c r="M12" s="76">
        <v>14</v>
      </c>
      <c r="N12" s="10">
        <v>3</v>
      </c>
      <c r="O12" s="10">
        <v>0</v>
      </c>
      <c r="P12" s="10">
        <v>1</v>
      </c>
      <c r="Q12" s="77">
        <v>9</v>
      </c>
      <c r="R12" s="65">
        <v>18</v>
      </c>
      <c r="S12" s="10">
        <v>0</v>
      </c>
      <c r="T12" s="10">
        <v>0</v>
      </c>
      <c r="U12" s="10">
        <v>1</v>
      </c>
      <c r="V12" s="10">
        <v>8</v>
      </c>
      <c r="X12" s="9" t="s">
        <v>6</v>
      </c>
      <c r="Y12" s="13">
        <f t="shared" ref="Y12:Y15" si="0">C12/(C12+D12+E12+F12+G12)*100</f>
        <v>88.888888888888886</v>
      </c>
      <c r="Z12" s="13">
        <f t="shared" ref="Z12:Z15" si="1">D12/(D12+E12+F12+G12+C12)*100</f>
        <v>0</v>
      </c>
      <c r="AA12" s="13">
        <f t="shared" ref="AA12:AA15" si="2">E12/(E12+F12+G12+D12+C12)*100</f>
        <v>0</v>
      </c>
      <c r="AB12" s="13">
        <f t="shared" ref="AB12:AB15" si="3">F12/(F12+G12+E12+D12+C12)*100</f>
        <v>0</v>
      </c>
      <c r="AC12" s="45">
        <f t="shared" ref="AC12:AC15" si="4">G12/(G12+F12+E12+D12+C12)*100</f>
        <v>11.111111111111111</v>
      </c>
      <c r="AD12" s="52">
        <f t="shared" ref="AD12:AD15" si="5">H12/(H12+I12+J12+K12+L12)*100</f>
        <v>25.925925925925924</v>
      </c>
      <c r="AE12" s="13">
        <f t="shared" ref="AE12:AE15" si="6">I12/(I12+J12+K12+L12+H12)*100</f>
        <v>7.4074074074074066</v>
      </c>
      <c r="AF12" s="13">
        <f t="shared" ref="AF12:AF15" si="7">J12/(J12+K12+L12+I12+H12)*100</f>
        <v>18.518518518518519</v>
      </c>
      <c r="AG12" s="13">
        <f t="shared" ref="AG12:AG15" si="8">K12/(K12+L12+J12+I12+H12)*100</f>
        <v>3.7037037037037033</v>
      </c>
      <c r="AH12" s="53">
        <f t="shared" ref="AH12:AH15" si="9">L12/(L12+K12+J12+I12+H12)*100</f>
        <v>44.444444444444443</v>
      </c>
      <c r="AI12" s="62">
        <f t="shared" ref="AI12:AI15" si="10">M12/(M12+N12+O12+P12+Q12)*100</f>
        <v>51.851851851851848</v>
      </c>
      <c r="AJ12" s="13">
        <f t="shared" ref="AJ12:AJ15" si="11">N12/(N12+O12+P12+Q12+M12)*100</f>
        <v>11.111111111111111</v>
      </c>
      <c r="AK12" s="13">
        <f t="shared" ref="AK12:AK15" si="12">O12/(O12+P12+Q12+N12+M12)*100</f>
        <v>0</v>
      </c>
      <c r="AL12" s="13">
        <f t="shared" ref="AL12:AL15" si="13">P12/(P12+Q12+O12+N12+M12)*100</f>
        <v>3.7037037037037033</v>
      </c>
      <c r="AM12" s="63">
        <f t="shared" ref="AM12:AM15" si="14">Q12/(Q12+P12+O12+N12+M12)*100</f>
        <v>33.333333333333329</v>
      </c>
      <c r="AN12" s="40">
        <f t="shared" ref="AN12:AN15" si="15">R12/(R12+S12+T12+U12+V12)*100</f>
        <v>66.666666666666657</v>
      </c>
      <c r="AO12" s="13">
        <f t="shared" ref="AO12:AO15" si="16">S12/(S12+T12+U12+V12+R12)*100</f>
        <v>0</v>
      </c>
      <c r="AP12" s="13">
        <f t="shared" ref="AP12:AP15" si="17">T12/(T12+U12+V12+S12+R12)*100</f>
        <v>0</v>
      </c>
      <c r="AQ12" s="13">
        <f t="shared" ref="AQ12:AQ15" si="18">U12/(U12+V12+T12+S12+R12)*100</f>
        <v>3.7037037037037033</v>
      </c>
      <c r="AR12" s="13">
        <f t="shared" ref="AR12:AR15" si="19">V12/(V12+U12+T12+S12+R12)*100</f>
        <v>29.629629629629626</v>
      </c>
    </row>
    <row r="13" spans="1:44" x14ac:dyDescent="0.3">
      <c r="B13" s="9" t="s">
        <v>7</v>
      </c>
      <c r="C13" s="10">
        <v>16</v>
      </c>
      <c r="D13" s="10">
        <v>0</v>
      </c>
      <c r="E13" s="10">
        <v>0</v>
      </c>
      <c r="F13" s="10">
        <v>0</v>
      </c>
      <c r="G13" s="68">
        <v>3</v>
      </c>
      <c r="H13" s="38">
        <v>7</v>
      </c>
      <c r="I13" s="10">
        <v>1</v>
      </c>
      <c r="J13" s="10">
        <v>1</v>
      </c>
      <c r="K13" s="10">
        <v>2</v>
      </c>
      <c r="L13" s="71">
        <v>8</v>
      </c>
      <c r="M13" s="76">
        <v>12</v>
      </c>
      <c r="N13" s="10">
        <v>0</v>
      </c>
      <c r="O13" s="10">
        <v>1</v>
      </c>
      <c r="P13" s="10">
        <v>1</v>
      </c>
      <c r="Q13" s="77">
        <v>5</v>
      </c>
      <c r="R13" s="65">
        <v>15</v>
      </c>
      <c r="S13" s="10">
        <v>0</v>
      </c>
      <c r="T13" s="10">
        <v>0</v>
      </c>
      <c r="U13" s="10">
        <v>0</v>
      </c>
      <c r="V13" s="10">
        <v>4</v>
      </c>
      <c r="X13" s="9" t="s">
        <v>7</v>
      </c>
      <c r="Y13" s="13">
        <f t="shared" si="0"/>
        <v>84.210526315789465</v>
      </c>
      <c r="Z13" s="13">
        <f t="shared" si="1"/>
        <v>0</v>
      </c>
      <c r="AA13" s="13">
        <f t="shared" si="2"/>
        <v>0</v>
      </c>
      <c r="AB13" s="13">
        <f t="shared" si="3"/>
        <v>0</v>
      </c>
      <c r="AC13" s="45">
        <f t="shared" si="4"/>
        <v>15.789473684210526</v>
      </c>
      <c r="AD13" s="52">
        <f t="shared" si="5"/>
        <v>36.84210526315789</v>
      </c>
      <c r="AE13" s="13">
        <f t="shared" si="6"/>
        <v>5.2631578947368416</v>
      </c>
      <c r="AF13" s="13">
        <f t="shared" si="7"/>
        <v>5.2631578947368416</v>
      </c>
      <c r="AG13" s="13">
        <f t="shared" si="8"/>
        <v>10.526315789473683</v>
      </c>
      <c r="AH13" s="53">
        <f t="shared" si="9"/>
        <v>42.105263157894733</v>
      </c>
      <c r="AI13" s="62">
        <f t="shared" si="10"/>
        <v>63.157894736842103</v>
      </c>
      <c r="AJ13" s="13">
        <f t="shared" si="11"/>
        <v>0</v>
      </c>
      <c r="AK13" s="13">
        <f t="shared" si="12"/>
        <v>5.2631578947368416</v>
      </c>
      <c r="AL13" s="13">
        <f t="shared" si="13"/>
        <v>5.2631578947368416</v>
      </c>
      <c r="AM13" s="63">
        <f t="shared" si="14"/>
        <v>26.315789473684209</v>
      </c>
      <c r="AN13" s="40">
        <f t="shared" si="15"/>
        <v>78.94736842105263</v>
      </c>
      <c r="AO13" s="13">
        <f t="shared" si="16"/>
        <v>0</v>
      </c>
      <c r="AP13" s="13">
        <f t="shared" si="17"/>
        <v>0</v>
      </c>
      <c r="AQ13" s="13">
        <f t="shared" si="18"/>
        <v>0</v>
      </c>
      <c r="AR13" s="13">
        <f t="shared" si="19"/>
        <v>21.052631578947366</v>
      </c>
    </row>
    <row r="14" spans="1:44" x14ac:dyDescent="0.3">
      <c r="B14" s="9" t="s">
        <v>8</v>
      </c>
      <c r="C14" s="10">
        <v>8</v>
      </c>
      <c r="D14" s="10">
        <v>1</v>
      </c>
      <c r="E14" s="10">
        <v>0</v>
      </c>
      <c r="F14" s="10">
        <v>1</v>
      </c>
      <c r="G14" s="68">
        <v>4</v>
      </c>
      <c r="H14" s="38">
        <v>2</v>
      </c>
      <c r="I14" s="10">
        <v>1</v>
      </c>
      <c r="J14" s="10">
        <v>1</v>
      </c>
      <c r="K14" s="10">
        <v>1</v>
      </c>
      <c r="L14" s="71">
        <v>9</v>
      </c>
      <c r="M14" s="76">
        <v>5</v>
      </c>
      <c r="N14" s="10">
        <v>1</v>
      </c>
      <c r="O14" s="10">
        <v>1</v>
      </c>
      <c r="P14" s="10">
        <v>0</v>
      </c>
      <c r="Q14" s="77">
        <v>7</v>
      </c>
      <c r="R14" s="65">
        <v>9</v>
      </c>
      <c r="S14" s="10">
        <v>0</v>
      </c>
      <c r="T14" s="10">
        <v>1</v>
      </c>
      <c r="U14" s="10">
        <v>0</v>
      </c>
      <c r="V14" s="10">
        <v>4</v>
      </c>
      <c r="X14" s="9" t="s">
        <v>8</v>
      </c>
      <c r="Y14" s="13">
        <f t="shared" si="0"/>
        <v>57.142857142857139</v>
      </c>
      <c r="Z14" s="13">
        <f t="shared" si="1"/>
        <v>7.1428571428571423</v>
      </c>
      <c r="AA14" s="13">
        <f t="shared" si="2"/>
        <v>0</v>
      </c>
      <c r="AB14" s="13">
        <f t="shared" si="3"/>
        <v>7.1428571428571423</v>
      </c>
      <c r="AC14" s="45">
        <f t="shared" si="4"/>
        <v>28.571428571428569</v>
      </c>
      <c r="AD14" s="52">
        <f t="shared" si="5"/>
        <v>14.285714285714285</v>
      </c>
      <c r="AE14" s="13">
        <f t="shared" si="6"/>
        <v>7.1428571428571423</v>
      </c>
      <c r="AF14" s="13">
        <f t="shared" si="7"/>
        <v>7.1428571428571423</v>
      </c>
      <c r="AG14" s="13">
        <f t="shared" si="8"/>
        <v>7.1428571428571423</v>
      </c>
      <c r="AH14" s="53">
        <f t="shared" si="9"/>
        <v>64.285714285714292</v>
      </c>
      <c r="AI14" s="62">
        <f t="shared" si="10"/>
        <v>35.714285714285715</v>
      </c>
      <c r="AJ14" s="13">
        <f t="shared" si="11"/>
        <v>7.1428571428571423</v>
      </c>
      <c r="AK14" s="13">
        <f t="shared" si="12"/>
        <v>7.1428571428571423</v>
      </c>
      <c r="AL14" s="13">
        <f t="shared" si="13"/>
        <v>0</v>
      </c>
      <c r="AM14" s="63">
        <f t="shared" si="14"/>
        <v>50</v>
      </c>
      <c r="AN14" s="40">
        <f t="shared" si="15"/>
        <v>64.285714285714292</v>
      </c>
      <c r="AO14" s="13">
        <f t="shared" si="16"/>
        <v>0</v>
      </c>
      <c r="AP14" s="13">
        <f t="shared" si="17"/>
        <v>7.1428571428571423</v>
      </c>
      <c r="AQ14" s="13">
        <f t="shared" si="18"/>
        <v>0</v>
      </c>
      <c r="AR14" s="13">
        <f t="shared" si="19"/>
        <v>28.571428571428569</v>
      </c>
    </row>
    <row r="15" spans="1:44" x14ac:dyDescent="0.3">
      <c r="B15" s="9" t="s">
        <v>9</v>
      </c>
      <c r="C15" s="10">
        <v>4</v>
      </c>
      <c r="D15" s="10">
        <v>0</v>
      </c>
      <c r="E15" s="10">
        <v>0</v>
      </c>
      <c r="F15" s="10">
        <v>0</v>
      </c>
      <c r="G15" s="68">
        <v>0</v>
      </c>
      <c r="H15" s="38">
        <v>0</v>
      </c>
      <c r="I15" s="10">
        <v>0</v>
      </c>
      <c r="J15" s="10">
        <v>0</v>
      </c>
      <c r="K15" s="10">
        <v>1</v>
      </c>
      <c r="L15" s="71">
        <v>3</v>
      </c>
      <c r="M15" s="76">
        <v>0</v>
      </c>
      <c r="N15" s="10">
        <v>0</v>
      </c>
      <c r="O15" s="10">
        <v>1</v>
      </c>
      <c r="P15" s="10">
        <v>0</v>
      </c>
      <c r="Q15" s="77">
        <v>3</v>
      </c>
      <c r="R15" s="65">
        <v>4</v>
      </c>
      <c r="S15" s="10">
        <v>0</v>
      </c>
      <c r="T15" s="10">
        <v>0</v>
      </c>
      <c r="U15" s="10">
        <v>0</v>
      </c>
      <c r="V15" s="10">
        <v>0</v>
      </c>
      <c r="X15" s="9" t="s">
        <v>9</v>
      </c>
      <c r="Y15" s="13">
        <f t="shared" si="0"/>
        <v>100</v>
      </c>
      <c r="Z15" s="13">
        <f t="shared" si="1"/>
        <v>0</v>
      </c>
      <c r="AA15" s="13">
        <f t="shared" si="2"/>
        <v>0</v>
      </c>
      <c r="AB15" s="13">
        <f t="shared" si="3"/>
        <v>0</v>
      </c>
      <c r="AC15" s="45">
        <f t="shared" si="4"/>
        <v>0</v>
      </c>
      <c r="AD15" s="52">
        <f t="shared" si="5"/>
        <v>0</v>
      </c>
      <c r="AE15" s="13">
        <f t="shared" si="6"/>
        <v>0</v>
      </c>
      <c r="AF15" s="13">
        <f t="shared" si="7"/>
        <v>0</v>
      </c>
      <c r="AG15" s="13">
        <f t="shared" si="8"/>
        <v>25</v>
      </c>
      <c r="AH15" s="53">
        <f t="shared" si="9"/>
        <v>75</v>
      </c>
      <c r="AI15" s="62">
        <f t="shared" si="10"/>
        <v>0</v>
      </c>
      <c r="AJ15" s="13">
        <f t="shared" si="11"/>
        <v>0</v>
      </c>
      <c r="AK15" s="13">
        <f t="shared" si="12"/>
        <v>25</v>
      </c>
      <c r="AL15" s="13">
        <f t="shared" si="13"/>
        <v>0</v>
      </c>
      <c r="AM15" s="63">
        <f t="shared" si="14"/>
        <v>75</v>
      </c>
      <c r="AN15" s="40">
        <f t="shared" si="15"/>
        <v>100</v>
      </c>
      <c r="AO15" s="13">
        <f t="shared" si="16"/>
        <v>0</v>
      </c>
      <c r="AP15" s="13">
        <f t="shared" si="17"/>
        <v>0</v>
      </c>
      <c r="AQ15" s="13">
        <f t="shared" si="18"/>
        <v>0</v>
      </c>
      <c r="AR15" s="13">
        <f t="shared" si="19"/>
        <v>0</v>
      </c>
    </row>
    <row r="16" spans="1:44" x14ac:dyDescent="0.3">
      <c r="B16" s="4" t="s">
        <v>71</v>
      </c>
      <c r="C16" s="8"/>
      <c r="D16" s="8"/>
      <c r="E16" s="8"/>
      <c r="F16" s="8"/>
      <c r="G16" s="67"/>
      <c r="H16" s="37"/>
      <c r="I16" s="8"/>
      <c r="J16" s="8"/>
      <c r="K16" s="8"/>
      <c r="L16" s="70"/>
      <c r="M16" s="74"/>
      <c r="N16" s="8"/>
      <c r="O16" s="8"/>
      <c r="P16" s="8"/>
      <c r="Q16" s="75"/>
      <c r="R16" s="8"/>
      <c r="S16" s="8"/>
      <c r="T16" s="8"/>
      <c r="U16" s="8"/>
      <c r="V16" s="8"/>
      <c r="X16" s="4" t="s">
        <v>71</v>
      </c>
      <c r="Y16" s="8"/>
      <c r="Z16" s="8"/>
      <c r="AA16" s="8"/>
      <c r="AB16" s="8"/>
      <c r="AC16" s="67"/>
      <c r="AD16" s="37"/>
      <c r="AE16" s="8"/>
      <c r="AF16" s="8"/>
      <c r="AG16" s="8"/>
      <c r="AH16" s="70"/>
      <c r="AI16" s="74"/>
      <c r="AJ16" s="8"/>
      <c r="AK16" s="8"/>
      <c r="AL16" s="8"/>
      <c r="AM16" s="75"/>
      <c r="AN16" s="8"/>
      <c r="AO16" s="8"/>
      <c r="AP16" s="8"/>
      <c r="AQ16" s="8"/>
      <c r="AR16" s="8"/>
    </row>
    <row r="17" spans="2:44" x14ac:dyDescent="0.3">
      <c r="B17" s="9" t="s">
        <v>64</v>
      </c>
      <c r="C17" s="10">
        <v>6</v>
      </c>
      <c r="D17" s="10">
        <v>1</v>
      </c>
      <c r="E17" s="10">
        <v>0</v>
      </c>
      <c r="F17" s="10">
        <v>1</v>
      </c>
      <c r="G17" s="68">
        <v>1</v>
      </c>
      <c r="H17" s="38">
        <v>3</v>
      </c>
      <c r="I17" s="10">
        <v>1</v>
      </c>
      <c r="J17" s="10">
        <v>2</v>
      </c>
      <c r="K17" s="10">
        <v>1</v>
      </c>
      <c r="L17" s="71">
        <v>2</v>
      </c>
      <c r="M17" s="76">
        <v>5</v>
      </c>
      <c r="N17" s="10">
        <v>1</v>
      </c>
      <c r="O17" s="10">
        <v>1</v>
      </c>
      <c r="P17" s="10">
        <v>0</v>
      </c>
      <c r="Q17" s="77">
        <v>2</v>
      </c>
      <c r="R17" s="65">
        <v>8</v>
      </c>
      <c r="S17" s="10">
        <v>0</v>
      </c>
      <c r="T17" s="10">
        <v>1</v>
      </c>
      <c r="U17" s="10">
        <v>0</v>
      </c>
      <c r="V17" s="10">
        <v>0</v>
      </c>
      <c r="X17" s="9" t="s">
        <v>64</v>
      </c>
      <c r="Y17" s="13">
        <f t="shared" ref="Y17:Y23" si="20">C17/(C17+D17+E17+F17+G17)*100</f>
        <v>66.666666666666657</v>
      </c>
      <c r="Z17" s="13">
        <f t="shared" ref="Z17:Z23" si="21">D17/(D17+E17+F17+G17+C17)*100</f>
        <v>11.111111111111111</v>
      </c>
      <c r="AA17" s="13">
        <f t="shared" ref="AA17:AA23" si="22">E17/(E17+F17+G17+D17+C17)*100</f>
        <v>0</v>
      </c>
      <c r="AB17" s="13">
        <f t="shared" ref="AB17:AB23" si="23">F17/(F17+G17+E17+D17+C17)*100</f>
        <v>11.111111111111111</v>
      </c>
      <c r="AC17" s="45">
        <f t="shared" ref="AC17:AC23" si="24">G17/(G17+F17+E17+D17+C17)*100</f>
        <v>11.111111111111111</v>
      </c>
      <c r="AD17" s="52">
        <f t="shared" ref="AD17:AD23" si="25">H17/(H17+I17+J17+K17+L17)*100</f>
        <v>33.333333333333329</v>
      </c>
      <c r="AE17" s="13">
        <f t="shared" ref="AE17:AE23" si="26">I17/(I17+J17+K17+L17+H17)*100</f>
        <v>11.111111111111111</v>
      </c>
      <c r="AF17" s="13">
        <f t="shared" ref="AF17:AF23" si="27">J17/(J17+K17+L17+I17+H17)*100</f>
        <v>22.222222222222221</v>
      </c>
      <c r="AG17" s="13">
        <f t="shared" ref="AG17:AG23" si="28">K17/(K17+L17+J17+I17+H17)*100</f>
        <v>11.111111111111111</v>
      </c>
      <c r="AH17" s="53">
        <f t="shared" ref="AH17:AH23" si="29">L17/(L17+K17+J17+I17+H17)*100</f>
        <v>22.222222222222221</v>
      </c>
      <c r="AI17" s="62">
        <f t="shared" ref="AI17:AI23" si="30">M17/(M17+N17+O17+P17+Q17)*100</f>
        <v>55.555555555555557</v>
      </c>
      <c r="AJ17" s="13">
        <f t="shared" ref="AJ17:AJ23" si="31">N17/(N17+O17+P17+Q17+M17)*100</f>
        <v>11.111111111111111</v>
      </c>
      <c r="AK17" s="13">
        <f t="shared" ref="AK17:AK23" si="32">O17/(O17+P17+Q17+N17+M17)*100</f>
        <v>11.111111111111111</v>
      </c>
      <c r="AL17" s="13">
        <f t="shared" ref="AL17:AL23" si="33">P17/(P17+Q17+O17+N17+M17)*100</f>
        <v>0</v>
      </c>
      <c r="AM17" s="63">
        <f t="shared" ref="AM17:AM23" si="34">Q17/(Q17+P17+O17+N17+M17)*100</f>
        <v>22.222222222222221</v>
      </c>
      <c r="AN17" s="40">
        <f t="shared" ref="AN17:AN23" si="35">R17/(R17+S17+T17+U17+V17)*100</f>
        <v>88.888888888888886</v>
      </c>
      <c r="AO17" s="13">
        <f t="shared" ref="AO17:AO23" si="36">S17/(S17+T17+U17+V17+R17)*100</f>
        <v>0</v>
      </c>
      <c r="AP17" s="13">
        <f t="shared" ref="AP17:AP23" si="37">T17/(T17+U17+V17+S17+R17)*100</f>
        <v>11.111111111111111</v>
      </c>
      <c r="AQ17" s="13">
        <f t="shared" ref="AQ17:AQ23" si="38">U17/(U17+V17+T17+S17+R17)*100</f>
        <v>0</v>
      </c>
      <c r="AR17" s="13">
        <f t="shared" ref="AR17:AR23" si="39">V17/(V17+U17+T17+S17+R17)*100</f>
        <v>0</v>
      </c>
    </row>
    <row r="18" spans="2:44" x14ac:dyDescent="0.3">
      <c r="B18" s="9" t="s">
        <v>65</v>
      </c>
      <c r="C18" s="10">
        <v>1</v>
      </c>
      <c r="D18" s="10">
        <v>0</v>
      </c>
      <c r="E18" s="10">
        <v>0</v>
      </c>
      <c r="F18" s="10">
        <v>0</v>
      </c>
      <c r="G18" s="68">
        <v>2</v>
      </c>
      <c r="H18" s="38">
        <v>1</v>
      </c>
      <c r="I18" s="10">
        <v>0</v>
      </c>
      <c r="J18" s="10">
        <v>0</v>
      </c>
      <c r="K18" s="10">
        <v>0</v>
      </c>
      <c r="L18" s="71">
        <v>2</v>
      </c>
      <c r="M18" s="76">
        <v>1</v>
      </c>
      <c r="N18" s="10">
        <v>0</v>
      </c>
      <c r="O18" s="10">
        <v>0</v>
      </c>
      <c r="P18" s="10">
        <v>0</v>
      </c>
      <c r="Q18" s="77">
        <v>2</v>
      </c>
      <c r="R18" s="65">
        <v>2</v>
      </c>
      <c r="S18" s="10">
        <v>0</v>
      </c>
      <c r="T18" s="10">
        <v>0</v>
      </c>
      <c r="U18" s="10">
        <v>0</v>
      </c>
      <c r="V18" s="10">
        <v>1</v>
      </c>
      <c r="X18" s="9" t="s">
        <v>65</v>
      </c>
      <c r="Y18" s="13">
        <f t="shared" si="20"/>
        <v>33.333333333333329</v>
      </c>
      <c r="Z18" s="13">
        <f t="shared" si="21"/>
        <v>0</v>
      </c>
      <c r="AA18" s="13">
        <f t="shared" si="22"/>
        <v>0</v>
      </c>
      <c r="AB18" s="13">
        <f t="shared" si="23"/>
        <v>0</v>
      </c>
      <c r="AC18" s="45">
        <f t="shared" si="24"/>
        <v>66.666666666666657</v>
      </c>
      <c r="AD18" s="52">
        <f t="shared" si="25"/>
        <v>33.333333333333329</v>
      </c>
      <c r="AE18" s="13">
        <f t="shared" si="26"/>
        <v>0</v>
      </c>
      <c r="AF18" s="13">
        <f t="shared" si="27"/>
        <v>0</v>
      </c>
      <c r="AG18" s="13">
        <f t="shared" si="28"/>
        <v>0</v>
      </c>
      <c r="AH18" s="53">
        <f t="shared" si="29"/>
        <v>66.666666666666657</v>
      </c>
      <c r="AI18" s="62">
        <f t="shared" si="30"/>
        <v>33.333333333333329</v>
      </c>
      <c r="AJ18" s="13">
        <f t="shared" si="31"/>
        <v>0</v>
      </c>
      <c r="AK18" s="13">
        <f t="shared" si="32"/>
        <v>0</v>
      </c>
      <c r="AL18" s="13">
        <f t="shared" si="33"/>
        <v>0</v>
      </c>
      <c r="AM18" s="63">
        <f t="shared" si="34"/>
        <v>66.666666666666657</v>
      </c>
      <c r="AN18" s="40">
        <f t="shared" si="35"/>
        <v>66.666666666666657</v>
      </c>
      <c r="AO18" s="13">
        <f t="shared" si="36"/>
        <v>0</v>
      </c>
      <c r="AP18" s="13">
        <f t="shared" si="37"/>
        <v>0</v>
      </c>
      <c r="AQ18" s="13">
        <f t="shared" si="38"/>
        <v>0</v>
      </c>
      <c r="AR18" s="13">
        <f t="shared" si="39"/>
        <v>33.333333333333329</v>
      </c>
    </row>
    <row r="19" spans="2:44" x14ac:dyDescent="0.3">
      <c r="B19" s="9" t="s">
        <v>66</v>
      </c>
      <c r="C19" s="10">
        <v>24</v>
      </c>
      <c r="D19" s="10">
        <v>0</v>
      </c>
      <c r="E19" s="10">
        <v>0</v>
      </c>
      <c r="F19" s="10">
        <v>0</v>
      </c>
      <c r="G19" s="68">
        <v>4</v>
      </c>
      <c r="H19" s="38">
        <v>8</v>
      </c>
      <c r="I19" s="10">
        <v>1</v>
      </c>
      <c r="J19" s="10">
        <v>4</v>
      </c>
      <c r="K19" s="10">
        <v>3</v>
      </c>
      <c r="L19" s="71">
        <v>12</v>
      </c>
      <c r="M19" s="76">
        <v>19</v>
      </c>
      <c r="N19" s="10">
        <v>2</v>
      </c>
      <c r="O19" s="10">
        <v>1</v>
      </c>
      <c r="P19" s="10">
        <v>1</v>
      </c>
      <c r="Q19" s="77">
        <v>5</v>
      </c>
      <c r="R19" s="65">
        <v>24</v>
      </c>
      <c r="S19" s="10">
        <v>0</v>
      </c>
      <c r="T19" s="10">
        <v>0</v>
      </c>
      <c r="U19" s="10">
        <v>0</v>
      </c>
      <c r="V19" s="10">
        <v>4</v>
      </c>
      <c r="X19" s="9" t="s">
        <v>66</v>
      </c>
      <c r="Y19" s="13">
        <f t="shared" si="20"/>
        <v>85.714285714285708</v>
      </c>
      <c r="Z19" s="13">
        <f t="shared" si="21"/>
        <v>0</v>
      </c>
      <c r="AA19" s="13">
        <f t="shared" si="22"/>
        <v>0</v>
      </c>
      <c r="AB19" s="13">
        <f t="shared" si="23"/>
        <v>0</v>
      </c>
      <c r="AC19" s="45">
        <f t="shared" si="24"/>
        <v>14.285714285714285</v>
      </c>
      <c r="AD19" s="52">
        <f t="shared" si="25"/>
        <v>28.571428571428569</v>
      </c>
      <c r="AE19" s="13">
        <f t="shared" si="26"/>
        <v>3.5714285714285712</v>
      </c>
      <c r="AF19" s="13">
        <f t="shared" si="27"/>
        <v>14.285714285714285</v>
      </c>
      <c r="AG19" s="13">
        <f t="shared" si="28"/>
        <v>10.714285714285714</v>
      </c>
      <c r="AH19" s="53">
        <f t="shared" si="29"/>
        <v>42.857142857142854</v>
      </c>
      <c r="AI19" s="62">
        <f t="shared" si="30"/>
        <v>67.857142857142861</v>
      </c>
      <c r="AJ19" s="13">
        <f t="shared" si="31"/>
        <v>7.1428571428571423</v>
      </c>
      <c r="AK19" s="13">
        <f t="shared" si="32"/>
        <v>3.5714285714285712</v>
      </c>
      <c r="AL19" s="13">
        <f t="shared" si="33"/>
        <v>3.5714285714285712</v>
      </c>
      <c r="AM19" s="63">
        <f t="shared" si="34"/>
        <v>17.857142857142858</v>
      </c>
      <c r="AN19" s="40">
        <f t="shared" si="35"/>
        <v>85.714285714285708</v>
      </c>
      <c r="AO19" s="13">
        <f t="shared" si="36"/>
        <v>0</v>
      </c>
      <c r="AP19" s="13">
        <f t="shared" si="37"/>
        <v>0</v>
      </c>
      <c r="AQ19" s="13">
        <f t="shared" si="38"/>
        <v>0</v>
      </c>
      <c r="AR19" s="13">
        <f t="shared" si="39"/>
        <v>14.285714285714285</v>
      </c>
    </row>
    <row r="20" spans="2:44" x14ac:dyDescent="0.3">
      <c r="B20" s="9" t="s">
        <v>67</v>
      </c>
      <c r="C20" s="10">
        <v>0</v>
      </c>
      <c r="D20" s="10">
        <v>0</v>
      </c>
      <c r="E20" s="10">
        <v>0</v>
      </c>
      <c r="F20" s="10">
        <v>0</v>
      </c>
      <c r="G20" s="68">
        <v>0</v>
      </c>
      <c r="H20" s="38">
        <v>0</v>
      </c>
      <c r="I20" s="10">
        <v>0</v>
      </c>
      <c r="J20" s="10">
        <v>0</v>
      </c>
      <c r="K20" s="10">
        <v>0</v>
      </c>
      <c r="L20" s="71">
        <v>0</v>
      </c>
      <c r="M20" s="76">
        <v>0</v>
      </c>
      <c r="N20" s="10">
        <v>0</v>
      </c>
      <c r="O20" s="10">
        <v>0</v>
      </c>
      <c r="P20" s="10">
        <v>0</v>
      </c>
      <c r="Q20" s="77">
        <v>0</v>
      </c>
      <c r="R20" s="65">
        <v>0</v>
      </c>
      <c r="S20" s="10">
        <v>0</v>
      </c>
      <c r="T20" s="10">
        <v>0</v>
      </c>
      <c r="U20" s="10">
        <v>0</v>
      </c>
      <c r="V20" s="10">
        <v>0</v>
      </c>
      <c r="X20" s="9" t="s">
        <v>67</v>
      </c>
      <c r="Y20" s="13">
        <v>0</v>
      </c>
      <c r="Z20" s="13">
        <v>0</v>
      </c>
      <c r="AA20" s="13">
        <v>0</v>
      </c>
      <c r="AB20" s="13">
        <v>0</v>
      </c>
      <c r="AC20" s="45">
        <v>0</v>
      </c>
      <c r="AD20" s="52">
        <v>0</v>
      </c>
      <c r="AE20" s="13">
        <v>0</v>
      </c>
      <c r="AF20" s="13">
        <v>0</v>
      </c>
      <c r="AG20" s="13">
        <v>0</v>
      </c>
      <c r="AH20" s="53">
        <v>0</v>
      </c>
      <c r="AI20" s="62">
        <v>0</v>
      </c>
      <c r="AJ20" s="13">
        <v>0</v>
      </c>
      <c r="AK20" s="13">
        <v>0</v>
      </c>
      <c r="AL20" s="13">
        <v>0</v>
      </c>
      <c r="AM20" s="63">
        <v>0</v>
      </c>
      <c r="AN20" s="40">
        <v>0</v>
      </c>
      <c r="AO20" s="13">
        <v>0</v>
      </c>
      <c r="AP20" s="13">
        <v>0</v>
      </c>
      <c r="AQ20" s="13">
        <v>0</v>
      </c>
      <c r="AR20" s="13">
        <v>0</v>
      </c>
    </row>
    <row r="21" spans="2:44" x14ac:dyDescent="0.3">
      <c r="B21" s="9" t="s">
        <v>68</v>
      </c>
      <c r="C21" s="10">
        <v>18</v>
      </c>
      <c r="D21" s="10">
        <v>0</v>
      </c>
      <c r="E21" s="10">
        <v>0</v>
      </c>
      <c r="F21" s="10">
        <v>0</v>
      </c>
      <c r="G21" s="68">
        <v>2</v>
      </c>
      <c r="H21" s="38">
        <v>3</v>
      </c>
      <c r="I21" s="10">
        <v>1</v>
      </c>
      <c r="J21" s="10">
        <v>1</v>
      </c>
      <c r="K21" s="10">
        <v>1</v>
      </c>
      <c r="L21" s="71">
        <v>14</v>
      </c>
      <c r="M21" s="76">
        <v>4</v>
      </c>
      <c r="N21" s="10">
        <v>1</v>
      </c>
      <c r="O21" s="10">
        <v>1</v>
      </c>
      <c r="P21" s="10">
        <v>1</v>
      </c>
      <c r="Q21" s="77">
        <v>13</v>
      </c>
      <c r="R21" s="65">
        <v>10</v>
      </c>
      <c r="S21" s="10">
        <v>0</v>
      </c>
      <c r="T21" s="10">
        <v>0</v>
      </c>
      <c r="U21" s="10">
        <v>1</v>
      </c>
      <c r="V21" s="10">
        <v>9</v>
      </c>
      <c r="X21" s="9" t="s">
        <v>68</v>
      </c>
      <c r="Y21" s="13">
        <f t="shared" si="20"/>
        <v>90</v>
      </c>
      <c r="Z21" s="13">
        <f t="shared" si="21"/>
        <v>0</v>
      </c>
      <c r="AA21" s="13">
        <f t="shared" si="22"/>
        <v>0</v>
      </c>
      <c r="AB21" s="13">
        <f t="shared" si="23"/>
        <v>0</v>
      </c>
      <c r="AC21" s="45">
        <f t="shared" si="24"/>
        <v>10</v>
      </c>
      <c r="AD21" s="52">
        <f t="shared" si="25"/>
        <v>15</v>
      </c>
      <c r="AE21" s="13">
        <f t="shared" si="26"/>
        <v>5</v>
      </c>
      <c r="AF21" s="13">
        <f t="shared" si="27"/>
        <v>5</v>
      </c>
      <c r="AG21" s="13">
        <f t="shared" si="28"/>
        <v>5</v>
      </c>
      <c r="AH21" s="53">
        <f t="shared" si="29"/>
        <v>70</v>
      </c>
      <c r="AI21" s="62">
        <f t="shared" si="30"/>
        <v>20</v>
      </c>
      <c r="AJ21" s="13">
        <f t="shared" si="31"/>
        <v>5</v>
      </c>
      <c r="AK21" s="13">
        <f t="shared" si="32"/>
        <v>5</v>
      </c>
      <c r="AL21" s="13">
        <f t="shared" si="33"/>
        <v>5</v>
      </c>
      <c r="AM21" s="63">
        <f t="shared" si="34"/>
        <v>65</v>
      </c>
      <c r="AN21" s="40">
        <f t="shared" si="35"/>
        <v>50</v>
      </c>
      <c r="AO21" s="13">
        <f t="shared" si="36"/>
        <v>0</v>
      </c>
      <c r="AP21" s="13">
        <f t="shared" si="37"/>
        <v>0</v>
      </c>
      <c r="AQ21" s="13">
        <f t="shared" si="38"/>
        <v>5</v>
      </c>
      <c r="AR21" s="13">
        <f t="shared" si="39"/>
        <v>45</v>
      </c>
    </row>
    <row r="22" spans="2:44" x14ac:dyDescent="0.3">
      <c r="B22" s="9" t="s">
        <v>69</v>
      </c>
      <c r="C22" s="10">
        <v>0</v>
      </c>
      <c r="D22" s="10">
        <v>0</v>
      </c>
      <c r="E22" s="10">
        <v>0</v>
      </c>
      <c r="F22" s="10">
        <v>0</v>
      </c>
      <c r="G22" s="68">
        <v>0</v>
      </c>
      <c r="H22" s="38">
        <v>0</v>
      </c>
      <c r="I22" s="10">
        <v>0</v>
      </c>
      <c r="J22" s="10">
        <v>0</v>
      </c>
      <c r="K22" s="10">
        <v>0</v>
      </c>
      <c r="L22" s="71">
        <v>0</v>
      </c>
      <c r="M22" s="76">
        <v>0</v>
      </c>
      <c r="N22" s="10">
        <v>0</v>
      </c>
      <c r="O22" s="10">
        <v>0</v>
      </c>
      <c r="P22" s="10">
        <v>0</v>
      </c>
      <c r="Q22" s="77">
        <v>0</v>
      </c>
      <c r="R22" s="65">
        <v>0</v>
      </c>
      <c r="S22" s="10">
        <v>0</v>
      </c>
      <c r="T22" s="10">
        <v>0</v>
      </c>
      <c r="U22" s="10">
        <v>0</v>
      </c>
      <c r="V22" s="10">
        <v>0</v>
      </c>
      <c r="X22" s="9" t="s">
        <v>69</v>
      </c>
      <c r="Y22" s="13">
        <v>0</v>
      </c>
      <c r="Z22" s="13">
        <v>0</v>
      </c>
      <c r="AA22" s="13">
        <v>0</v>
      </c>
      <c r="AB22" s="13">
        <v>0</v>
      </c>
      <c r="AC22" s="45">
        <v>0</v>
      </c>
      <c r="AD22" s="52">
        <v>0</v>
      </c>
      <c r="AE22" s="13">
        <v>0</v>
      </c>
      <c r="AF22" s="13">
        <v>0</v>
      </c>
      <c r="AG22" s="13">
        <v>0</v>
      </c>
      <c r="AH22" s="53">
        <v>0</v>
      </c>
      <c r="AI22" s="62">
        <v>0</v>
      </c>
      <c r="AJ22" s="13">
        <v>0</v>
      </c>
      <c r="AK22" s="13">
        <v>0</v>
      </c>
      <c r="AL22" s="13">
        <v>0</v>
      </c>
      <c r="AM22" s="63">
        <v>0</v>
      </c>
      <c r="AN22" s="40">
        <v>0</v>
      </c>
      <c r="AO22" s="13">
        <v>0</v>
      </c>
      <c r="AP22" s="13">
        <v>0</v>
      </c>
      <c r="AQ22" s="13">
        <v>0</v>
      </c>
      <c r="AR22" s="13">
        <v>0</v>
      </c>
    </row>
    <row r="23" spans="2:44" x14ac:dyDescent="0.3">
      <c r="B23" s="9" t="s">
        <v>70</v>
      </c>
      <c r="C23" s="10">
        <v>3</v>
      </c>
      <c r="D23" s="10">
        <v>0</v>
      </c>
      <c r="E23" s="10">
        <v>0</v>
      </c>
      <c r="F23" s="10">
        <v>0</v>
      </c>
      <c r="G23" s="68">
        <v>1</v>
      </c>
      <c r="H23" s="38">
        <v>1</v>
      </c>
      <c r="I23" s="10">
        <v>1</v>
      </c>
      <c r="J23" s="10">
        <v>0</v>
      </c>
      <c r="K23" s="10">
        <v>0</v>
      </c>
      <c r="L23" s="71">
        <v>2</v>
      </c>
      <c r="M23" s="76">
        <v>2</v>
      </c>
      <c r="N23" s="10">
        <v>0</v>
      </c>
      <c r="O23" s="10">
        <v>0</v>
      </c>
      <c r="P23" s="10">
        <v>0</v>
      </c>
      <c r="Q23" s="77">
        <v>2</v>
      </c>
      <c r="R23" s="65">
        <v>2</v>
      </c>
      <c r="S23" s="10">
        <v>0</v>
      </c>
      <c r="T23" s="10">
        <v>0</v>
      </c>
      <c r="U23" s="10">
        <v>0</v>
      </c>
      <c r="V23" s="10">
        <v>2</v>
      </c>
      <c r="X23" s="9" t="s">
        <v>70</v>
      </c>
      <c r="Y23" s="13">
        <f t="shared" si="20"/>
        <v>75</v>
      </c>
      <c r="Z23" s="13">
        <f t="shared" si="21"/>
        <v>0</v>
      </c>
      <c r="AA23" s="13">
        <f t="shared" si="22"/>
        <v>0</v>
      </c>
      <c r="AB23" s="13">
        <f t="shared" si="23"/>
        <v>0</v>
      </c>
      <c r="AC23" s="45">
        <f t="shared" si="24"/>
        <v>25</v>
      </c>
      <c r="AD23" s="52">
        <f t="shared" si="25"/>
        <v>25</v>
      </c>
      <c r="AE23" s="13">
        <f t="shared" si="26"/>
        <v>25</v>
      </c>
      <c r="AF23" s="13">
        <f t="shared" si="27"/>
        <v>0</v>
      </c>
      <c r="AG23" s="13">
        <f t="shared" si="28"/>
        <v>0</v>
      </c>
      <c r="AH23" s="53">
        <f t="shared" si="29"/>
        <v>50</v>
      </c>
      <c r="AI23" s="62">
        <f t="shared" si="30"/>
        <v>50</v>
      </c>
      <c r="AJ23" s="13">
        <f t="shared" si="31"/>
        <v>0</v>
      </c>
      <c r="AK23" s="13">
        <f t="shared" si="32"/>
        <v>0</v>
      </c>
      <c r="AL23" s="13">
        <f t="shared" si="33"/>
        <v>0</v>
      </c>
      <c r="AM23" s="63">
        <f t="shared" si="34"/>
        <v>50</v>
      </c>
      <c r="AN23" s="40">
        <f t="shared" si="35"/>
        <v>50</v>
      </c>
      <c r="AO23" s="13">
        <f t="shared" si="36"/>
        <v>0</v>
      </c>
      <c r="AP23" s="13">
        <f t="shared" si="37"/>
        <v>0</v>
      </c>
      <c r="AQ23" s="13">
        <f t="shared" si="38"/>
        <v>0</v>
      </c>
      <c r="AR23" s="13">
        <f t="shared" si="39"/>
        <v>50</v>
      </c>
    </row>
    <row r="24" spans="2:44" x14ac:dyDescent="0.3">
      <c r="B24" s="4" t="s">
        <v>156</v>
      </c>
      <c r="C24" s="20"/>
      <c r="D24" s="20"/>
      <c r="E24" s="20"/>
      <c r="G24" s="4"/>
      <c r="H24" s="4"/>
      <c r="I24" s="89"/>
      <c r="J24" s="89"/>
      <c r="L24" s="4"/>
      <c r="N24" s="4"/>
      <c r="O24" s="20"/>
      <c r="P24" s="20"/>
      <c r="Q24" s="20"/>
      <c r="S24" s="4"/>
      <c r="T24" s="4"/>
      <c r="U24" s="89"/>
      <c r="V24" s="89"/>
      <c r="X24" s="4" t="s">
        <v>156</v>
      </c>
    </row>
    <row r="25" spans="2:44" x14ac:dyDescent="0.3">
      <c r="B25" s="9" t="s">
        <v>157</v>
      </c>
      <c r="C25" s="10">
        <v>47</v>
      </c>
      <c r="D25" s="10">
        <v>0</v>
      </c>
      <c r="E25" s="10">
        <v>0</v>
      </c>
      <c r="F25" s="10">
        <v>0</v>
      </c>
      <c r="G25" s="68">
        <v>6</v>
      </c>
      <c r="H25" s="38">
        <v>14</v>
      </c>
      <c r="I25" s="10">
        <v>3</v>
      </c>
      <c r="J25" s="10">
        <v>6</v>
      </c>
      <c r="K25" s="10">
        <v>3</v>
      </c>
      <c r="L25" s="71">
        <v>27</v>
      </c>
      <c r="M25" s="76">
        <v>27</v>
      </c>
      <c r="N25" s="10">
        <v>3</v>
      </c>
      <c r="O25" s="10">
        <v>3</v>
      </c>
      <c r="P25" s="10">
        <v>1</v>
      </c>
      <c r="Q25" s="77">
        <v>19</v>
      </c>
      <c r="R25" s="65">
        <v>39</v>
      </c>
      <c r="S25" s="10">
        <v>0</v>
      </c>
      <c r="T25" s="10">
        <v>0</v>
      </c>
      <c r="U25" s="10">
        <v>1</v>
      </c>
      <c r="V25" s="10">
        <v>13</v>
      </c>
      <c r="X25" s="9" t="s">
        <v>157</v>
      </c>
      <c r="Y25" s="13">
        <f t="shared" ref="Y25:Y26" si="40">C25/(C25+D25+E25+F25+G25)*100</f>
        <v>88.679245283018872</v>
      </c>
      <c r="Z25" s="13">
        <f t="shared" ref="Z25:Z26" si="41">D25/(D25+E25+F25+G25+C25)*100</f>
        <v>0</v>
      </c>
      <c r="AA25" s="13">
        <f t="shared" ref="AA25:AA26" si="42">E25/(E25+F25+G25+D25+C25)*100</f>
        <v>0</v>
      </c>
      <c r="AB25" s="13">
        <f t="shared" ref="AB25:AB26" si="43">F25/(F25+G25+E25+D25+C25)*100</f>
        <v>0</v>
      </c>
      <c r="AC25" s="45">
        <f t="shared" ref="AC25:AC26" si="44">G25/(G25+F25+E25+D25+C25)*100</f>
        <v>11.320754716981133</v>
      </c>
      <c r="AD25" s="52">
        <f t="shared" ref="AD25:AD26" si="45">H25/(H25+I25+J25+K25+L25)*100</f>
        <v>26.415094339622641</v>
      </c>
      <c r="AE25" s="13">
        <f t="shared" ref="AE25:AE26" si="46">I25/(I25+J25+K25+L25+H25)*100</f>
        <v>5.6603773584905666</v>
      </c>
      <c r="AF25" s="13">
        <f t="shared" ref="AF25:AF26" si="47">J25/(J25+K25+L25+I25+H25)*100</f>
        <v>11.320754716981133</v>
      </c>
      <c r="AG25" s="13">
        <f t="shared" ref="AG25:AG26" si="48">K25/(K25+L25+J25+I25+H25)*100</f>
        <v>5.6603773584905666</v>
      </c>
      <c r="AH25" s="53">
        <f t="shared" ref="AH25:AH26" si="49">L25/(L25+K25+J25+I25+H25)*100</f>
        <v>50.943396226415096</v>
      </c>
      <c r="AI25" s="62">
        <f t="shared" ref="AI25:AI26" si="50">M25/(M25+N25+O25+P25+Q25)*100</f>
        <v>50.943396226415096</v>
      </c>
      <c r="AJ25" s="13">
        <f t="shared" ref="AJ25:AJ26" si="51">N25/(N25+O25+P25+Q25+M25)*100</f>
        <v>5.6603773584905666</v>
      </c>
      <c r="AK25" s="13">
        <f t="shared" ref="AK25:AK26" si="52">O25/(O25+P25+Q25+N25+M25)*100</f>
        <v>5.6603773584905666</v>
      </c>
      <c r="AL25" s="13">
        <f t="shared" ref="AL25:AL26" si="53">P25/(P25+Q25+O25+N25+M25)*100</f>
        <v>1.8867924528301887</v>
      </c>
      <c r="AM25" s="63">
        <f t="shared" ref="AM25:AM26" si="54">Q25/(Q25+P25+O25+N25+M25)*100</f>
        <v>35.849056603773583</v>
      </c>
      <c r="AN25" s="40">
        <f t="shared" ref="AN25:AN26" si="55">R25/(R25+S25+T25+U25+V25)*100</f>
        <v>73.584905660377359</v>
      </c>
      <c r="AO25" s="13">
        <f t="shared" ref="AO25:AO26" si="56">S25/(S25+T25+U25+V25+R25)*100</f>
        <v>0</v>
      </c>
      <c r="AP25" s="13">
        <f t="shared" ref="AP25:AP26" si="57">T25/(T25+U25+V25+S25+R25)*100</f>
        <v>0</v>
      </c>
      <c r="AQ25" s="13">
        <f t="shared" ref="AQ25:AQ26" si="58">U25/(U25+V25+T25+S25+R25)*100</f>
        <v>1.8867924528301887</v>
      </c>
      <c r="AR25" s="13">
        <f t="shared" ref="AR25:AR26" si="59">V25/(V25+U25+T25+S25+R25)*100</f>
        <v>24.528301886792452</v>
      </c>
    </row>
    <row r="26" spans="2:44" x14ac:dyDescent="0.3">
      <c r="B26" s="9" t="s">
        <v>158</v>
      </c>
      <c r="C26" s="10">
        <v>5</v>
      </c>
      <c r="D26" s="10">
        <v>1</v>
      </c>
      <c r="E26" s="10">
        <v>0</v>
      </c>
      <c r="F26" s="10">
        <v>1</v>
      </c>
      <c r="G26" s="68">
        <v>4</v>
      </c>
      <c r="H26" s="38">
        <v>2</v>
      </c>
      <c r="I26" s="10">
        <v>1</v>
      </c>
      <c r="J26" s="10">
        <v>1</v>
      </c>
      <c r="K26" s="10">
        <v>2</v>
      </c>
      <c r="L26" s="71">
        <v>5</v>
      </c>
      <c r="M26" s="76">
        <v>4</v>
      </c>
      <c r="N26" s="10">
        <v>1</v>
      </c>
      <c r="O26" s="10">
        <v>0</v>
      </c>
      <c r="P26" s="10">
        <v>1</v>
      </c>
      <c r="Q26" s="77">
        <v>5</v>
      </c>
      <c r="R26" s="65">
        <v>7</v>
      </c>
      <c r="S26" s="10">
        <v>0</v>
      </c>
      <c r="T26" s="10">
        <v>1</v>
      </c>
      <c r="U26" s="10">
        <v>0</v>
      </c>
      <c r="V26" s="10">
        <v>3</v>
      </c>
      <c r="X26" s="9" t="s">
        <v>158</v>
      </c>
      <c r="Y26" s="13">
        <f t="shared" si="40"/>
        <v>45.454545454545453</v>
      </c>
      <c r="Z26" s="13">
        <f t="shared" si="41"/>
        <v>9.0909090909090917</v>
      </c>
      <c r="AA26" s="13">
        <f t="shared" si="42"/>
        <v>0</v>
      </c>
      <c r="AB26" s="13">
        <f t="shared" si="43"/>
        <v>9.0909090909090917</v>
      </c>
      <c r="AC26" s="45">
        <f t="shared" si="44"/>
        <v>36.363636363636367</v>
      </c>
      <c r="AD26" s="52">
        <f t="shared" si="45"/>
        <v>18.181818181818183</v>
      </c>
      <c r="AE26" s="13">
        <f t="shared" si="46"/>
        <v>9.0909090909090917</v>
      </c>
      <c r="AF26" s="13">
        <f t="shared" si="47"/>
        <v>9.0909090909090917</v>
      </c>
      <c r="AG26" s="13">
        <f t="shared" si="48"/>
        <v>18.181818181818183</v>
      </c>
      <c r="AH26" s="53">
        <f t="shared" si="49"/>
        <v>45.454545454545453</v>
      </c>
      <c r="AI26" s="62">
        <f t="shared" si="50"/>
        <v>36.363636363636367</v>
      </c>
      <c r="AJ26" s="13">
        <f t="shared" si="51"/>
        <v>9.0909090909090917</v>
      </c>
      <c r="AK26" s="13">
        <f t="shared" si="52"/>
        <v>0</v>
      </c>
      <c r="AL26" s="13">
        <f t="shared" si="53"/>
        <v>9.0909090909090917</v>
      </c>
      <c r="AM26" s="63">
        <f t="shared" si="54"/>
        <v>45.454545454545453</v>
      </c>
      <c r="AN26" s="40">
        <f t="shared" si="55"/>
        <v>63.636363636363633</v>
      </c>
      <c r="AO26" s="13">
        <f t="shared" si="56"/>
        <v>0</v>
      </c>
      <c r="AP26" s="13">
        <f t="shared" si="57"/>
        <v>9.0909090909090917</v>
      </c>
      <c r="AQ26" s="13">
        <f t="shared" si="58"/>
        <v>0</v>
      </c>
      <c r="AR26" s="13">
        <f t="shared" si="59"/>
        <v>27.27272727272727</v>
      </c>
    </row>
    <row r="27" spans="2:44" x14ac:dyDescent="0.3">
      <c r="B27" s="19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X27" s="19"/>
      <c r="Y27" s="89"/>
      <c r="Z27" s="89"/>
      <c r="AA27" s="89"/>
      <c r="AB27" s="89"/>
      <c r="AC27" s="89"/>
      <c r="AD27" s="89"/>
      <c r="AE27" s="89"/>
      <c r="AF27" s="89"/>
      <c r="AG27" s="89"/>
      <c r="AH27" s="89"/>
      <c r="AI27" s="89"/>
      <c r="AJ27" s="89"/>
      <c r="AK27" s="89"/>
      <c r="AL27" s="89"/>
      <c r="AM27" s="89"/>
      <c r="AN27" s="89"/>
      <c r="AO27" s="89"/>
      <c r="AP27" s="89"/>
      <c r="AQ27" s="89"/>
      <c r="AR27" s="89"/>
    </row>
    <row r="28" spans="2:44" ht="18" customHeight="1" x14ac:dyDescent="0.3">
      <c r="B28" s="1" t="s">
        <v>89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2:44" ht="4.5" customHeight="1" x14ac:dyDescent="0.3"/>
    <row r="30" spans="2:44" x14ac:dyDescent="0.3">
      <c r="B30" s="25" t="s">
        <v>94</v>
      </c>
      <c r="X30" s="25" t="s">
        <v>111</v>
      </c>
    </row>
    <row r="31" spans="2:44" x14ac:dyDescent="0.3">
      <c r="B31" s="123" t="s">
        <v>0</v>
      </c>
      <c r="C31" s="123" t="s">
        <v>22</v>
      </c>
      <c r="D31" s="123"/>
      <c r="E31" s="123"/>
      <c r="F31" s="123"/>
      <c r="G31" s="124"/>
      <c r="H31" s="127" t="s">
        <v>23</v>
      </c>
      <c r="I31" s="123"/>
      <c r="J31" s="123"/>
      <c r="K31" s="123"/>
      <c r="L31" s="136"/>
      <c r="M31" s="137" t="s">
        <v>24</v>
      </c>
      <c r="N31" s="123"/>
      <c r="O31" s="123"/>
      <c r="P31" s="123"/>
      <c r="Q31" s="138"/>
      <c r="R31" s="122" t="s">
        <v>25</v>
      </c>
      <c r="S31" s="123"/>
      <c r="T31" s="123"/>
      <c r="U31" s="123"/>
      <c r="V31" s="123"/>
      <c r="X31" s="123" t="s">
        <v>0</v>
      </c>
      <c r="Y31" s="123" t="s">
        <v>22</v>
      </c>
      <c r="Z31" s="123"/>
      <c r="AA31" s="123"/>
      <c r="AB31" s="123"/>
      <c r="AC31" s="124"/>
      <c r="AD31" s="127" t="s">
        <v>23</v>
      </c>
      <c r="AE31" s="123"/>
      <c r="AF31" s="123"/>
      <c r="AG31" s="123"/>
      <c r="AH31" s="136"/>
      <c r="AI31" s="137" t="s">
        <v>24</v>
      </c>
      <c r="AJ31" s="123"/>
      <c r="AK31" s="123"/>
      <c r="AL31" s="123"/>
      <c r="AM31" s="138"/>
      <c r="AN31" s="122" t="s">
        <v>25</v>
      </c>
      <c r="AO31" s="123"/>
      <c r="AP31" s="123"/>
      <c r="AQ31" s="123"/>
      <c r="AR31" s="123"/>
    </row>
    <row r="32" spans="2:44" ht="20.399999999999999" x14ac:dyDescent="0.3">
      <c r="B32" s="125"/>
      <c r="C32" s="28" t="s">
        <v>26</v>
      </c>
      <c r="D32" s="28" t="s">
        <v>27</v>
      </c>
      <c r="E32" s="28" t="s">
        <v>28</v>
      </c>
      <c r="F32" s="28" t="s">
        <v>29</v>
      </c>
      <c r="G32" s="41" t="s">
        <v>30</v>
      </c>
      <c r="H32" s="34" t="s">
        <v>26</v>
      </c>
      <c r="I32" s="28" t="s">
        <v>27</v>
      </c>
      <c r="J32" s="28" t="s">
        <v>28</v>
      </c>
      <c r="K32" s="28" t="s">
        <v>29</v>
      </c>
      <c r="L32" s="46" t="s">
        <v>30</v>
      </c>
      <c r="M32" s="54" t="s">
        <v>26</v>
      </c>
      <c r="N32" s="28" t="s">
        <v>27</v>
      </c>
      <c r="O32" s="28" t="s">
        <v>28</v>
      </c>
      <c r="P32" s="28" t="s">
        <v>29</v>
      </c>
      <c r="Q32" s="55" t="s">
        <v>30</v>
      </c>
      <c r="R32" s="26" t="s">
        <v>26</v>
      </c>
      <c r="S32" s="21" t="s">
        <v>27</v>
      </c>
      <c r="T32" s="21" t="s">
        <v>28</v>
      </c>
      <c r="U32" s="21" t="s">
        <v>29</v>
      </c>
      <c r="V32" s="21" t="s">
        <v>30</v>
      </c>
      <c r="X32" s="125"/>
      <c r="Y32" s="28" t="s">
        <v>26</v>
      </c>
      <c r="Z32" s="28" t="s">
        <v>27</v>
      </c>
      <c r="AA32" s="28" t="s">
        <v>28</v>
      </c>
      <c r="AB32" s="28" t="s">
        <v>29</v>
      </c>
      <c r="AC32" s="41" t="s">
        <v>30</v>
      </c>
      <c r="AD32" s="34" t="s">
        <v>26</v>
      </c>
      <c r="AE32" s="28" t="s">
        <v>27</v>
      </c>
      <c r="AF32" s="28" t="s">
        <v>28</v>
      </c>
      <c r="AG32" s="28" t="s">
        <v>29</v>
      </c>
      <c r="AH32" s="46" t="s">
        <v>30</v>
      </c>
      <c r="AI32" s="54" t="s">
        <v>26</v>
      </c>
      <c r="AJ32" s="28" t="s">
        <v>27</v>
      </c>
      <c r="AK32" s="28" t="s">
        <v>28</v>
      </c>
      <c r="AL32" s="28" t="s">
        <v>29</v>
      </c>
      <c r="AM32" s="55" t="s">
        <v>30</v>
      </c>
      <c r="AN32" s="26" t="s">
        <v>26</v>
      </c>
      <c r="AO32" s="28" t="s">
        <v>27</v>
      </c>
      <c r="AP32" s="28" t="s">
        <v>28</v>
      </c>
      <c r="AQ32" s="28" t="s">
        <v>29</v>
      </c>
      <c r="AR32" s="28" t="s">
        <v>30</v>
      </c>
    </row>
    <row r="33" spans="2:44" x14ac:dyDescent="0.3">
      <c r="B33" s="4" t="s">
        <v>4</v>
      </c>
      <c r="C33" s="5"/>
      <c r="D33" s="5"/>
      <c r="E33" s="5"/>
      <c r="F33" s="5"/>
      <c r="G33" s="42"/>
      <c r="H33" s="35"/>
      <c r="I33" s="5"/>
      <c r="J33" s="5"/>
      <c r="K33" s="5"/>
      <c r="L33" s="47"/>
      <c r="M33" s="56"/>
      <c r="N33" s="5"/>
      <c r="O33" s="5"/>
      <c r="P33" s="5"/>
      <c r="Q33" s="57"/>
      <c r="R33" s="5"/>
      <c r="S33" s="5"/>
      <c r="T33" s="5"/>
      <c r="U33" s="5"/>
      <c r="V33" s="5"/>
      <c r="X33" s="4" t="s">
        <v>4</v>
      </c>
      <c r="Y33" s="5"/>
      <c r="Z33" s="5"/>
      <c r="AA33" s="5"/>
      <c r="AB33" s="5"/>
      <c r="AC33" s="42"/>
      <c r="AD33" s="35"/>
      <c r="AE33" s="5"/>
      <c r="AF33" s="5"/>
      <c r="AG33" s="5"/>
      <c r="AH33" s="47"/>
      <c r="AI33" s="56"/>
      <c r="AJ33" s="5"/>
      <c r="AK33" s="5"/>
      <c r="AL33" s="5"/>
      <c r="AM33" s="57"/>
      <c r="AN33" s="5"/>
      <c r="AO33" s="5"/>
      <c r="AP33" s="5"/>
      <c r="AQ33" s="5"/>
      <c r="AR33" s="5"/>
    </row>
    <row r="34" spans="2:44" x14ac:dyDescent="0.3">
      <c r="B34" s="6" t="s">
        <v>4</v>
      </c>
      <c r="C34" s="7">
        <v>3521</v>
      </c>
      <c r="D34" s="7">
        <v>72</v>
      </c>
      <c r="E34" s="7">
        <v>0</v>
      </c>
      <c r="F34" s="7">
        <v>167</v>
      </c>
      <c r="G34" s="66">
        <v>786</v>
      </c>
      <c r="H34" s="36">
        <v>282</v>
      </c>
      <c r="I34" s="7">
        <v>95</v>
      </c>
      <c r="J34" s="7">
        <v>239</v>
      </c>
      <c r="K34" s="7">
        <v>532</v>
      </c>
      <c r="L34" s="69">
        <v>3398</v>
      </c>
      <c r="M34" s="72">
        <v>793</v>
      </c>
      <c r="N34" s="7">
        <v>187</v>
      </c>
      <c r="O34" s="7">
        <v>500</v>
      </c>
      <c r="P34" s="7">
        <v>29</v>
      </c>
      <c r="Q34" s="73">
        <v>3037</v>
      </c>
      <c r="R34" s="64">
        <v>3859</v>
      </c>
      <c r="S34" s="7">
        <v>0</v>
      </c>
      <c r="T34" s="7">
        <v>72</v>
      </c>
      <c r="U34" s="7">
        <v>8</v>
      </c>
      <c r="V34" s="7">
        <v>607</v>
      </c>
      <c r="X34" s="6" t="s">
        <v>4</v>
      </c>
      <c r="Y34" s="11">
        <f>C34/(C34+D34+E34+F34+G34)*100</f>
        <v>77.452705675318967</v>
      </c>
      <c r="Z34" s="11">
        <f>D34/(D34+E34+F34+G34+C34)*100</f>
        <v>1.583809942806863</v>
      </c>
      <c r="AA34" s="11">
        <f>E34/(E34+F34+G34+D34+C34)*100</f>
        <v>0</v>
      </c>
      <c r="AB34" s="11">
        <f>F34/(F34+G34+E34+D34+C34)*100</f>
        <v>3.6735591728992523</v>
      </c>
      <c r="AC34" s="78">
        <f>G34/(G34+F34+E34+D34+C34)*100</f>
        <v>17.289925208974925</v>
      </c>
      <c r="AD34" s="39">
        <f>H34/(H34+I34+J34+K34+L34)*100</f>
        <v>6.2032556093268809</v>
      </c>
      <c r="AE34" s="11">
        <f>I34/(I34+J34+K34+L34+H34)*100</f>
        <v>2.089749230092389</v>
      </c>
      <c r="AF34" s="11">
        <f>J34/(J34+K34+L34+I34+H34)*100</f>
        <v>5.2573691157061155</v>
      </c>
      <c r="AG34" s="11">
        <f>K34/(K34+L34+J34+I34+H34)*100</f>
        <v>11.702595688517379</v>
      </c>
      <c r="AH34" s="78">
        <f>L34/(L34+K34+J34+I34+H34)*100</f>
        <v>74.747030356357243</v>
      </c>
      <c r="AI34" s="39">
        <f>M34/(M34+N34+O34+P34+Q34)*100</f>
        <v>17.443906731192257</v>
      </c>
      <c r="AJ34" s="11">
        <f>N34/(N34+O34+P34+Q34+M34)*100</f>
        <v>4.1135063792344919</v>
      </c>
      <c r="AK34" s="11">
        <f>O34/(O34+P34+Q34+N34+M34)*100</f>
        <v>10.998680158380994</v>
      </c>
      <c r="AL34" s="11">
        <f>P34/(P34+Q34+O34+N34+M34)*100</f>
        <v>0.63792344918609767</v>
      </c>
      <c r="AM34" s="78">
        <f>Q34/(Q34+P34+O34+N34+M34)*100</f>
        <v>66.805983282006153</v>
      </c>
      <c r="AN34" s="39">
        <f>R34/(R34+S34+T34+U34+V34)*100</f>
        <v>84.887813462384514</v>
      </c>
      <c r="AO34" s="11">
        <f>S34/(S34+T34+U34+V34+R34)*100</f>
        <v>0</v>
      </c>
      <c r="AP34" s="11">
        <f>T34/(T34+U34+V34+S34+R34)*100</f>
        <v>1.583809942806863</v>
      </c>
      <c r="AQ34" s="11">
        <f>U34/(U34+V34+T34+S34+R34)*100</f>
        <v>0.17597888253409591</v>
      </c>
      <c r="AR34" s="11">
        <f>V34/(V34+U34+T34+S34+R34)*100</f>
        <v>13.352397712274527</v>
      </c>
    </row>
    <row r="35" spans="2:44" x14ac:dyDescent="0.3">
      <c r="B35" s="4" t="s">
        <v>5</v>
      </c>
      <c r="C35" s="8"/>
      <c r="D35" s="8"/>
      <c r="E35" s="8"/>
      <c r="F35" s="8"/>
      <c r="G35" s="67"/>
      <c r="H35" s="37"/>
      <c r="I35" s="8"/>
      <c r="J35" s="8"/>
      <c r="K35" s="8"/>
      <c r="L35" s="70"/>
      <c r="M35" s="74"/>
      <c r="N35" s="8"/>
      <c r="O35" s="8"/>
      <c r="P35" s="8"/>
      <c r="Q35" s="75"/>
      <c r="R35" s="8"/>
      <c r="S35" s="8"/>
      <c r="T35" s="8"/>
      <c r="U35" s="8"/>
      <c r="V35" s="8"/>
      <c r="X35" s="4" t="s">
        <v>5</v>
      </c>
      <c r="Y35" s="12"/>
      <c r="Z35" s="12"/>
      <c r="AA35" s="12"/>
      <c r="AB35" s="12"/>
      <c r="AC35" s="44"/>
      <c r="AD35" s="50"/>
      <c r="AE35" s="12"/>
      <c r="AF35" s="12"/>
      <c r="AG35" s="12"/>
      <c r="AH35" s="51"/>
      <c r="AI35" s="60"/>
      <c r="AJ35" s="12"/>
      <c r="AK35" s="12"/>
      <c r="AL35" s="12"/>
      <c r="AM35" s="61"/>
      <c r="AN35" s="12"/>
      <c r="AO35" s="12"/>
      <c r="AP35" s="12"/>
      <c r="AQ35" s="12"/>
      <c r="AR35" s="12"/>
    </row>
    <row r="36" spans="2:44" x14ac:dyDescent="0.3">
      <c r="B36" s="9" t="s">
        <v>6</v>
      </c>
      <c r="C36" s="10">
        <v>118</v>
      </c>
      <c r="D36" s="10">
        <v>0</v>
      </c>
      <c r="E36" s="10">
        <v>0</v>
      </c>
      <c r="F36" s="10">
        <v>0</v>
      </c>
      <c r="G36" s="68">
        <v>5</v>
      </c>
      <c r="H36" s="38">
        <v>26</v>
      </c>
      <c r="I36" s="10">
        <v>11</v>
      </c>
      <c r="J36" s="10">
        <v>30</v>
      </c>
      <c r="K36" s="10">
        <v>8</v>
      </c>
      <c r="L36" s="71">
        <v>48</v>
      </c>
      <c r="M36" s="76">
        <v>61</v>
      </c>
      <c r="N36" s="10">
        <v>20</v>
      </c>
      <c r="O36" s="10">
        <v>0</v>
      </c>
      <c r="P36" s="10">
        <v>8</v>
      </c>
      <c r="Q36" s="77">
        <v>34</v>
      </c>
      <c r="R36" s="65">
        <v>85</v>
      </c>
      <c r="S36" s="10">
        <v>0</v>
      </c>
      <c r="T36" s="10">
        <v>0</v>
      </c>
      <c r="U36" s="10">
        <v>8</v>
      </c>
      <c r="V36" s="10">
        <v>30</v>
      </c>
      <c r="X36" s="9" t="s">
        <v>6</v>
      </c>
      <c r="Y36" s="13">
        <f t="shared" ref="Y36:Y39" si="60">C36/(C36+D36+E36+F36+G36)*100</f>
        <v>95.934959349593498</v>
      </c>
      <c r="Z36" s="13">
        <f t="shared" ref="Z36:Z39" si="61">D36/(D36+E36+F36+G36+C36)*100</f>
        <v>0</v>
      </c>
      <c r="AA36" s="13">
        <f t="shared" ref="AA36:AA39" si="62">E36/(E36+F36+G36+D36+C36)*100</f>
        <v>0</v>
      </c>
      <c r="AB36" s="13">
        <f t="shared" ref="AB36:AB39" si="63">F36/(F36+G36+E36+D36+C36)*100</f>
        <v>0</v>
      </c>
      <c r="AC36" s="45">
        <f t="shared" ref="AC36:AC39" si="64">G36/(G36+F36+E36+D36+C36)*100</f>
        <v>4.0650406504065035</v>
      </c>
      <c r="AD36" s="52">
        <f t="shared" ref="AD36:AD39" si="65">H36/(H36+I36+J36+K36+L36)*100</f>
        <v>21.138211382113823</v>
      </c>
      <c r="AE36" s="13">
        <f t="shared" ref="AE36:AE39" si="66">I36/(I36+J36+K36+L36+H36)*100</f>
        <v>8.9430894308943092</v>
      </c>
      <c r="AF36" s="13">
        <f t="shared" ref="AF36:AF39" si="67">J36/(J36+K36+L36+I36+H36)*100</f>
        <v>24.390243902439025</v>
      </c>
      <c r="AG36" s="13">
        <f t="shared" ref="AG36:AG39" si="68">K36/(K36+L36+J36+I36+H36)*100</f>
        <v>6.5040650406504072</v>
      </c>
      <c r="AH36" s="53">
        <f t="shared" ref="AH36:AH39" si="69">L36/(L36+K36+J36+I36+H36)*100</f>
        <v>39.024390243902438</v>
      </c>
      <c r="AI36" s="62">
        <f t="shared" ref="AI36:AI39" si="70">M36/(M36+N36+O36+P36+Q36)*100</f>
        <v>49.59349593495935</v>
      </c>
      <c r="AJ36" s="13">
        <f t="shared" ref="AJ36:AJ39" si="71">N36/(N36+O36+P36+Q36+M36)*100</f>
        <v>16.260162601626014</v>
      </c>
      <c r="AK36" s="13">
        <f t="shared" ref="AK36:AK39" si="72">O36/(O36+P36+Q36+N36+M36)*100</f>
        <v>0</v>
      </c>
      <c r="AL36" s="13">
        <f t="shared" ref="AL36:AL39" si="73">P36/(P36+Q36+O36+N36+M36)*100</f>
        <v>6.5040650406504072</v>
      </c>
      <c r="AM36" s="63">
        <f t="shared" ref="AM36:AM39" si="74">Q36/(Q36+P36+O36+N36+M36)*100</f>
        <v>27.64227642276423</v>
      </c>
      <c r="AN36" s="40">
        <f t="shared" ref="AN36:AN39" si="75">R36/(R36+S36+T36+U36+V36)*100</f>
        <v>69.105691056910572</v>
      </c>
      <c r="AO36" s="13">
        <f t="shared" ref="AO36:AO39" si="76">S36/(S36+T36+U36+V36+R36)*100</f>
        <v>0</v>
      </c>
      <c r="AP36" s="13">
        <f t="shared" ref="AP36:AP39" si="77">T36/(T36+U36+V36+S36+R36)*100</f>
        <v>0</v>
      </c>
      <c r="AQ36" s="13">
        <f t="shared" ref="AQ36:AQ39" si="78">U36/(U36+V36+T36+S36+R36)*100</f>
        <v>6.5040650406504072</v>
      </c>
      <c r="AR36" s="13">
        <f t="shared" ref="AR36:AR39" si="79">V36/(V36+U36+T36+S36+R36)*100</f>
        <v>24.390243902439025</v>
      </c>
    </row>
    <row r="37" spans="2:44" x14ac:dyDescent="0.3">
      <c r="B37" s="9" t="s">
        <v>7</v>
      </c>
      <c r="C37" s="10">
        <v>435</v>
      </c>
      <c r="D37" s="10">
        <v>0</v>
      </c>
      <c r="E37" s="10">
        <v>0</v>
      </c>
      <c r="F37" s="10">
        <v>0</v>
      </c>
      <c r="G37" s="68">
        <v>48</v>
      </c>
      <c r="H37" s="38">
        <v>135</v>
      </c>
      <c r="I37" s="10">
        <v>12</v>
      </c>
      <c r="J37" s="10">
        <v>43</v>
      </c>
      <c r="K37" s="10">
        <v>66</v>
      </c>
      <c r="L37" s="71">
        <v>227</v>
      </c>
      <c r="M37" s="76">
        <v>315</v>
      </c>
      <c r="N37" s="10">
        <v>0</v>
      </c>
      <c r="O37" s="10">
        <v>43</v>
      </c>
      <c r="P37" s="10">
        <v>21</v>
      </c>
      <c r="Q37" s="77">
        <v>104</v>
      </c>
      <c r="R37" s="65">
        <v>404</v>
      </c>
      <c r="S37" s="10">
        <v>0</v>
      </c>
      <c r="T37" s="10">
        <v>0</v>
      </c>
      <c r="U37" s="10">
        <v>0</v>
      </c>
      <c r="V37" s="10">
        <v>79</v>
      </c>
      <c r="X37" s="9" t="s">
        <v>7</v>
      </c>
      <c r="Y37" s="13">
        <f t="shared" si="60"/>
        <v>90.062111801242239</v>
      </c>
      <c r="Z37" s="13">
        <f t="shared" si="61"/>
        <v>0</v>
      </c>
      <c r="AA37" s="13">
        <f t="shared" si="62"/>
        <v>0</v>
      </c>
      <c r="AB37" s="13">
        <f t="shared" si="63"/>
        <v>0</v>
      </c>
      <c r="AC37" s="45">
        <f t="shared" si="64"/>
        <v>9.9378881987577632</v>
      </c>
      <c r="AD37" s="52">
        <f t="shared" si="65"/>
        <v>27.950310559006208</v>
      </c>
      <c r="AE37" s="13">
        <f t="shared" si="66"/>
        <v>2.4844720496894408</v>
      </c>
      <c r="AF37" s="13">
        <f t="shared" si="67"/>
        <v>8.9026915113871627</v>
      </c>
      <c r="AG37" s="13">
        <f t="shared" si="68"/>
        <v>13.664596273291925</v>
      </c>
      <c r="AH37" s="53">
        <f t="shared" si="69"/>
        <v>46.997929606625263</v>
      </c>
      <c r="AI37" s="62">
        <f t="shared" si="70"/>
        <v>65.217391304347828</v>
      </c>
      <c r="AJ37" s="13">
        <f t="shared" si="71"/>
        <v>0</v>
      </c>
      <c r="AK37" s="13">
        <f t="shared" si="72"/>
        <v>8.9026915113871627</v>
      </c>
      <c r="AL37" s="13">
        <f t="shared" si="73"/>
        <v>4.3478260869565215</v>
      </c>
      <c r="AM37" s="63">
        <f t="shared" si="74"/>
        <v>21.532091097308488</v>
      </c>
      <c r="AN37" s="40">
        <f t="shared" si="75"/>
        <v>83.643892339544507</v>
      </c>
      <c r="AO37" s="13">
        <f t="shared" si="76"/>
        <v>0</v>
      </c>
      <c r="AP37" s="13">
        <f t="shared" si="77"/>
        <v>0</v>
      </c>
      <c r="AQ37" s="13">
        <f t="shared" si="78"/>
        <v>0</v>
      </c>
      <c r="AR37" s="13">
        <f t="shared" si="79"/>
        <v>16.356107660455489</v>
      </c>
    </row>
    <row r="38" spans="2:44" x14ac:dyDescent="0.3">
      <c r="B38" s="9" t="s">
        <v>8</v>
      </c>
      <c r="C38" s="10">
        <v>797</v>
      </c>
      <c r="D38" s="10">
        <v>72</v>
      </c>
      <c r="E38" s="10">
        <v>0</v>
      </c>
      <c r="F38" s="10">
        <v>167</v>
      </c>
      <c r="G38" s="68">
        <v>733</v>
      </c>
      <c r="H38" s="38">
        <v>121</v>
      </c>
      <c r="I38" s="10">
        <v>72</v>
      </c>
      <c r="J38" s="10">
        <v>166</v>
      </c>
      <c r="K38" s="10">
        <v>167</v>
      </c>
      <c r="L38" s="71">
        <v>1243</v>
      </c>
      <c r="M38" s="76">
        <v>417</v>
      </c>
      <c r="N38" s="10">
        <v>167</v>
      </c>
      <c r="O38" s="10">
        <v>166</v>
      </c>
      <c r="P38" s="10">
        <v>0</v>
      </c>
      <c r="Q38" s="77">
        <v>1019</v>
      </c>
      <c r="R38" s="65">
        <v>1199</v>
      </c>
      <c r="S38" s="10">
        <v>0</v>
      </c>
      <c r="T38" s="10">
        <v>72</v>
      </c>
      <c r="U38" s="10">
        <v>0</v>
      </c>
      <c r="V38" s="10">
        <v>498</v>
      </c>
      <c r="X38" s="9" t="s">
        <v>8</v>
      </c>
      <c r="Y38" s="13">
        <f t="shared" si="60"/>
        <v>45.053702656868289</v>
      </c>
      <c r="Z38" s="13">
        <f t="shared" si="61"/>
        <v>4.0700960994912379</v>
      </c>
      <c r="AA38" s="13">
        <f t="shared" si="62"/>
        <v>0</v>
      </c>
      <c r="AB38" s="13">
        <f t="shared" si="63"/>
        <v>9.4403617863199543</v>
      </c>
      <c r="AC38" s="45">
        <f t="shared" si="64"/>
        <v>41.435839457320526</v>
      </c>
      <c r="AD38" s="52">
        <f t="shared" si="65"/>
        <v>6.8400226116449971</v>
      </c>
      <c r="AE38" s="13">
        <f t="shared" si="66"/>
        <v>4.0700960994912379</v>
      </c>
      <c r="AF38" s="13">
        <f t="shared" si="67"/>
        <v>9.3838326738270208</v>
      </c>
      <c r="AG38" s="13">
        <f t="shared" si="68"/>
        <v>9.4403617863199543</v>
      </c>
      <c r="AH38" s="53">
        <f t="shared" si="69"/>
        <v>70.265686828716795</v>
      </c>
      <c r="AI38" s="62">
        <f t="shared" si="70"/>
        <v>23.57263990955342</v>
      </c>
      <c r="AJ38" s="13">
        <f t="shared" si="71"/>
        <v>9.4403617863199543</v>
      </c>
      <c r="AK38" s="13">
        <f t="shared" si="72"/>
        <v>9.3838326738270208</v>
      </c>
      <c r="AL38" s="13">
        <f t="shared" si="73"/>
        <v>0</v>
      </c>
      <c r="AM38" s="63">
        <f t="shared" si="74"/>
        <v>57.6031656302996</v>
      </c>
      <c r="AN38" s="40">
        <f t="shared" si="75"/>
        <v>67.778405879027702</v>
      </c>
      <c r="AO38" s="13">
        <f t="shared" si="76"/>
        <v>0</v>
      </c>
      <c r="AP38" s="13">
        <f t="shared" si="77"/>
        <v>4.0700960994912379</v>
      </c>
      <c r="AQ38" s="13">
        <f t="shared" si="78"/>
        <v>0</v>
      </c>
      <c r="AR38" s="13">
        <f t="shared" si="79"/>
        <v>28.151498021481064</v>
      </c>
    </row>
    <row r="39" spans="2:44" x14ac:dyDescent="0.3">
      <c r="B39" s="9" t="s">
        <v>9</v>
      </c>
      <c r="C39" s="10">
        <v>2171</v>
      </c>
      <c r="D39" s="10">
        <v>0</v>
      </c>
      <c r="E39" s="10">
        <v>0</v>
      </c>
      <c r="F39" s="10">
        <v>0</v>
      </c>
      <c r="G39" s="68">
        <v>0</v>
      </c>
      <c r="H39" s="38">
        <v>0</v>
      </c>
      <c r="I39" s="10">
        <v>0</v>
      </c>
      <c r="J39" s="10">
        <v>0</v>
      </c>
      <c r="K39" s="10">
        <v>291</v>
      </c>
      <c r="L39" s="71">
        <v>1880</v>
      </c>
      <c r="M39" s="76">
        <v>0</v>
      </c>
      <c r="N39" s="10">
        <v>0</v>
      </c>
      <c r="O39" s="10">
        <v>291</v>
      </c>
      <c r="P39" s="10">
        <v>0</v>
      </c>
      <c r="Q39" s="77">
        <v>1880</v>
      </c>
      <c r="R39" s="65">
        <v>2171</v>
      </c>
      <c r="S39" s="10">
        <v>0</v>
      </c>
      <c r="T39" s="10">
        <v>0</v>
      </c>
      <c r="U39" s="10">
        <v>0</v>
      </c>
      <c r="V39" s="10">
        <v>0</v>
      </c>
      <c r="X39" s="9" t="s">
        <v>9</v>
      </c>
      <c r="Y39" s="13">
        <f t="shared" si="60"/>
        <v>100</v>
      </c>
      <c r="Z39" s="13">
        <f t="shared" si="61"/>
        <v>0</v>
      </c>
      <c r="AA39" s="13">
        <f t="shared" si="62"/>
        <v>0</v>
      </c>
      <c r="AB39" s="13">
        <f t="shared" si="63"/>
        <v>0</v>
      </c>
      <c r="AC39" s="45">
        <f t="shared" si="64"/>
        <v>0</v>
      </c>
      <c r="AD39" s="52">
        <f t="shared" si="65"/>
        <v>0</v>
      </c>
      <c r="AE39" s="13">
        <f t="shared" si="66"/>
        <v>0</v>
      </c>
      <c r="AF39" s="13">
        <f t="shared" si="67"/>
        <v>0</v>
      </c>
      <c r="AG39" s="13">
        <f t="shared" si="68"/>
        <v>13.403961308152926</v>
      </c>
      <c r="AH39" s="53">
        <f t="shared" si="69"/>
        <v>86.59603869184707</v>
      </c>
      <c r="AI39" s="62">
        <f t="shared" si="70"/>
        <v>0</v>
      </c>
      <c r="AJ39" s="13">
        <f t="shared" si="71"/>
        <v>0</v>
      </c>
      <c r="AK39" s="13">
        <f t="shared" si="72"/>
        <v>13.403961308152926</v>
      </c>
      <c r="AL39" s="13">
        <f t="shared" si="73"/>
        <v>0</v>
      </c>
      <c r="AM39" s="63">
        <f t="shared" si="74"/>
        <v>86.59603869184707</v>
      </c>
      <c r="AN39" s="40">
        <f t="shared" si="75"/>
        <v>100</v>
      </c>
      <c r="AO39" s="13">
        <f t="shared" si="76"/>
        <v>0</v>
      </c>
      <c r="AP39" s="13">
        <f t="shared" si="77"/>
        <v>0</v>
      </c>
      <c r="AQ39" s="13">
        <f t="shared" si="78"/>
        <v>0</v>
      </c>
      <c r="AR39" s="13">
        <f t="shared" si="79"/>
        <v>0</v>
      </c>
    </row>
    <row r="40" spans="2:44" x14ac:dyDescent="0.3">
      <c r="B40" s="4" t="s">
        <v>71</v>
      </c>
      <c r="C40" s="8"/>
      <c r="D40" s="8"/>
      <c r="E40" s="8"/>
      <c r="F40" s="8"/>
      <c r="G40" s="67"/>
      <c r="H40" s="37"/>
      <c r="I40" s="8"/>
      <c r="J40" s="8"/>
      <c r="K40" s="8"/>
      <c r="L40" s="70"/>
      <c r="M40" s="74"/>
      <c r="N40" s="8"/>
      <c r="O40" s="8"/>
      <c r="P40" s="8"/>
      <c r="Q40" s="75"/>
      <c r="R40" s="8"/>
      <c r="S40" s="8"/>
      <c r="T40" s="8"/>
      <c r="U40" s="8"/>
      <c r="V40" s="8"/>
      <c r="X40" s="4" t="s">
        <v>71</v>
      </c>
      <c r="Y40" s="8"/>
      <c r="Z40" s="8"/>
      <c r="AA40" s="8"/>
      <c r="AB40" s="8"/>
      <c r="AC40" s="67"/>
      <c r="AD40" s="37"/>
      <c r="AE40" s="8"/>
      <c r="AF40" s="8"/>
      <c r="AG40" s="8"/>
      <c r="AH40" s="70"/>
      <c r="AI40" s="74"/>
      <c r="AJ40" s="8"/>
      <c r="AK40" s="8"/>
      <c r="AL40" s="8"/>
      <c r="AM40" s="75"/>
      <c r="AN40" s="8"/>
      <c r="AO40" s="8"/>
      <c r="AP40" s="8"/>
      <c r="AQ40" s="8"/>
      <c r="AR40" s="8"/>
    </row>
    <row r="41" spans="2:44" x14ac:dyDescent="0.3">
      <c r="B41" s="9" t="s">
        <v>64</v>
      </c>
      <c r="C41" s="10">
        <v>312</v>
      </c>
      <c r="D41" s="10">
        <v>72</v>
      </c>
      <c r="E41" s="10">
        <v>0</v>
      </c>
      <c r="F41" s="10">
        <v>167</v>
      </c>
      <c r="G41" s="68">
        <v>215</v>
      </c>
      <c r="H41" s="38">
        <v>112</v>
      </c>
      <c r="I41" s="10">
        <v>72</v>
      </c>
      <c r="J41" s="10">
        <v>175</v>
      </c>
      <c r="K41" s="10">
        <v>167</v>
      </c>
      <c r="L41" s="71">
        <v>240</v>
      </c>
      <c r="M41" s="76">
        <v>193</v>
      </c>
      <c r="N41" s="10">
        <v>167</v>
      </c>
      <c r="O41" s="10">
        <v>166</v>
      </c>
      <c r="P41" s="10">
        <v>0</v>
      </c>
      <c r="Q41" s="77">
        <v>240</v>
      </c>
      <c r="R41" s="65">
        <v>694</v>
      </c>
      <c r="S41" s="10">
        <v>0</v>
      </c>
      <c r="T41" s="10">
        <v>72</v>
      </c>
      <c r="U41" s="10">
        <v>0</v>
      </c>
      <c r="V41" s="10">
        <v>0</v>
      </c>
      <c r="X41" s="9" t="s">
        <v>64</v>
      </c>
      <c r="Y41" s="13">
        <f t="shared" ref="Y41:Y47" si="80">C41/(C41+D41+E41+F41+G41)*100</f>
        <v>40.731070496083547</v>
      </c>
      <c r="Z41" s="13">
        <f t="shared" ref="Z41:Z47" si="81">D41/(D41+E41+F41+G41+C41)*100</f>
        <v>9.3994778067885107</v>
      </c>
      <c r="AA41" s="13">
        <f t="shared" ref="AA41:AA47" si="82">E41/(E41+F41+G41+D41+C41)*100</f>
        <v>0</v>
      </c>
      <c r="AB41" s="13">
        <f t="shared" ref="AB41:AB47" si="83">F41/(F41+G41+E41+D41+C41)*100</f>
        <v>21.801566579634464</v>
      </c>
      <c r="AC41" s="45">
        <f t="shared" ref="AC41:AC47" si="84">G41/(G41+F41+E41+D41+C41)*100</f>
        <v>28.067885117493475</v>
      </c>
      <c r="AD41" s="52">
        <f t="shared" ref="AD41:AD47" si="85">H41/(H41+I41+J41+K41+L41)*100</f>
        <v>14.621409921671018</v>
      </c>
      <c r="AE41" s="13">
        <f t="shared" ref="AE41:AE47" si="86">I41/(I41+J41+K41+L41+H41)*100</f>
        <v>9.3994778067885107</v>
      </c>
      <c r="AF41" s="13">
        <f t="shared" ref="AF41:AF47" si="87">J41/(J41+K41+L41+I41+H41)*100</f>
        <v>22.845953002610965</v>
      </c>
      <c r="AG41" s="13">
        <f t="shared" ref="AG41:AG47" si="88">K41/(K41+L41+J41+I41+H41)*100</f>
        <v>21.801566579634464</v>
      </c>
      <c r="AH41" s="53">
        <f t="shared" ref="AH41:AH47" si="89">L41/(L41+K41+J41+I41+H41)*100</f>
        <v>31.331592689295039</v>
      </c>
      <c r="AI41" s="62">
        <f t="shared" ref="AI41:AI47" si="90">M41/(M41+N41+O41+P41+Q41)*100</f>
        <v>25.195822454308093</v>
      </c>
      <c r="AJ41" s="13">
        <f t="shared" ref="AJ41:AJ47" si="91">N41/(N41+O41+P41+Q41+M41)*100</f>
        <v>21.801566579634464</v>
      </c>
      <c r="AK41" s="13">
        <f t="shared" ref="AK41:AK47" si="92">O41/(O41+P41+Q41+N41+M41)*100</f>
        <v>21.671018276762403</v>
      </c>
      <c r="AL41" s="13">
        <f t="shared" ref="AL41:AL47" si="93">P41/(P41+Q41+O41+N41+M41)*100</f>
        <v>0</v>
      </c>
      <c r="AM41" s="63">
        <f t="shared" ref="AM41:AM47" si="94">Q41/(Q41+P41+O41+N41+M41)*100</f>
        <v>31.331592689295039</v>
      </c>
      <c r="AN41" s="40">
        <f t="shared" ref="AN41:AN47" si="95">R41/(R41+S41+T41+U41+V41)*100</f>
        <v>90.600522193211489</v>
      </c>
      <c r="AO41" s="13">
        <f t="shared" ref="AO41:AO47" si="96">S41/(S41+T41+U41+V41+R41)*100</f>
        <v>0</v>
      </c>
      <c r="AP41" s="13">
        <f t="shared" ref="AP41:AP47" si="97">T41/(T41+U41+V41+S41+R41)*100</f>
        <v>9.3994778067885107</v>
      </c>
      <c r="AQ41" s="13">
        <f t="shared" ref="AQ41:AQ47" si="98">U41/(U41+V41+T41+S41+R41)*100</f>
        <v>0</v>
      </c>
      <c r="AR41" s="13">
        <f t="shared" ref="AR41:AR47" si="99">V41/(V41+U41+T41+S41+R41)*100</f>
        <v>0</v>
      </c>
    </row>
    <row r="42" spans="2:44" x14ac:dyDescent="0.3">
      <c r="B42" s="9" t="s">
        <v>65</v>
      </c>
      <c r="C42" s="10">
        <v>10</v>
      </c>
      <c r="D42" s="10">
        <v>0</v>
      </c>
      <c r="E42" s="10">
        <v>0</v>
      </c>
      <c r="F42" s="10">
        <v>0</v>
      </c>
      <c r="G42" s="68">
        <v>153</v>
      </c>
      <c r="H42" s="38">
        <v>10</v>
      </c>
      <c r="I42" s="10">
        <v>0</v>
      </c>
      <c r="J42" s="10">
        <v>0</v>
      </c>
      <c r="K42" s="10">
        <v>0</v>
      </c>
      <c r="L42" s="71">
        <v>153</v>
      </c>
      <c r="M42" s="76">
        <v>10</v>
      </c>
      <c r="N42" s="10">
        <v>0</v>
      </c>
      <c r="O42" s="10">
        <v>0</v>
      </c>
      <c r="P42" s="10">
        <v>0</v>
      </c>
      <c r="Q42" s="77">
        <v>153</v>
      </c>
      <c r="R42" s="65">
        <v>161</v>
      </c>
      <c r="S42" s="10">
        <v>0</v>
      </c>
      <c r="T42" s="10">
        <v>0</v>
      </c>
      <c r="U42" s="10">
        <v>0</v>
      </c>
      <c r="V42" s="10">
        <v>2</v>
      </c>
      <c r="X42" s="9" t="s">
        <v>65</v>
      </c>
      <c r="Y42" s="13">
        <f t="shared" si="80"/>
        <v>6.1349693251533743</v>
      </c>
      <c r="Z42" s="13">
        <f t="shared" si="81"/>
        <v>0</v>
      </c>
      <c r="AA42" s="13">
        <f t="shared" si="82"/>
        <v>0</v>
      </c>
      <c r="AB42" s="13">
        <f t="shared" si="83"/>
        <v>0</v>
      </c>
      <c r="AC42" s="45">
        <f t="shared" si="84"/>
        <v>93.865030674846622</v>
      </c>
      <c r="AD42" s="52">
        <f t="shared" si="85"/>
        <v>6.1349693251533743</v>
      </c>
      <c r="AE42" s="13">
        <f t="shared" si="86"/>
        <v>0</v>
      </c>
      <c r="AF42" s="13">
        <f t="shared" si="87"/>
        <v>0</v>
      </c>
      <c r="AG42" s="13">
        <f t="shared" si="88"/>
        <v>0</v>
      </c>
      <c r="AH42" s="53">
        <f t="shared" si="89"/>
        <v>93.865030674846622</v>
      </c>
      <c r="AI42" s="62">
        <f t="shared" si="90"/>
        <v>6.1349693251533743</v>
      </c>
      <c r="AJ42" s="13">
        <f t="shared" si="91"/>
        <v>0</v>
      </c>
      <c r="AK42" s="13">
        <f t="shared" si="92"/>
        <v>0</v>
      </c>
      <c r="AL42" s="13">
        <f t="shared" si="93"/>
        <v>0</v>
      </c>
      <c r="AM42" s="63">
        <f t="shared" si="94"/>
        <v>93.865030674846622</v>
      </c>
      <c r="AN42" s="40">
        <f t="shared" si="95"/>
        <v>98.773006134969322</v>
      </c>
      <c r="AO42" s="13">
        <f t="shared" si="96"/>
        <v>0</v>
      </c>
      <c r="AP42" s="13">
        <f t="shared" si="97"/>
        <v>0</v>
      </c>
      <c r="AQ42" s="13">
        <f t="shared" si="98"/>
        <v>0</v>
      </c>
      <c r="AR42" s="13">
        <f t="shared" si="99"/>
        <v>1.2269938650306749</v>
      </c>
    </row>
    <row r="43" spans="2:44" x14ac:dyDescent="0.3">
      <c r="B43" s="9" t="s">
        <v>66</v>
      </c>
      <c r="C43" s="10">
        <v>787</v>
      </c>
      <c r="D43" s="10">
        <v>0</v>
      </c>
      <c r="E43" s="10">
        <v>0</v>
      </c>
      <c r="F43" s="10">
        <v>0</v>
      </c>
      <c r="G43" s="68">
        <v>51</v>
      </c>
      <c r="H43" s="38">
        <v>70</v>
      </c>
      <c r="I43" s="10">
        <v>5</v>
      </c>
      <c r="J43" s="10">
        <v>21</v>
      </c>
      <c r="K43" s="10">
        <v>357</v>
      </c>
      <c r="L43" s="71">
        <v>385</v>
      </c>
      <c r="M43" s="76">
        <v>457</v>
      </c>
      <c r="N43" s="10">
        <v>14</v>
      </c>
      <c r="O43" s="10">
        <v>291</v>
      </c>
      <c r="P43" s="10">
        <v>21</v>
      </c>
      <c r="Q43" s="77">
        <v>55</v>
      </c>
      <c r="R43" s="65">
        <v>787</v>
      </c>
      <c r="S43" s="10">
        <v>0</v>
      </c>
      <c r="T43" s="10">
        <v>0</v>
      </c>
      <c r="U43" s="10">
        <v>0</v>
      </c>
      <c r="V43" s="10">
        <v>51</v>
      </c>
      <c r="X43" s="9" t="s">
        <v>66</v>
      </c>
      <c r="Y43" s="13">
        <f t="shared" si="80"/>
        <v>93.914081145584731</v>
      </c>
      <c r="Z43" s="13">
        <f t="shared" si="81"/>
        <v>0</v>
      </c>
      <c r="AA43" s="13">
        <f t="shared" si="82"/>
        <v>0</v>
      </c>
      <c r="AB43" s="13">
        <f t="shared" si="83"/>
        <v>0</v>
      </c>
      <c r="AC43" s="45">
        <f t="shared" si="84"/>
        <v>6.0859188544152749</v>
      </c>
      <c r="AD43" s="52">
        <f t="shared" si="85"/>
        <v>8.3532219570405726</v>
      </c>
      <c r="AE43" s="13">
        <f t="shared" si="86"/>
        <v>0.59665871121718372</v>
      </c>
      <c r="AF43" s="13">
        <f t="shared" si="87"/>
        <v>2.5059665871121717</v>
      </c>
      <c r="AG43" s="13">
        <f t="shared" si="88"/>
        <v>42.601431980906924</v>
      </c>
      <c r="AH43" s="53">
        <f t="shared" si="89"/>
        <v>45.942720763723152</v>
      </c>
      <c r="AI43" s="62">
        <f t="shared" si="90"/>
        <v>54.534606205250604</v>
      </c>
      <c r="AJ43" s="13">
        <f t="shared" si="91"/>
        <v>1.6706443914081146</v>
      </c>
      <c r="AK43" s="13">
        <f t="shared" si="92"/>
        <v>34.725536992840098</v>
      </c>
      <c r="AL43" s="13">
        <f t="shared" si="93"/>
        <v>2.5059665871121717</v>
      </c>
      <c r="AM43" s="63">
        <f t="shared" si="94"/>
        <v>6.5632458233890221</v>
      </c>
      <c r="AN43" s="40">
        <f t="shared" si="95"/>
        <v>93.914081145584731</v>
      </c>
      <c r="AO43" s="13">
        <f t="shared" si="96"/>
        <v>0</v>
      </c>
      <c r="AP43" s="13">
        <f t="shared" si="97"/>
        <v>0</v>
      </c>
      <c r="AQ43" s="13">
        <f t="shared" si="98"/>
        <v>0</v>
      </c>
      <c r="AR43" s="13">
        <f t="shared" si="99"/>
        <v>6.0859188544152749</v>
      </c>
    </row>
    <row r="44" spans="2:44" x14ac:dyDescent="0.3">
      <c r="B44" s="9" t="s">
        <v>67</v>
      </c>
      <c r="C44" s="10">
        <v>0</v>
      </c>
      <c r="D44" s="10">
        <v>0</v>
      </c>
      <c r="E44" s="10">
        <v>0</v>
      </c>
      <c r="F44" s="10">
        <v>0</v>
      </c>
      <c r="G44" s="68">
        <v>0</v>
      </c>
      <c r="H44" s="38">
        <v>0</v>
      </c>
      <c r="I44" s="10">
        <v>0</v>
      </c>
      <c r="J44" s="10">
        <v>0</v>
      </c>
      <c r="K44" s="10">
        <v>0</v>
      </c>
      <c r="L44" s="71">
        <v>0</v>
      </c>
      <c r="M44" s="76">
        <v>0</v>
      </c>
      <c r="N44" s="10">
        <v>0</v>
      </c>
      <c r="O44" s="10">
        <v>0</v>
      </c>
      <c r="P44" s="10">
        <v>0</v>
      </c>
      <c r="Q44" s="77">
        <v>0</v>
      </c>
      <c r="R44" s="65">
        <v>0</v>
      </c>
      <c r="S44" s="10">
        <v>0</v>
      </c>
      <c r="T44" s="10">
        <v>0</v>
      </c>
      <c r="U44" s="10">
        <v>0</v>
      </c>
      <c r="V44" s="10">
        <v>0</v>
      </c>
      <c r="X44" s="9" t="s">
        <v>67</v>
      </c>
      <c r="Y44" s="13">
        <v>0</v>
      </c>
      <c r="Z44" s="13">
        <v>0</v>
      </c>
      <c r="AA44" s="13">
        <v>0</v>
      </c>
      <c r="AB44" s="13">
        <v>0</v>
      </c>
      <c r="AC44" s="45">
        <v>0</v>
      </c>
      <c r="AD44" s="52">
        <v>0</v>
      </c>
      <c r="AE44" s="13">
        <v>0</v>
      </c>
      <c r="AF44" s="13">
        <v>0</v>
      </c>
      <c r="AG44" s="13">
        <v>0</v>
      </c>
      <c r="AH44" s="53">
        <v>0</v>
      </c>
      <c r="AI44" s="62">
        <v>0</v>
      </c>
      <c r="AJ44" s="13">
        <v>0</v>
      </c>
      <c r="AK44" s="13">
        <v>0</v>
      </c>
      <c r="AL44" s="13">
        <v>0</v>
      </c>
      <c r="AM44" s="63">
        <v>0</v>
      </c>
      <c r="AN44" s="40">
        <v>0</v>
      </c>
      <c r="AO44" s="13">
        <v>0</v>
      </c>
      <c r="AP44" s="13">
        <v>0</v>
      </c>
      <c r="AQ44" s="13">
        <v>0</v>
      </c>
      <c r="AR44" s="13">
        <v>0</v>
      </c>
    </row>
    <row r="45" spans="2:44" x14ac:dyDescent="0.3">
      <c r="B45" s="9" t="s">
        <v>68</v>
      </c>
      <c r="C45" s="10">
        <v>2369</v>
      </c>
      <c r="D45" s="10">
        <v>0</v>
      </c>
      <c r="E45" s="10">
        <v>0</v>
      </c>
      <c r="F45" s="10">
        <v>0</v>
      </c>
      <c r="G45" s="68">
        <v>120</v>
      </c>
      <c r="H45" s="38">
        <v>60</v>
      </c>
      <c r="I45" s="10">
        <v>6</v>
      </c>
      <c r="J45" s="10">
        <v>43</v>
      </c>
      <c r="K45" s="10">
        <v>8</v>
      </c>
      <c r="L45" s="71">
        <v>2372</v>
      </c>
      <c r="M45" s="76">
        <v>91</v>
      </c>
      <c r="N45" s="10">
        <v>6</v>
      </c>
      <c r="O45" s="10">
        <v>43</v>
      </c>
      <c r="P45" s="10">
        <v>8</v>
      </c>
      <c r="Q45" s="77">
        <v>2341</v>
      </c>
      <c r="R45" s="65">
        <v>2175</v>
      </c>
      <c r="S45" s="10">
        <v>0</v>
      </c>
      <c r="T45" s="10">
        <v>0</v>
      </c>
      <c r="U45" s="10">
        <v>8</v>
      </c>
      <c r="V45" s="10">
        <v>306</v>
      </c>
      <c r="X45" s="9" t="s">
        <v>68</v>
      </c>
      <c r="Y45" s="13">
        <f t="shared" si="80"/>
        <v>95.178786661309772</v>
      </c>
      <c r="Z45" s="13">
        <f t="shared" si="81"/>
        <v>0</v>
      </c>
      <c r="AA45" s="13">
        <f t="shared" si="82"/>
        <v>0</v>
      </c>
      <c r="AB45" s="13">
        <f t="shared" si="83"/>
        <v>0</v>
      </c>
      <c r="AC45" s="45">
        <f t="shared" si="84"/>
        <v>4.8212133386902369</v>
      </c>
      <c r="AD45" s="52">
        <f t="shared" si="85"/>
        <v>2.4106066693451185</v>
      </c>
      <c r="AE45" s="13">
        <f t="shared" si="86"/>
        <v>0.24106066693451184</v>
      </c>
      <c r="AF45" s="13">
        <f t="shared" si="87"/>
        <v>1.7276014463640015</v>
      </c>
      <c r="AG45" s="13">
        <f t="shared" si="88"/>
        <v>0.32141422257934915</v>
      </c>
      <c r="AH45" s="53">
        <f t="shared" si="89"/>
        <v>95.299316994777016</v>
      </c>
      <c r="AI45" s="62">
        <f t="shared" si="90"/>
        <v>3.6560867818400964</v>
      </c>
      <c r="AJ45" s="13">
        <f t="shared" si="91"/>
        <v>0.24106066693451184</v>
      </c>
      <c r="AK45" s="13">
        <f t="shared" si="92"/>
        <v>1.7276014463640015</v>
      </c>
      <c r="AL45" s="13">
        <f t="shared" si="93"/>
        <v>0.32141422257934915</v>
      </c>
      <c r="AM45" s="63">
        <f t="shared" si="94"/>
        <v>94.053836882282042</v>
      </c>
      <c r="AN45" s="40">
        <f t="shared" si="95"/>
        <v>87.384491763760536</v>
      </c>
      <c r="AO45" s="13">
        <f t="shared" si="96"/>
        <v>0</v>
      </c>
      <c r="AP45" s="13">
        <f t="shared" si="97"/>
        <v>0</v>
      </c>
      <c r="AQ45" s="13">
        <f t="shared" si="98"/>
        <v>0.32141422257934915</v>
      </c>
      <c r="AR45" s="13">
        <f t="shared" si="99"/>
        <v>12.294094013660105</v>
      </c>
    </row>
    <row r="46" spans="2:44" x14ac:dyDescent="0.3">
      <c r="B46" s="9" t="s">
        <v>69</v>
      </c>
      <c r="C46" s="10">
        <v>0</v>
      </c>
      <c r="D46" s="10">
        <v>0</v>
      </c>
      <c r="E46" s="10">
        <v>0</v>
      </c>
      <c r="F46" s="10">
        <v>0</v>
      </c>
      <c r="G46" s="68">
        <v>0</v>
      </c>
      <c r="H46" s="38">
        <v>0</v>
      </c>
      <c r="I46" s="10">
        <v>0</v>
      </c>
      <c r="J46" s="10">
        <v>0</v>
      </c>
      <c r="K46" s="10">
        <v>0</v>
      </c>
      <c r="L46" s="71">
        <v>0</v>
      </c>
      <c r="M46" s="76">
        <v>0</v>
      </c>
      <c r="N46" s="10">
        <v>0</v>
      </c>
      <c r="O46" s="10">
        <v>0</v>
      </c>
      <c r="P46" s="10">
        <v>0</v>
      </c>
      <c r="Q46" s="77">
        <v>0</v>
      </c>
      <c r="R46" s="65">
        <v>0</v>
      </c>
      <c r="S46" s="10">
        <v>0</v>
      </c>
      <c r="T46" s="10">
        <v>0</v>
      </c>
      <c r="U46" s="10">
        <v>0</v>
      </c>
      <c r="V46" s="10">
        <v>0</v>
      </c>
      <c r="X46" s="9" t="s">
        <v>69</v>
      </c>
      <c r="Y46" s="13">
        <v>0</v>
      </c>
      <c r="Z46" s="13">
        <v>0</v>
      </c>
      <c r="AA46" s="13">
        <v>0</v>
      </c>
      <c r="AB46" s="13">
        <v>0</v>
      </c>
      <c r="AC46" s="45">
        <v>0</v>
      </c>
      <c r="AD46" s="52">
        <v>0</v>
      </c>
      <c r="AE46" s="13">
        <v>0</v>
      </c>
      <c r="AF46" s="13">
        <v>0</v>
      </c>
      <c r="AG46" s="13">
        <v>0</v>
      </c>
      <c r="AH46" s="53">
        <v>0</v>
      </c>
      <c r="AI46" s="62">
        <v>0</v>
      </c>
      <c r="AJ46" s="13">
        <v>0</v>
      </c>
      <c r="AK46" s="13">
        <v>0</v>
      </c>
      <c r="AL46" s="13">
        <v>0</v>
      </c>
      <c r="AM46" s="63">
        <v>0</v>
      </c>
      <c r="AN46" s="40">
        <v>0</v>
      </c>
      <c r="AO46" s="13">
        <v>0</v>
      </c>
      <c r="AP46" s="13">
        <v>0</v>
      </c>
      <c r="AQ46" s="13">
        <v>0</v>
      </c>
      <c r="AR46" s="13">
        <v>0</v>
      </c>
    </row>
    <row r="47" spans="2:44" x14ac:dyDescent="0.3">
      <c r="B47" s="9" t="s">
        <v>70</v>
      </c>
      <c r="C47" s="10">
        <v>43</v>
      </c>
      <c r="D47" s="10">
        <v>0</v>
      </c>
      <c r="E47" s="10">
        <v>0</v>
      </c>
      <c r="F47" s="10">
        <v>0</v>
      </c>
      <c r="G47" s="68">
        <v>247</v>
      </c>
      <c r="H47" s="38">
        <v>30</v>
      </c>
      <c r="I47" s="10">
        <v>12</v>
      </c>
      <c r="J47" s="10">
        <v>0</v>
      </c>
      <c r="K47" s="10">
        <v>0</v>
      </c>
      <c r="L47" s="71">
        <v>248</v>
      </c>
      <c r="M47" s="76">
        <v>42</v>
      </c>
      <c r="N47" s="10">
        <v>0</v>
      </c>
      <c r="O47" s="10">
        <v>0</v>
      </c>
      <c r="P47" s="10">
        <v>0</v>
      </c>
      <c r="Q47" s="77">
        <v>248</v>
      </c>
      <c r="R47" s="65">
        <v>42</v>
      </c>
      <c r="S47" s="10">
        <v>0</v>
      </c>
      <c r="T47" s="10">
        <v>0</v>
      </c>
      <c r="U47" s="10">
        <v>0</v>
      </c>
      <c r="V47" s="10">
        <v>248</v>
      </c>
      <c r="X47" s="9" t="s">
        <v>70</v>
      </c>
      <c r="Y47" s="13">
        <f t="shared" si="80"/>
        <v>14.827586206896552</v>
      </c>
      <c r="Z47" s="13">
        <f t="shared" si="81"/>
        <v>0</v>
      </c>
      <c r="AA47" s="13">
        <f t="shared" si="82"/>
        <v>0</v>
      </c>
      <c r="AB47" s="13">
        <f t="shared" si="83"/>
        <v>0</v>
      </c>
      <c r="AC47" s="45">
        <f t="shared" si="84"/>
        <v>85.172413793103459</v>
      </c>
      <c r="AD47" s="52">
        <f t="shared" si="85"/>
        <v>10.344827586206897</v>
      </c>
      <c r="AE47" s="13">
        <f t="shared" si="86"/>
        <v>4.1379310344827589</v>
      </c>
      <c r="AF47" s="13">
        <f t="shared" si="87"/>
        <v>0</v>
      </c>
      <c r="AG47" s="13">
        <f t="shared" si="88"/>
        <v>0</v>
      </c>
      <c r="AH47" s="53">
        <f t="shared" si="89"/>
        <v>85.517241379310349</v>
      </c>
      <c r="AI47" s="62">
        <f t="shared" si="90"/>
        <v>14.482758620689657</v>
      </c>
      <c r="AJ47" s="13">
        <f t="shared" si="91"/>
        <v>0</v>
      </c>
      <c r="AK47" s="13">
        <f t="shared" si="92"/>
        <v>0</v>
      </c>
      <c r="AL47" s="13">
        <f t="shared" si="93"/>
        <v>0</v>
      </c>
      <c r="AM47" s="63">
        <f t="shared" si="94"/>
        <v>85.517241379310349</v>
      </c>
      <c r="AN47" s="40">
        <f t="shared" si="95"/>
        <v>14.482758620689657</v>
      </c>
      <c r="AO47" s="13">
        <f t="shared" si="96"/>
        <v>0</v>
      </c>
      <c r="AP47" s="13">
        <f t="shared" si="97"/>
        <v>0</v>
      </c>
      <c r="AQ47" s="13">
        <f t="shared" si="98"/>
        <v>0</v>
      </c>
      <c r="AR47" s="13">
        <f t="shared" si="99"/>
        <v>85.517241379310349</v>
      </c>
    </row>
    <row r="48" spans="2:44" x14ac:dyDescent="0.3">
      <c r="B48" s="4" t="s">
        <v>156</v>
      </c>
      <c r="C48" s="20"/>
      <c r="D48" s="20"/>
      <c r="E48" s="20"/>
      <c r="G48" s="4"/>
      <c r="H48" s="4"/>
      <c r="I48" s="89"/>
      <c r="J48" s="89"/>
      <c r="L48" s="4"/>
      <c r="N48" s="4"/>
      <c r="O48" s="20"/>
      <c r="P48" s="20"/>
      <c r="Q48" s="20"/>
      <c r="S48" s="4"/>
      <c r="T48" s="4"/>
      <c r="U48" s="89"/>
      <c r="V48" s="89"/>
      <c r="X48" s="4" t="s">
        <v>156</v>
      </c>
    </row>
    <row r="49" spans="2:44" x14ac:dyDescent="0.3">
      <c r="B49" s="9" t="s">
        <v>157</v>
      </c>
      <c r="C49" s="10">
        <v>3415</v>
      </c>
      <c r="D49" s="10">
        <v>0</v>
      </c>
      <c r="E49" s="10">
        <v>0</v>
      </c>
      <c r="F49" s="10">
        <v>0</v>
      </c>
      <c r="G49" s="68">
        <v>384</v>
      </c>
      <c r="H49" s="38">
        <v>204</v>
      </c>
      <c r="I49" s="10">
        <v>23</v>
      </c>
      <c r="J49" s="10">
        <v>235</v>
      </c>
      <c r="K49" s="10">
        <v>344</v>
      </c>
      <c r="L49" s="71">
        <v>2993</v>
      </c>
      <c r="M49" s="76">
        <v>639</v>
      </c>
      <c r="N49" s="10">
        <v>20</v>
      </c>
      <c r="O49" s="10">
        <v>500</v>
      </c>
      <c r="P49" s="10">
        <v>8</v>
      </c>
      <c r="Q49" s="77">
        <v>2632</v>
      </c>
      <c r="R49" s="65">
        <v>3223</v>
      </c>
      <c r="S49" s="10">
        <v>0</v>
      </c>
      <c r="T49" s="10">
        <v>0</v>
      </c>
      <c r="U49" s="10">
        <v>8</v>
      </c>
      <c r="V49" s="10">
        <v>568</v>
      </c>
      <c r="X49" s="9" t="s">
        <v>157</v>
      </c>
      <c r="Y49" s="13">
        <f t="shared" ref="Y49:Y50" si="100">C49/(C49+D49+E49+F49+G49)*100</f>
        <v>89.892076862332189</v>
      </c>
      <c r="Z49" s="13">
        <f t="shared" ref="Z49:Z50" si="101">D49/(D49+E49+F49+G49+C49)*100</f>
        <v>0</v>
      </c>
      <c r="AA49" s="13">
        <f t="shared" ref="AA49:AA50" si="102">E49/(E49+F49+G49+D49+C49)*100</f>
        <v>0</v>
      </c>
      <c r="AB49" s="13">
        <f t="shared" ref="AB49:AB50" si="103">F49/(F49+G49+E49+D49+C49)*100</f>
        <v>0</v>
      </c>
      <c r="AC49" s="45">
        <f t="shared" ref="AC49:AC50" si="104">G49/(G49+F49+E49+D49+C49)*100</f>
        <v>10.107923137667807</v>
      </c>
      <c r="AD49" s="52">
        <f t="shared" ref="AD49:AD50" si="105">H49/(H49+I49+J49+K49+L49)*100</f>
        <v>5.3698341668860223</v>
      </c>
      <c r="AE49" s="13">
        <f t="shared" ref="AE49:AE50" si="106">I49/(I49+J49+K49+L49+H49)*100</f>
        <v>0.6054224795998947</v>
      </c>
      <c r="AF49" s="13">
        <f t="shared" ref="AF49:AF50" si="107">J49/(J49+K49+L49+I49+H49)*100</f>
        <v>6.1858383785206632</v>
      </c>
      <c r="AG49" s="13">
        <f t="shared" ref="AG49:AG50" si="108">K49/(K49+L49+J49+I49+H49)*100</f>
        <v>9.055014477494078</v>
      </c>
      <c r="AH49" s="53">
        <f t="shared" ref="AH49:AH50" si="109">L49/(L49+K49+J49+I49+H49)*100</f>
        <v>78.783890497499343</v>
      </c>
      <c r="AI49" s="62">
        <f t="shared" ref="AI49:AI50" si="110">M49/(M49+N49+O49+P49+Q49)*100</f>
        <v>16.820215846275335</v>
      </c>
      <c r="AJ49" s="13">
        <f t="shared" ref="AJ49:AJ50" si="111">N49/(N49+O49+P49+Q49+M49)*100</f>
        <v>0.52645433008686493</v>
      </c>
      <c r="AK49" s="13">
        <f t="shared" ref="AK49:AK50" si="112">O49/(O49+P49+Q49+N49+M49)*100</f>
        <v>13.161358252171624</v>
      </c>
      <c r="AL49" s="13">
        <f t="shared" ref="AL49:AL50" si="113">P49/(P49+Q49+O49+N49+M49)*100</f>
        <v>0.21058173203474598</v>
      </c>
      <c r="AM49" s="63">
        <f t="shared" ref="AM49:AM50" si="114">Q49/(Q49+P49+O49+N49+M49)*100</f>
        <v>69.281389839431426</v>
      </c>
      <c r="AN49" s="40">
        <f t="shared" ref="AN49:AN50" si="115">R49/(R49+S49+T49+U49+V49)*100</f>
        <v>84.838115293498291</v>
      </c>
      <c r="AO49" s="13">
        <f t="shared" ref="AO49:AO50" si="116">S49/(S49+T49+U49+V49+R49)*100</f>
        <v>0</v>
      </c>
      <c r="AP49" s="13">
        <f t="shared" ref="AP49:AP50" si="117">T49/(T49+U49+V49+S49+R49)*100</f>
        <v>0</v>
      </c>
      <c r="AQ49" s="13">
        <f t="shared" ref="AQ49:AQ50" si="118">U49/(U49+V49+T49+S49+R49)*100</f>
        <v>0.21058173203474598</v>
      </c>
      <c r="AR49" s="13">
        <f t="shared" ref="AR49:AR50" si="119">V49/(V49+U49+T49+S49+R49)*100</f>
        <v>14.951302974466966</v>
      </c>
    </row>
    <row r="50" spans="2:44" x14ac:dyDescent="0.3">
      <c r="B50" s="9" t="s">
        <v>158</v>
      </c>
      <c r="C50" s="10">
        <v>106</v>
      </c>
      <c r="D50" s="10">
        <v>72</v>
      </c>
      <c r="E50" s="10">
        <v>0</v>
      </c>
      <c r="F50" s="10">
        <v>167</v>
      </c>
      <c r="G50" s="68">
        <v>402</v>
      </c>
      <c r="H50" s="38">
        <v>78</v>
      </c>
      <c r="I50" s="10">
        <v>72</v>
      </c>
      <c r="J50" s="10">
        <v>4</v>
      </c>
      <c r="K50" s="10">
        <v>188</v>
      </c>
      <c r="L50" s="71">
        <v>405</v>
      </c>
      <c r="M50" s="76">
        <v>154</v>
      </c>
      <c r="N50" s="10">
        <v>167</v>
      </c>
      <c r="O50" s="10">
        <v>0</v>
      </c>
      <c r="P50" s="10">
        <v>21</v>
      </c>
      <c r="Q50" s="77">
        <v>405</v>
      </c>
      <c r="R50" s="65">
        <v>636</v>
      </c>
      <c r="S50" s="10">
        <v>0</v>
      </c>
      <c r="T50" s="10">
        <v>72</v>
      </c>
      <c r="U50" s="10">
        <v>0</v>
      </c>
      <c r="V50" s="10">
        <v>39</v>
      </c>
      <c r="X50" s="9" t="s">
        <v>158</v>
      </c>
      <c r="Y50" s="13">
        <f t="shared" si="100"/>
        <v>14.190093708165996</v>
      </c>
      <c r="Z50" s="13">
        <f t="shared" si="101"/>
        <v>9.6385542168674707</v>
      </c>
      <c r="AA50" s="13">
        <f t="shared" si="102"/>
        <v>0</v>
      </c>
      <c r="AB50" s="13">
        <f t="shared" si="103"/>
        <v>22.356091030789827</v>
      </c>
      <c r="AC50" s="45">
        <f t="shared" si="104"/>
        <v>53.815261044176708</v>
      </c>
      <c r="AD50" s="52">
        <f t="shared" si="105"/>
        <v>10.441767068273093</v>
      </c>
      <c r="AE50" s="13">
        <f t="shared" si="106"/>
        <v>9.6385542168674707</v>
      </c>
      <c r="AF50" s="13">
        <f t="shared" si="107"/>
        <v>0.53547523427041499</v>
      </c>
      <c r="AG50" s="13">
        <f t="shared" si="108"/>
        <v>25.167336010709505</v>
      </c>
      <c r="AH50" s="53">
        <f t="shared" si="109"/>
        <v>54.216867469879517</v>
      </c>
      <c r="AI50" s="62">
        <f t="shared" si="110"/>
        <v>20.615796519410978</v>
      </c>
      <c r="AJ50" s="13">
        <f t="shared" si="111"/>
        <v>22.356091030789827</v>
      </c>
      <c r="AK50" s="13">
        <f t="shared" si="112"/>
        <v>0</v>
      </c>
      <c r="AL50" s="13">
        <f t="shared" si="113"/>
        <v>2.8112449799196786</v>
      </c>
      <c r="AM50" s="63">
        <f t="shared" si="114"/>
        <v>54.216867469879517</v>
      </c>
      <c r="AN50" s="40">
        <f t="shared" si="115"/>
        <v>85.140562248995991</v>
      </c>
      <c r="AO50" s="13">
        <f t="shared" si="116"/>
        <v>0</v>
      </c>
      <c r="AP50" s="13">
        <f t="shared" si="117"/>
        <v>9.6385542168674707</v>
      </c>
      <c r="AQ50" s="13">
        <f t="shared" si="118"/>
        <v>0</v>
      </c>
      <c r="AR50" s="13">
        <f t="shared" si="119"/>
        <v>5.2208835341365463</v>
      </c>
    </row>
    <row r="52" spans="2:44" ht="18" customHeight="1" x14ac:dyDescent="0.3">
      <c r="B52" s="1" t="s">
        <v>90</v>
      </c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2:44" ht="4.5" customHeight="1" x14ac:dyDescent="0.3"/>
    <row r="54" spans="2:44" x14ac:dyDescent="0.3">
      <c r="B54" s="25" t="s">
        <v>95</v>
      </c>
      <c r="X54" s="25" t="s">
        <v>112</v>
      </c>
    </row>
    <row r="55" spans="2:44" x14ac:dyDescent="0.3">
      <c r="B55" s="123" t="s">
        <v>0</v>
      </c>
      <c r="C55" s="123" t="s">
        <v>22</v>
      </c>
      <c r="D55" s="123"/>
      <c r="E55" s="123"/>
      <c r="F55" s="123"/>
      <c r="G55" s="124"/>
      <c r="H55" s="127" t="s">
        <v>23</v>
      </c>
      <c r="I55" s="123"/>
      <c r="J55" s="123"/>
      <c r="K55" s="123"/>
      <c r="L55" s="136"/>
      <c r="M55" s="137" t="s">
        <v>24</v>
      </c>
      <c r="N55" s="123"/>
      <c r="O55" s="123"/>
      <c r="P55" s="123"/>
      <c r="Q55" s="138"/>
      <c r="R55" s="122" t="s">
        <v>25</v>
      </c>
      <c r="S55" s="123"/>
      <c r="T55" s="123"/>
      <c r="U55" s="123"/>
      <c r="V55" s="123"/>
      <c r="X55" s="123" t="s">
        <v>0</v>
      </c>
      <c r="Y55" s="123" t="s">
        <v>22</v>
      </c>
      <c r="Z55" s="123"/>
      <c r="AA55" s="123"/>
      <c r="AB55" s="123"/>
      <c r="AC55" s="124"/>
      <c r="AD55" s="127" t="s">
        <v>23</v>
      </c>
      <c r="AE55" s="123"/>
      <c r="AF55" s="123"/>
      <c r="AG55" s="123"/>
      <c r="AH55" s="136"/>
      <c r="AI55" s="137" t="s">
        <v>24</v>
      </c>
      <c r="AJ55" s="123"/>
      <c r="AK55" s="123"/>
      <c r="AL55" s="123"/>
      <c r="AM55" s="138"/>
      <c r="AN55" s="122" t="s">
        <v>25</v>
      </c>
      <c r="AO55" s="123"/>
      <c r="AP55" s="123"/>
      <c r="AQ55" s="123"/>
      <c r="AR55" s="123"/>
    </row>
    <row r="56" spans="2:44" ht="20.399999999999999" x14ac:dyDescent="0.3">
      <c r="B56" s="125"/>
      <c r="C56" s="28" t="s">
        <v>26</v>
      </c>
      <c r="D56" s="28" t="s">
        <v>27</v>
      </c>
      <c r="E56" s="28" t="s">
        <v>28</v>
      </c>
      <c r="F56" s="28" t="s">
        <v>29</v>
      </c>
      <c r="G56" s="41" t="s">
        <v>30</v>
      </c>
      <c r="H56" s="34" t="s">
        <v>26</v>
      </c>
      <c r="I56" s="28" t="s">
        <v>27</v>
      </c>
      <c r="J56" s="28" t="s">
        <v>28</v>
      </c>
      <c r="K56" s="28" t="s">
        <v>29</v>
      </c>
      <c r="L56" s="46" t="s">
        <v>30</v>
      </c>
      <c r="M56" s="54" t="s">
        <v>26</v>
      </c>
      <c r="N56" s="28" t="s">
        <v>27</v>
      </c>
      <c r="O56" s="28" t="s">
        <v>28</v>
      </c>
      <c r="P56" s="28" t="s">
        <v>29</v>
      </c>
      <c r="Q56" s="55" t="s">
        <v>30</v>
      </c>
      <c r="R56" s="26" t="s">
        <v>26</v>
      </c>
      <c r="S56" s="21" t="s">
        <v>27</v>
      </c>
      <c r="T56" s="21" t="s">
        <v>28</v>
      </c>
      <c r="U56" s="21" t="s">
        <v>29</v>
      </c>
      <c r="V56" s="21" t="s">
        <v>30</v>
      </c>
      <c r="X56" s="125"/>
      <c r="Y56" s="28" t="s">
        <v>26</v>
      </c>
      <c r="Z56" s="28" t="s">
        <v>27</v>
      </c>
      <c r="AA56" s="28" t="s">
        <v>28</v>
      </c>
      <c r="AB56" s="28" t="s">
        <v>29</v>
      </c>
      <c r="AC56" s="41" t="s">
        <v>30</v>
      </c>
      <c r="AD56" s="34" t="s">
        <v>26</v>
      </c>
      <c r="AE56" s="28" t="s">
        <v>27</v>
      </c>
      <c r="AF56" s="28" t="s">
        <v>28</v>
      </c>
      <c r="AG56" s="28" t="s">
        <v>29</v>
      </c>
      <c r="AH56" s="46" t="s">
        <v>30</v>
      </c>
      <c r="AI56" s="54" t="s">
        <v>26</v>
      </c>
      <c r="AJ56" s="28" t="s">
        <v>27</v>
      </c>
      <c r="AK56" s="28" t="s">
        <v>28</v>
      </c>
      <c r="AL56" s="28" t="s">
        <v>29</v>
      </c>
      <c r="AM56" s="55" t="s">
        <v>30</v>
      </c>
      <c r="AN56" s="26" t="s">
        <v>26</v>
      </c>
      <c r="AO56" s="28" t="s">
        <v>27</v>
      </c>
      <c r="AP56" s="28" t="s">
        <v>28</v>
      </c>
      <c r="AQ56" s="28" t="s">
        <v>29</v>
      </c>
      <c r="AR56" s="28" t="s">
        <v>30</v>
      </c>
    </row>
    <row r="57" spans="2:44" x14ac:dyDescent="0.3">
      <c r="B57" s="4" t="s">
        <v>4</v>
      </c>
      <c r="C57" s="5"/>
      <c r="D57" s="5"/>
      <c r="E57" s="5"/>
      <c r="F57" s="5"/>
      <c r="G57" s="42"/>
      <c r="H57" s="35"/>
      <c r="I57" s="5"/>
      <c r="J57" s="5"/>
      <c r="K57" s="5"/>
      <c r="L57" s="47"/>
      <c r="M57" s="56"/>
      <c r="N57" s="5"/>
      <c r="O57" s="5"/>
      <c r="P57" s="5"/>
      <c r="Q57" s="57"/>
      <c r="R57" s="5"/>
      <c r="S57" s="5"/>
      <c r="T57" s="5"/>
      <c r="U57" s="5"/>
      <c r="V57" s="5"/>
      <c r="X57" s="4" t="s">
        <v>4</v>
      </c>
      <c r="Y57" s="5"/>
      <c r="Z57" s="5"/>
      <c r="AA57" s="5"/>
      <c r="AB57" s="5"/>
      <c r="AC57" s="42"/>
      <c r="AD57" s="35"/>
      <c r="AE57" s="5"/>
      <c r="AF57" s="5"/>
      <c r="AG57" s="5"/>
      <c r="AH57" s="47"/>
      <c r="AI57" s="56"/>
      <c r="AJ57" s="5"/>
      <c r="AK57" s="5"/>
      <c r="AL57" s="5"/>
      <c r="AM57" s="57"/>
      <c r="AN57" s="5"/>
      <c r="AO57" s="5"/>
      <c r="AP57" s="5"/>
      <c r="AQ57" s="5"/>
      <c r="AR57" s="5"/>
    </row>
    <row r="58" spans="2:44" x14ac:dyDescent="0.3">
      <c r="B58" s="6" t="s">
        <v>4</v>
      </c>
      <c r="C58" s="7">
        <v>198304532</v>
      </c>
      <c r="D58" s="7">
        <v>2622690</v>
      </c>
      <c r="E58" s="7">
        <v>0</v>
      </c>
      <c r="F58" s="7">
        <v>24778286</v>
      </c>
      <c r="G58" s="66">
        <v>32651216</v>
      </c>
      <c r="H58" s="36">
        <v>21846181</v>
      </c>
      <c r="I58" s="7">
        <v>3702656</v>
      </c>
      <c r="J58" s="7">
        <v>22527589</v>
      </c>
      <c r="K58" s="7">
        <v>46353544</v>
      </c>
      <c r="L58" s="69">
        <v>163926754</v>
      </c>
      <c r="M58" s="72">
        <v>68952333</v>
      </c>
      <c r="N58" s="7">
        <v>26132460</v>
      </c>
      <c r="O58" s="7">
        <v>35694295</v>
      </c>
      <c r="P58" s="7">
        <v>2461799</v>
      </c>
      <c r="Q58" s="73">
        <v>125115837</v>
      </c>
      <c r="R58" s="64">
        <v>220361229</v>
      </c>
      <c r="S58" s="7">
        <v>0</v>
      </c>
      <c r="T58" s="7">
        <v>2622690</v>
      </c>
      <c r="U58" s="7">
        <v>644627</v>
      </c>
      <c r="V58" s="7">
        <v>34728178</v>
      </c>
      <c r="X58" s="6" t="s">
        <v>4</v>
      </c>
      <c r="Y58" s="11">
        <f>C58/(C58+D58+E58+F58+G58)*100</f>
        <v>76.756094801697515</v>
      </c>
      <c r="Z58" s="11">
        <f>D58/(D58+E58+F58+G58+C58)*100</f>
        <v>1.0151429230849047</v>
      </c>
      <c r="AA58" s="11">
        <f>E58/(E58+F58+G58+D58+C58)*100</f>
        <v>0</v>
      </c>
      <c r="AB58" s="11">
        <f>F58/(F58+G58+E58+D58+C58)*100</f>
        <v>9.5907261929826912</v>
      </c>
      <c r="AC58" s="78">
        <f>G58/(G58+F58+E58+D58+C58)*100</f>
        <v>12.638036082234889</v>
      </c>
      <c r="AD58" s="39">
        <f>H58/(H58+I58+J58+K58+L58)*100</f>
        <v>8.455820565366821</v>
      </c>
      <c r="AE58" s="11">
        <f>I58/(I58+J58+K58+L58+H58)*100</f>
        <v>1.4331564290929777</v>
      </c>
      <c r="AF58" s="11">
        <f>J58/(J58+K58+L58+I58+H58)*100</f>
        <v>8.7195675232358187</v>
      </c>
      <c r="AG58" s="11">
        <f>K58/(K58+L58+J58+I58+H58)*100</f>
        <v>17.941682833847977</v>
      </c>
      <c r="AH58" s="78">
        <f>L58/(L58+K58+J58+I58+H58)*100</f>
        <v>63.449772648456403</v>
      </c>
      <c r="AI58" s="39">
        <f>M58/(M58+N58+O58+P58+Q58)*100</f>
        <v>26.688809152108618</v>
      </c>
      <c r="AJ58" s="11">
        <f>N58/(N58+O58+P58+Q58+M58)*100</f>
        <v>10.114875121268375</v>
      </c>
      <c r="AK58" s="11">
        <f>O58/(O58+P58+Q58+N58+M58)*100</f>
        <v>13.815895498040142</v>
      </c>
      <c r="AL58" s="11">
        <f>P58/(P58+Q58+O58+N58+M58)*100</f>
        <v>0.95286817462509699</v>
      </c>
      <c r="AM58" s="78">
        <f>Q58/(Q58+P58+O58+N58+M58)*100</f>
        <v>48.427552053957768</v>
      </c>
      <c r="AN58" s="39">
        <f>R58/(R58+S58+T58+U58+V58)*100</f>
        <v>85.293398053770034</v>
      </c>
      <c r="AO58" s="11">
        <f>S58/(S58+T58+U58+V58+R58)*100</f>
        <v>0</v>
      </c>
      <c r="AP58" s="11">
        <f>T58/(T58+U58+V58+S58+R58)*100</f>
        <v>1.0151429230849047</v>
      </c>
      <c r="AQ58" s="11">
        <f>U58/(U58+V58+T58+S58+R58)*100</f>
        <v>0.24951044045596429</v>
      </c>
      <c r="AR58" s="11">
        <f>V58/(V58+U58+T58+S58+R58)*100</f>
        <v>13.441948582689104</v>
      </c>
    </row>
    <row r="59" spans="2:44" x14ac:dyDescent="0.3">
      <c r="B59" s="4" t="s">
        <v>5</v>
      </c>
      <c r="C59" s="8"/>
      <c r="D59" s="8"/>
      <c r="E59" s="8"/>
      <c r="F59" s="8"/>
      <c r="G59" s="67"/>
      <c r="H59" s="37"/>
      <c r="I59" s="8"/>
      <c r="J59" s="8"/>
      <c r="K59" s="8"/>
      <c r="L59" s="70"/>
      <c r="M59" s="74"/>
      <c r="N59" s="8"/>
      <c r="O59" s="8"/>
      <c r="P59" s="8"/>
      <c r="Q59" s="75"/>
      <c r="R59" s="8"/>
      <c r="S59" s="8"/>
      <c r="T59" s="8"/>
      <c r="U59" s="8"/>
      <c r="V59" s="8"/>
      <c r="X59" s="4" t="s">
        <v>5</v>
      </c>
      <c r="Y59" s="12"/>
      <c r="Z59" s="12"/>
      <c r="AA59" s="12"/>
      <c r="AB59" s="12"/>
      <c r="AC59" s="44"/>
      <c r="AD59" s="50"/>
      <c r="AE59" s="12"/>
      <c r="AF59" s="12"/>
      <c r="AG59" s="12"/>
      <c r="AH59" s="51"/>
      <c r="AI59" s="60"/>
      <c r="AJ59" s="12"/>
      <c r="AK59" s="12"/>
      <c r="AL59" s="12"/>
      <c r="AM59" s="61"/>
      <c r="AN59" s="12"/>
      <c r="AO59" s="12"/>
      <c r="AP59" s="12"/>
      <c r="AQ59" s="12"/>
      <c r="AR59" s="12"/>
    </row>
    <row r="60" spans="2:44" x14ac:dyDescent="0.3">
      <c r="B60" s="9" t="s">
        <v>6</v>
      </c>
      <c r="C60" s="10">
        <v>10978318</v>
      </c>
      <c r="D60" s="10">
        <v>0</v>
      </c>
      <c r="E60" s="10">
        <v>0</v>
      </c>
      <c r="F60" s="10">
        <v>0</v>
      </c>
      <c r="G60" s="68">
        <v>724376</v>
      </c>
      <c r="H60" s="38">
        <v>4101796</v>
      </c>
      <c r="I60" s="10">
        <v>737805</v>
      </c>
      <c r="J60" s="10">
        <v>1389819</v>
      </c>
      <c r="K60" s="10">
        <v>644627</v>
      </c>
      <c r="L60" s="71">
        <v>4828647</v>
      </c>
      <c r="M60" s="76">
        <v>6456632</v>
      </c>
      <c r="N60" s="10">
        <v>1354174</v>
      </c>
      <c r="O60" s="10">
        <v>0</v>
      </c>
      <c r="P60" s="10">
        <v>644627</v>
      </c>
      <c r="Q60" s="77">
        <v>3247261</v>
      </c>
      <c r="R60" s="65">
        <v>8027770</v>
      </c>
      <c r="S60" s="10">
        <v>0</v>
      </c>
      <c r="T60" s="10">
        <v>0</v>
      </c>
      <c r="U60" s="10">
        <v>644627</v>
      </c>
      <c r="V60" s="10">
        <v>3030297</v>
      </c>
      <c r="X60" s="9" t="s">
        <v>6</v>
      </c>
      <c r="Y60" s="13">
        <f t="shared" ref="Y60:Y63" si="120">C60/(C60+D60+E60+F60+G60)*100</f>
        <v>93.810177383088032</v>
      </c>
      <c r="Z60" s="13">
        <f t="shared" ref="Z60:Z63" si="121">D60/(D60+E60+F60+G60+C60)*100</f>
        <v>0</v>
      </c>
      <c r="AA60" s="13">
        <f t="shared" ref="AA60:AA63" si="122">E60/(E60+F60+G60+D60+C60)*100</f>
        <v>0</v>
      </c>
      <c r="AB60" s="13">
        <f t="shared" ref="AB60:AB63" si="123">F60/(F60+G60+E60+D60+C60)*100</f>
        <v>0</v>
      </c>
      <c r="AC60" s="45">
        <f t="shared" ref="AC60:AC63" si="124">G60/(G60+F60+E60+D60+C60)*100</f>
        <v>6.189822616911969</v>
      </c>
      <c r="AD60" s="52">
        <f t="shared" ref="AD60:AD63" si="125">H60/(H60+I60+J60+K60+L60)*100</f>
        <v>35.050014979456869</v>
      </c>
      <c r="AE60" s="13">
        <f t="shared" ref="AE60:AE63" si="126">I60/(I60+J60+K60+L60+H60)*100</f>
        <v>6.3045739724545484</v>
      </c>
      <c r="AF60" s="13">
        <f t="shared" ref="AF60:AF63" si="127">J60/(J60+K60+L60+I60+H60)*100</f>
        <v>11.876060332774658</v>
      </c>
      <c r="AG60" s="13">
        <f t="shared" ref="AG60:AG63" si="128">K60/(K60+L60+J60+I60+H60)*100</f>
        <v>5.5083641424786469</v>
      </c>
      <c r="AH60" s="53">
        <f t="shared" ref="AH60:AH63" si="129">L60/(L60+K60+J60+I60+H60)*100</f>
        <v>41.260986572835279</v>
      </c>
      <c r="AI60" s="62">
        <f t="shared" ref="AI60:AI63" si="130">M60/(M60+N60+O60+P60+Q60)*100</f>
        <v>55.172185139592642</v>
      </c>
      <c r="AJ60" s="13">
        <f t="shared" ref="AJ60:AJ63" si="131">N60/(N60+O60+P60+Q60+M60)*100</f>
        <v>11.571472346452877</v>
      </c>
      <c r="AK60" s="13">
        <f t="shared" ref="AK60:AK63" si="132">O60/(O60+P60+Q60+N60+M60)*100</f>
        <v>0</v>
      </c>
      <c r="AL60" s="13">
        <f t="shared" ref="AL60:AL63" si="133">P60/(P60+Q60+O60+N60+M60)*100</f>
        <v>5.5083641424786469</v>
      </c>
      <c r="AM60" s="63">
        <f t="shared" ref="AM60:AM63" si="134">Q60/(Q60+P60+O60+N60+M60)*100</f>
        <v>27.747978371475835</v>
      </c>
      <c r="AN60" s="40">
        <f t="shared" ref="AN60:AN63" si="135">R60/(R60+S60+T60+U60+V60)*100</f>
        <v>68.597623760819516</v>
      </c>
      <c r="AO60" s="13">
        <f t="shared" ref="AO60:AO63" si="136">S60/(S60+T60+U60+V60+R60)*100</f>
        <v>0</v>
      </c>
      <c r="AP60" s="13">
        <f t="shared" ref="AP60:AP63" si="137">T60/(T60+U60+V60+S60+R60)*100</f>
        <v>0</v>
      </c>
      <c r="AQ60" s="13">
        <f t="shared" ref="AQ60:AQ63" si="138">U60/(U60+V60+T60+S60+R60)*100</f>
        <v>5.5083641424786469</v>
      </c>
      <c r="AR60" s="13">
        <f t="shared" ref="AR60:AR63" si="139">V60/(V60+U60+T60+S60+R60)*100</f>
        <v>25.894012096701836</v>
      </c>
    </row>
    <row r="61" spans="2:44" x14ac:dyDescent="0.3">
      <c r="B61" s="9" t="s">
        <v>7</v>
      </c>
      <c r="C61" s="10">
        <v>33635165</v>
      </c>
      <c r="D61" s="10">
        <v>0</v>
      </c>
      <c r="E61" s="10">
        <v>0</v>
      </c>
      <c r="F61" s="10">
        <v>0</v>
      </c>
      <c r="G61" s="68">
        <v>12929408</v>
      </c>
      <c r="H61" s="38">
        <v>13192305</v>
      </c>
      <c r="I61" s="10">
        <v>342161</v>
      </c>
      <c r="J61" s="10">
        <v>1474782</v>
      </c>
      <c r="K61" s="10">
        <v>6374106</v>
      </c>
      <c r="L61" s="71">
        <v>25181219</v>
      </c>
      <c r="M61" s="76">
        <v>26223549</v>
      </c>
      <c r="N61" s="10">
        <v>0</v>
      </c>
      <c r="O61" s="10">
        <v>1474782</v>
      </c>
      <c r="P61" s="10">
        <v>1817172</v>
      </c>
      <c r="Q61" s="77">
        <v>17049070</v>
      </c>
      <c r="R61" s="65">
        <v>31944812</v>
      </c>
      <c r="S61" s="10">
        <v>0</v>
      </c>
      <c r="T61" s="10">
        <v>0</v>
      </c>
      <c r="U61" s="10">
        <v>0</v>
      </c>
      <c r="V61" s="10">
        <v>14619761</v>
      </c>
      <c r="X61" s="9" t="s">
        <v>7</v>
      </c>
      <c r="Y61" s="13">
        <f t="shared" si="120"/>
        <v>72.233380084898442</v>
      </c>
      <c r="Z61" s="13">
        <f t="shared" si="121"/>
        <v>0</v>
      </c>
      <c r="AA61" s="13">
        <f t="shared" si="122"/>
        <v>0</v>
      </c>
      <c r="AB61" s="13">
        <f t="shared" si="123"/>
        <v>0</v>
      </c>
      <c r="AC61" s="45">
        <f t="shared" si="124"/>
        <v>27.766619915101554</v>
      </c>
      <c r="AD61" s="52">
        <f t="shared" si="125"/>
        <v>28.331205785995291</v>
      </c>
      <c r="AE61" s="13">
        <f t="shared" si="126"/>
        <v>0.73480970178766591</v>
      </c>
      <c r="AF61" s="13">
        <f t="shared" si="127"/>
        <v>3.1671760417517412</v>
      </c>
      <c r="AG61" s="13">
        <f t="shared" si="128"/>
        <v>13.688745733800673</v>
      </c>
      <c r="AH61" s="53">
        <f t="shared" si="129"/>
        <v>54.078062736664634</v>
      </c>
      <c r="AI61" s="62">
        <f t="shared" si="130"/>
        <v>56.316524152385114</v>
      </c>
      <c r="AJ61" s="13">
        <f t="shared" si="131"/>
        <v>0</v>
      </c>
      <c r="AK61" s="13">
        <f t="shared" si="132"/>
        <v>3.1671760417517412</v>
      </c>
      <c r="AL61" s="13">
        <f t="shared" si="133"/>
        <v>3.9024775337250488</v>
      </c>
      <c r="AM61" s="63">
        <f t="shared" si="134"/>
        <v>36.613822272138094</v>
      </c>
      <c r="AN61" s="40">
        <f t="shared" si="135"/>
        <v>68.60325337891534</v>
      </c>
      <c r="AO61" s="13">
        <f t="shared" si="136"/>
        <v>0</v>
      </c>
      <c r="AP61" s="13">
        <f t="shared" si="137"/>
        <v>0</v>
      </c>
      <c r="AQ61" s="13">
        <f t="shared" si="138"/>
        <v>0</v>
      </c>
      <c r="AR61" s="13">
        <f t="shared" si="139"/>
        <v>31.39674662108466</v>
      </c>
    </row>
    <row r="62" spans="2:44" x14ac:dyDescent="0.3">
      <c r="B62" s="9" t="s">
        <v>8</v>
      </c>
      <c r="C62" s="10">
        <v>69647401</v>
      </c>
      <c r="D62" s="10">
        <v>2622690</v>
      </c>
      <c r="E62" s="10">
        <v>0</v>
      </c>
      <c r="F62" s="10">
        <v>24778286</v>
      </c>
      <c r="G62" s="68">
        <v>18997432</v>
      </c>
      <c r="H62" s="38">
        <v>4552080</v>
      </c>
      <c r="I62" s="10">
        <v>2622690</v>
      </c>
      <c r="J62" s="10">
        <v>19662988</v>
      </c>
      <c r="K62" s="10">
        <v>24778286</v>
      </c>
      <c r="L62" s="71">
        <v>64429765</v>
      </c>
      <c r="M62" s="76">
        <v>36272152</v>
      </c>
      <c r="N62" s="10">
        <v>24778286</v>
      </c>
      <c r="O62" s="10">
        <v>19662988</v>
      </c>
      <c r="P62" s="10">
        <v>0</v>
      </c>
      <c r="Q62" s="77">
        <v>35332383</v>
      </c>
      <c r="R62" s="65">
        <v>96344999</v>
      </c>
      <c r="S62" s="10">
        <v>0</v>
      </c>
      <c r="T62" s="10">
        <v>2622690</v>
      </c>
      <c r="U62" s="10">
        <v>0</v>
      </c>
      <c r="V62" s="10">
        <v>17078120</v>
      </c>
      <c r="X62" s="9" t="s">
        <v>8</v>
      </c>
      <c r="Y62" s="13">
        <f t="shared" si="120"/>
        <v>60.017161843388934</v>
      </c>
      <c r="Z62" s="13">
        <f t="shared" si="121"/>
        <v>2.260047150862639</v>
      </c>
      <c r="AA62" s="13">
        <f t="shared" si="122"/>
        <v>0</v>
      </c>
      <c r="AB62" s="13">
        <f t="shared" si="123"/>
        <v>21.352159301160114</v>
      </c>
      <c r="AC62" s="45">
        <f t="shared" si="124"/>
        <v>16.370631704588316</v>
      </c>
      <c r="AD62" s="52">
        <f t="shared" si="125"/>
        <v>3.9226578186895145</v>
      </c>
      <c r="AE62" s="13">
        <f t="shared" si="126"/>
        <v>2.260047150862639</v>
      </c>
      <c r="AF62" s="13">
        <f t="shared" si="127"/>
        <v>16.944160387558675</v>
      </c>
      <c r="AG62" s="13">
        <f t="shared" si="128"/>
        <v>21.352159301160114</v>
      </c>
      <c r="AH62" s="53">
        <f t="shared" si="129"/>
        <v>55.520975341729063</v>
      </c>
      <c r="AI62" s="62">
        <f t="shared" si="130"/>
        <v>31.256753098252776</v>
      </c>
      <c r="AJ62" s="13">
        <f t="shared" si="131"/>
        <v>21.352159301160114</v>
      </c>
      <c r="AK62" s="13">
        <f t="shared" si="132"/>
        <v>16.944160387558675</v>
      </c>
      <c r="AL62" s="13">
        <f t="shared" si="133"/>
        <v>0</v>
      </c>
      <c r="AM62" s="63">
        <f t="shared" si="134"/>
        <v>30.446927213028435</v>
      </c>
      <c r="AN62" s="40">
        <f t="shared" si="135"/>
        <v>83.023247310895997</v>
      </c>
      <c r="AO62" s="13">
        <f t="shared" si="136"/>
        <v>0</v>
      </c>
      <c r="AP62" s="13">
        <f t="shared" si="137"/>
        <v>2.260047150862639</v>
      </c>
      <c r="AQ62" s="13">
        <f t="shared" si="138"/>
        <v>0</v>
      </c>
      <c r="AR62" s="13">
        <f t="shared" si="139"/>
        <v>14.716705538241367</v>
      </c>
    </row>
    <row r="63" spans="2:44" x14ac:dyDescent="0.3">
      <c r="B63" s="9" t="s">
        <v>9</v>
      </c>
      <c r="C63" s="10">
        <v>84043648</v>
      </c>
      <c r="D63" s="10">
        <v>0</v>
      </c>
      <c r="E63" s="10">
        <v>0</v>
      </c>
      <c r="F63" s="10">
        <v>0</v>
      </c>
      <c r="G63" s="68">
        <v>0</v>
      </c>
      <c r="H63" s="38">
        <v>0</v>
      </c>
      <c r="I63" s="10">
        <v>0</v>
      </c>
      <c r="J63" s="10">
        <v>0</v>
      </c>
      <c r="K63" s="10">
        <v>14556525</v>
      </c>
      <c r="L63" s="71">
        <v>69487123</v>
      </c>
      <c r="M63" s="76">
        <v>0</v>
      </c>
      <c r="N63" s="10">
        <v>0</v>
      </c>
      <c r="O63" s="10">
        <v>14556525</v>
      </c>
      <c r="P63" s="10">
        <v>0</v>
      </c>
      <c r="Q63" s="77">
        <v>69487123</v>
      </c>
      <c r="R63" s="65">
        <v>84043648</v>
      </c>
      <c r="S63" s="10">
        <v>0</v>
      </c>
      <c r="T63" s="10">
        <v>0</v>
      </c>
      <c r="U63" s="10">
        <v>0</v>
      </c>
      <c r="V63" s="10">
        <v>0</v>
      </c>
      <c r="X63" s="9" t="s">
        <v>9</v>
      </c>
      <c r="Y63" s="13">
        <f t="shared" si="120"/>
        <v>100</v>
      </c>
      <c r="Z63" s="13">
        <f t="shared" si="121"/>
        <v>0</v>
      </c>
      <c r="AA63" s="13">
        <f t="shared" si="122"/>
        <v>0</v>
      </c>
      <c r="AB63" s="13">
        <f t="shared" si="123"/>
        <v>0</v>
      </c>
      <c r="AC63" s="45">
        <f t="shared" si="124"/>
        <v>0</v>
      </c>
      <c r="AD63" s="52">
        <f t="shared" si="125"/>
        <v>0</v>
      </c>
      <c r="AE63" s="13">
        <f t="shared" si="126"/>
        <v>0</v>
      </c>
      <c r="AF63" s="13">
        <f t="shared" si="127"/>
        <v>0</v>
      </c>
      <c r="AG63" s="13">
        <f t="shared" si="128"/>
        <v>17.320196524548766</v>
      </c>
      <c r="AH63" s="53">
        <f t="shared" si="129"/>
        <v>82.679803475451223</v>
      </c>
      <c r="AI63" s="62">
        <f t="shared" si="130"/>
        <v>0</v>
      </c>
      <c r="AJ63" s="13">
        <f t="shared" si="131"/>
        <v>0</v>
      </c>
      <c r="AK63" s="13">
        <f t="shared" si="132"/>
        <v>17.320196524548766</v>
      </c>
      <c r="AL63" s="13">
        <f t="shared" si="133"/>
        <v>0</v>
      </c>
      <c r="AM63" s="63">
        <f t="shared" si="134"/>
        <v>82.679803475451223</v>
      </c>
      <c r="AN63" s="40">
        <f t="shared" si="135"/>
        <v>100</v>
      </c>
      <c r="AO63" s="13">
        <f t="shared" si="136"/>
        <v>0</v>
      </c>
      <c r="AP63" s="13">
        <f t="shared" si="137"/>
        <v>0</v>
      </c>
      <c r="AQ63" s="13">
        <f t="shared" si="138"/>
        <v>0</v>
      </c>
      <c r="AR63" s="13">
        <f t="shared" si="139"/>
        <v>0</v>
      </c>
    </row>
    <row r="64" spans="2:44" x14ac:dyDescent="0.3">
      <c r="B64" s="4" t="s">
        <v>71</v>
      </c>
      <c r="C64" s="8"/>
      <c r="D64" s="8"/>
      <c r="E64" s="8"/>
      <c r="F64" s="8"/>
      <c r="G64" s="67"/>
      <c r="H64" s="37"/>
      <c r="I64" s="8"/>
      <c r="J64" s="8"/>
      <c r="K64" s="8"/>
      <c r="L64" s="70"/>
      <c r="M64" s="74"/>
      <c r="N64" s="8"/>
      <c r="O64" s="8"/>
      <c r="P64" s="8"/>
      <c r="Q64" s="75"/>
      <c r="R64" s="8"/>
      <c r="S64" s="8"/>
      <c r="T64" s="8"/>
      <c r="U64" s="8"/>
      <c r="V64" s="8"/>
      <c r="X64" s="4" t="s">
        <v>71</v>
      </c>
      <c r="Y64" s="8"/>
      <c r="Z64" s="8"/>
      <c r="AA64" s="8"/>
      <c r="AB64" s="8"/>
      <c r="AC64" s="67"/>
      <c r="AD64" s="37"/>
      <c r="AE64" s="8"/>
      <c r="AF64" s="8"/>
      <c r="AG64" s="8"/>
      <c r="AH64" s="70"/>
      <c r="AI64" s="74"/>
      <c r="AJ64" s="8"/>
      <c r="AK64" s="8"/>
      <c r="AL64" s="8"/>
      <c r="AM64" s="75"/>
      <c r="AN64" s="8"/>
      <c r="AO64" s="8"/>
      <c r="AP64" s="8"/>
      <c r="AQ64" s="8"/>
      <c r="AR64" s="8"/>
    </row>
    <row r="65" spans="2:44" x14ac:dyDescent="0.3">
      <c r="B65" s="9" t="s">
        <v>64</v>
      </c>
      <c r="C65" s="10">
        <v>26089576</v>
      </c>
      <c r="D65" s="10">
        <v>2622690</v>
      </c>
      <c r="E65" s="10">
        <v>0</v>
      </c>
      <c r="F65" s="10">
        <v>24778286</v>
      </c>
      <c r="G65" s="68">
        <v>2079926</v>
      </c>
      <c r="H65" s="38">
        <v>3769579</v>
      </c>
      <c r="I65" s="10">
        <v>2622690</v>
      </c>
      <c r="J65" s="10">
        <v>19890688</v>
      </c>
      <c r="K65" s="10">
        <v>24778286</v>
      </c>
      <c r="L65" s="71">
        <v>4509235</v>
      </c>
      <c r="M65" s="76">
        <v>6619969</v>
      </c>
      <c r="N65" s="10">
        <v>24778286</v>
      </c>
      <c r="O65" s="10">
        <v>19662988</v>
      </c>
      <c r="P65" s="10">
        <v>0</v>
      </c>
      <c r="Q65" s="77">
        <v>4509235</v>
      </c>
      <c r="R65" s="65">
        <v>52947788</v>
      </c>
      <c r="S65" s="10">
        <v>0</v>
      </c>
      <c r="T65" s="10">
        <v>2622690</v>
      </c>
      <c r="U65" s="10">
        <v>0</v>
      </c>
      <c r="V65" s="10">
        <v>0</v>
      </c>
      <c r="X65" s="9" t="s">
        <v>64</v>
      </c>
      <c r="Y65" s="13">
        <f t="shared" ref="Y65:Y71" si="140">C65/(C65+D65+E65+F65+G65)*100</f>
        <v>46.948626211205166</v>
      </c>
      <c r="Z65" s="13">
        <f t="shared" ref="Z65:Z71" si="141">D65/(D65+E65+F65+G65+C65)*100</f>
        <v>4.7195743034637925</v>
      </c>
      <c r="AA65" s="13">
        <f t="shared" ref="AA65:AA71" si="142">E65/(E65+F65+G65+D65+C65)*100</f>
        <v>0</v>
      </c>
      <c r="AB65" s="13">
        <f t="shared" ref="AB65:AB71" si="143">F65/(F65+G65+E65+D65+C65)*100</f>
        <v>44.588938032888613</v>
      </c>
      <c r="AC65" s="45">
        <f t="shared" ref="AC65:AC71" si="144">G65/(G65+F65+E65+D65+C65)*100</f>
        <v>3.742861452442428</v>
      </c>
      <c r="AD65" s="52">
        <f t="shared" ref="AD65:AD71" si="145">H65/(H65+I65+J65+K65+L65)*100</f>
        <v>6.7834201462150467</v>
      </c>
      <c r="AE65" s="13">
        <f t="shared" ref="AE65:AE71" si="146">I65/(I65+J65+K65+L65+H65)*100</f>
        <v>4.7195743034637925</v>
      </c>
      <c r="AF65" s="13">
        <f t="shared" ref="AF65:AF71" si="147">J65/(J65+K65+L65+I65+H65)*100</f>
        <v>35.793624089395095</v>
      </c>
      <c r="AG65" s="13">
        <f t="shared" ref="AG65:AG71" si="148">K65/(K65+L65+J65+I65+H65)*100</f>
        <v>44.588938032888613</v>
      </c>
      <c r="AH65" s="53">
        <f t="shared" ref="AH65:AH71" si="149">L65/(L65+K65+J65+I65+H65)*100</f>
        <v>8.1144434280374558</v>
      </c>
      <c r="AI65" s="62">
        <f t="shared" ref="AI65:AI71" si="150">M65/(M65+N65+O65+P65+Q65)*100</f>
        <v>11.912744389206081</v>
      </c>
      <c r="AJ65" s="13">
        <f t="shared" ref="AJ65:AJ71" si="151">N65/(N65+O65+P65+Q65+M65)*100</f>
        <v>44.588938032888613</v>
      </c>
      <c r="AK65" s="13">
        <f t="shared" ref="AK65:AK71" si="152">O65/(O65+P65+Q65+N65+M65)*100</f>
        <v>35.38387414986785</v>
      </c>
      <c r="AL65" s="13">
        <f t="shared" ref="AL65:AL71" si="153">P65/(P65+Q65+O65+N65+M65)*100</f>
        <v>0</v>
      </c>
      <c r="AM65" s="63">
        <f t="shared" ref="AM65:AM71" si="154">Q65/(Q65+P65+O65+N65+M65)*100</f>
        <v>8.1144434280374558</v>
      </c>
      <c r="AN65" s="40">
        <f t="shared" ref="AN65:AN71" si="155">R65/(R65+S65+T65+U65+V65)*100</f>
        <v>95.280425696536213</v>
      </c>
      <c r="AO65" s="13">
        <f t="shared" ref="AO65:AO71" si="156">S65/(S65+T65+U65+V65+R65)*100</f>
        <v>0</v>
      </c>
      <c r="AP65" s="13">
        <f t="shared" ref="AP65:AP71" si="157">T65/(T65+U65+V65+S65+R65)*100</f>
        <v>4.7195743034637925</v>
      </c>
      <c r="AQ65" s="13">
        <f t="shared" ref="AQ65:AQ71" si="158">U65/(U65+V65+T65+S65+R65)*100</f>
        <v>0</v>
      </c>
      <c r="AR65" s="13">
        <f t="shared" ref="AR65:AR71" si="159">V65/(V65+U65+T65+S65+R65)*100</f>
        <v>0</v>
      </c>
    </row>
    <row r="66" spans="2:44" x14ac:dyDescent="0.3">
      <c r="B66" s="9" t="s">
        <v>65</v>
      </c>
      <c r="C66" s="10">
        <v>2630036</v>
      </c>
      <c r="D66" s="10">
        <v>0</v>
      </c>
      <c r="E66" s="10">
        <v>0</v>
      </c>
      <c r="F66" s="10">
        <v>0</v>
      </c>
      <c r="G66" s="68">
        <v>5469321</v>
      </c>
      <c r="H66" s="38">
        <v>2630036</v>
      </c>
      <c r="I66" s="10">
        <v>0</v>
      </c>
      <c r="J66" s="10">
        <v>0</v>
      </c>
      <c r="K66" s="10">
        <v>0</v>
      </c>
      <c r="L66" s="71">
        <v>5469321</v>
      </c>
      <c r="M66" s="76">
        <v>2630036</v>
      </c>
      <c r="N66" s="10">
        <v>0</v>
      </c>
      <c r="O66" s="10">
        <v>0</v>
      </c>
      <c r="P66" s="10">
        <v>0</v>
      </c>
      <c r="Q66" s="77">
        <v>5469321</v>
      </c>
      <c r="R66" s="65">
        <v>8073224</v>
      </c>
      <c r="S66" s="10">
        <v>0</v>
      </c>
      <c r="T66" s="10">
        <v>0</v>
      </c>
      <c r="U66" s="10">
        <v>0</v>
      </c>
      <c r="V66" s="10">
        <v>26133</v>
      </c>
      <c r="X66" s="9" t="s">
        <v>65</v>
      </c>
      <c r="Y66" s="13">
        <f t="shared" si="140"/>
        <v>32.472157975009623</v>
      </c>
      <c r="Z66" s="13">
        <f t="shared" si="141"/>
        <v>0</v>
      </c>
      <c r="AA66" s="13">
        <f t="shared" si="142"/>
        <v>0</v>
      </c>
      <c r="AB66" s="13">
        <f t="shared" si="143"/>
        <v>0</v>
      </c>
      <c r="AC66" s="45">
        <f t="shared" si="144"/>
        <v>67.527842024990377</v>
      </c>
      <c r="AD66" s="52">
        <f t="shared" si="145"/>
        <v>32.472157975009623</v>
      </c>
      <c r="AE66" s="13">
        <f t="shared" si="146"/>
        <v>0</v>
      </c>
      <c r="AF66" s="13">
        <f t="shared" si="147"/>
        <v>0</v>
      </c>
      <c r="AG66" s="13">
        <f t="shared" si="148"/>
        <v>0</v>
      </c>
      <c r="AH66" s="53">
        <f t="shared" si="149"/>
        <v>67.527842024990377</v>
      </c>
      <c r="AI66" s="62">
        <f t="shared" si="150"/>
        <v>32.472157975009623</v>
      </c>
      <c r="AJ66" s="13">
        <f t="shared" si="151"/>
        <v>0</v>
      </c>
      <c r="AK66" s="13">
        <f t="shared" si="152"/>
        <v>0</v>
      </c>
      <c r="AL66" s="13">
        <f t="shared" si="153"/>
        <v>0</v>
      </c>
      <c r="AM66" s="63">
        <f t="shared" si="154"/>
        <v>67.527842024990377</v>
      </c>
      <c r="AN66" s="40">
        <f t="shared" si="155"/>
        <v>99.677344757120849</v>
      </c>
      <c r="AO66" s="13">
        <f t="shared" si="156"/>
        <v>0</v>
      </c>
      <c r="AP66" s="13">
        <f t="shared" si="157"/>
        <v>0</v>
      </c>
      <c r="AQ66" s="13">
        <f t="shared" si="158"/>
        <v>0</v>
      </c>
      <c r="AR66" s="13">
        <f t="shared" si="159"/>
        <v>0.32265524287915698</v>
      </c>
    </row>
    <row r="67" spans="2:44" x14ac:dyDescent="0.3">
      <c r="B67" s="9" t="s">
        <v>66</v>
      </c>
      <c r="C67" s="10">
        <v>66220013</v>
      </c>
      <c r="D67" s="10">
        <v>0</v>
      </c>
      <c r="E67" s="10">
        <v>0</v>
      </c>
      <c r="F67" s="10">
        <v>0</v>
      </c>
      <c r="G67" s="68">
        <v>11203823</v>
      </c>
      <c r="H67" s="38">
        <v>5548928</v>
      </c>
      <c r="I67" s="10">
        <v>449335</v>
      </c>
      <c r="J67" s="10">
        <v>1162119</v>
      </c>
      <c r="K67" s="10">
        <v>20930631</v>
      </c>
      <c r="L67" s="71">
        <v>49332823</v>
      </c>
      <c r="M67" s="76">
        <v>48563648</v>
      </c>
      <c r="N67" s="10">
        <v>1065704</v>
      </c>
      <c r="O67" s="10">
        <v>14556525</v>
      </c>
      <c r="P67" s="10">
        <v>1817172</v>
      </c>
      <c r="Q67" s="77">
        <v>11420787</v>
      </c>
      <c r="R67" s="65">
        <v>66220013</v>
      </c>
      <c r="S67" s="10">
        <v>0</v>
      </c>
      <c r="T67" s="10">
        <v>0</v>
      </c>
      <c r="U67" s="10">
        <v>0</v>
      </c>
      <c r="V67" s="10">
        <v>11203823</v>
      </c>
      <c r="X67" s="9" t="s">
        <v>66</v>
      </c>
      <c r="Y67" s="13">
        <f t="shared" si="140"/>
        <v>85.529232883785298</v>
      </c>
      <c r="Z67" s="13">
        <f t="shared" si="141"/>
        <v>0</v>
      </c>
      <c r="AA67" s="13">
        <f t="shared" si="142"/>
        <v>0</v>
      </c>
      <c r="AB67" s="13">
        <f t="shared" si="143"/>
        <v>0</v>
      </c>
      <c r="AC67" s="45">
        <f t="shared" si="144"/>
        <v>14.470767116214702</v>
      </c>
      <c r="AD67" s="52">
        <f t="shared" si="145"/>
        <v>7.1669504982935743</v>
      </c>
      <c r="AE67" s="13">
        <f t="shared" si="146"/>
        <v>0.58035744961022084</v>
      </c>
      <c r="AF67" s="13">
        <f t="shared" si="147"/>
        <v>1.500983495573637</v>
      </c>
      <c r="AG67" s="13">
        <f t="shared" si="148"/>
        <v>27.033833611654167</v>
      </c>
      <c r="AH67" s="53">
        <f t="shared" si="149"/>
        <v>63.717874944868399</v>
      </c>
      <c r="AI67" s="62">
        <f t="shared" si="150"/>
        <v>62.724414739667509</v>
      </c>
      <c r="AJ67" s="13">
        <f t="shared" si="151"/>
        <v>1.3764546618434146</v>
      </c>
      <c r="AK67" s="13">
        <f t="shared" si="152"/>
        <v>18.801089886582215</v>
      </c>
      <c r="AL67" s="13">
        <f t="shared" si="153"/>
        <v>2.3470446491439665</v>
      </c>
      <c r="AM67" s="63">
        <f t="shared" si="154"/>
        <v>14.750996062762894</v>
      </c>
      <c r="AN67" s="40">
        <f t="shared" si="155"/>
        <v>85.529232883785298</v>
      </c>
      <c r="AO67" s="13">
        <f t="shared" si="156"/>
        <v>0</v>
      </c>
      <c r="AP67" s="13">
        <f t="shared" si="157"/>
        <v>0</v>
      </c>
      <c r="AQ67" s="13">
        <f t="shared" si="158"/>
        <v>0</v>
      </c>
      <c r="AR67" s="13">
        <f t="shared" si="159"/>
        <v>14.470767116214702</v>
      </c>
    </row>
    <row r="68" spans="2:44" x14ac:dyDescent="0.3">
      <c r="B68" s="9" t="s">
        <v>67</v>
      </c>
      <c r="C68" s="10">
        <v>0</v>
      </c>
      <c r="D68" s="10">
        <v>0</v>
      </c>
      <c r="E68" s="10">
        <v>0</v>
      </c>
      <c r="F68" s="10">
        <v>0</v>
      </c>
      <c r="G68" s="68">
        <v>0</v>
      </c>
      <c r="H68" s="38">
        <v>0</v>
      </c>
      <c r="I68" s="10">
        <v>0</v>
      </c>
      <c r="J68" s="10">
        <v>0</v>
      </c>
      <c r="K68" s="10">
        <v>0</v>
      </c>
      <c r="L68" s="71">
        <v>0</v>
      </c>
      <c r="M68" s="76">
        <v>0</v>
      </c>
      <c r="N68" s="10">
        <v>0</v>
      </c>
      <c r="O68" s="10">
        <v>0</v>
      </c>
      <c r="P68" s="10">
        <v>0</v>
      </c>
      <c r="Q68" s="77">
        <v>0</v>
      </c>
      <c r="R68" s="65">
        <v>0</v>
      </c>
      <c r="S68" s="10">
        <v>0</v>
      </c>
      <c r="T68" s="10">
        <v>0</v>
      </c>
      <c r="U68" s="10">
        <v>0</v>
      </c>
      <c r="V68" s="10">
        <v>0</v>
      </c>
      <c r="X68" s="9" t="s">
        <v>67</v>
      </c>
      <c r="Y68" s="13">
        <v>0</v>
      </c>
      <c r="Z68" s="13">
        <v>0</v>
      </c>
      <c r="AA68" s="13">
        <v>0</v>
      </c>
      <c r="AB68" s="13">
        <v>0</v>
      </c>
      <c r="AC68" s="45">
        <v>0</v>
      </c>
      <c r="AD68" s="52">
        <v>0</v>
      </c>
      <c r="AE68" s="13">
        <v>0</v>
      </c>
      <c r="AF68" s="13">
        <v>0</v>
      </c>
      <c r="AG68" s="13">
        <v>0</v>
      </c>
      <c r="AH68" s="53">
        <v>0</v>
      </c>
      <c r="AI68" s="62">
        <v>0</v>
      </c>
      <c r="AJ68" s="13">
        <v>0</v>
      </c>
      <c r="AK68" s="13">
        <v>0</v>
      </c>
      <c r="AL68" s="13">
        <v>0</v>
      </c>
      <c r="AM68" s="63">
        <v>0</v>
      </c>
      <c r="AN68" s="40">
        <v>0</v>
      </c>
      <c r="AO68" s="13">
        <v>0</v>
      </c>
      <c r="AP68" s="13">
        <v>0</v>
      </c>
      <c r="AQ68" s="13">
        <v>0</v>
      </c>
      <c r="AR68" s="13">
        <v>0</v>
      </c>
    </row>
    <row r="69" spans="2:44" x14ac:dyDescent="0.3">
      <c r="B69" s="9" t="s">
        <v>68</v>
      </c>
      <c r="C69" s="10">
        <v>101401386</v>
      </c>
      <c r="D69" s="10">
        <v>0</v>
      </c>
      <c r="E69" s="10">
        <v>0</v>
      </c>
      <c r="F69" s="10">
        <v>0</v>
      </c>
      <c r="G69" s="68">
        <v>10897691</v>
      </c>
      <c r="H69" s="38">
        <v>8365631</v>
      </c>
      <c r="I69" s="10">
        <v>288470</v>
      </c>
      <c r="J69" s="10">
        <v>1474782</v>
      </c>
      <c r="K69" s="10">
        <v>644627</v>
      </c>
      <c r="L69" s="71">
        <v>101525567</v>
      </c>
      <c r="M69" s="76">
        <v>9264512</v>
      </c>
      <c r="N69" s="10">
        <v>288470</v>
      </c>
      <c r="O69" s="10">
        <v>1474782</v>
      </c>
      <c r="P69" s="10">
        <v>644627</v>
      </c>
      <c r="Q69" s="77">
        <v>100626686</v>
      </c>
      <c r="R69" s="65">
        <v>91246036</v>
      </c>
      <c r="S69" s="10">
        <v>0</v>
      </c>
      <c r="T69" s="10">
        <v>0</v>
      </c>
      <c r="U69" s="10">
        <v>644627</v>
      </c>
      <c r="V69" s="10">
        <v>20408414</v>
      </c>
      <c r="X69" s="9" t="s">
        <v>68</v>
      </c>
      <c r="Y69" s="13">
        <f t="shared" si="140"/>
        <v>90.295832084176425</v>
      </c>
      <c r="Z69" s="13">
        <f t="shared" si="141"/>
        <v>0</v>
      </c>
      <c r="AA69" s="13">
        <f t="shared" si="142"/>
        <v>0</v>
      </c>
      <c r="AB69" s="13">
        <f t="shared" si="143"/>
        <v>0</v>
      </c>
      <c r="AC69" s="45">
        <f t="shared" si="144"/>
        <v>9.7041679158235645</v>
      </c>
      <c r="AD69" s="52">
        <f t="shared" si="145"/>
        <v>7.4494209778767821</v>
      </c>
      <c r="AE69" s="13">
        <f t="shared" si="146"/>
        <v>0.25687655473784526</v>
      </c>
      <c r="AF69" s="13">
        <f t="shared" si="147"/>
        <v>1.3132627973424928</v>
      </c>
      <c r="AG69" s="13">
        <f t="shared" si="148"/>
        <v>0.57402697975870276</v>
      </c>
      <c r="AH69" s="53">
        <f t="shared" si="149"/>
        <v>90.406412690284171</v>
      </c>
      <c r="AI69" s="62">
        <f t="shared" si="150"/>
        <v>8.2498558737041101</v>
      </c>
      <c r="AJ69" s="13">
        <f t="shared" si="151"/>
        <v>0.25687655473784526</v>
      </c>
      <c r="AK69" s="13">
        <f t="shared" si="152"/>
        <v>1.3132627973424928</v>
      </c>
      <c r="AL69" s="13">
        <f t="shared" si="153"/>
        <v>0.57402697975870276</v>
      </c>
      <c r="AM69" s="63">
        <f t="shared" si="154"/>
        <v>89.605977794456848</v>
      </c>
      <c r="AN69" s="40">
        <f t="shared" si="155"/>
        <v>81.252703439405821</v>
      </c>
      <c r="AO69" s="13">
        <f t="shared" si="156"/>
        <v>0</v>
      </c>
      <c r="AP69" s="13">
        <f t="shared" si="157"/>
        <v>0</v>
      </c>
      <c r="AQ69" s="13">
        <f t="shared" si="158"/>
        <v>0.57402697975870276</v>
      </c>
      <c r="AR69" s="13">
        <f t="shared" si="159"/>
        <v>18.17326958083547</v>
      </c>
    </row>
    <row r="70" spans="2:44" x14ac:dyDescent="0.3">
      <c r="B70" s="9" t="s">
        <v>69</v>
      </c>
      <c r="C70" s="10">
        <v>0</v>
      </c>
      <c r="D70" s="10">
        <v>0</v>
      </c>
      <c r="E70" s="10">
        <v>0</v>
      </c>
      <c r="F70" s="10">
        <v>0</v>
      </c>
      <c r="G70" s="68">
        <v>0</v>
      </c>
      <c r="H70" s="38">
        <v>0</v>
      </c>
      <c r="I70" s="10">
        <v>0</v>
      </c>
      <c r="J70" s="10">
        <v>0</v>
      </c>
      <c r="K70" s="10">
        <v>0</v>
      </c>
      <c r="L70" s="71">
        <v>0</v>
      </c>
      <c r="M70" s="76">
        <v>0</v>
      </c>
      <c r="N70" s="10">
        <v>0</v>
      </c>
      <c r="O70" s="10">
        <v>0</v>
      </c>
      <c r="P70" s="10">
        <v>0</v>
      </c>
      <c r="Q70" s="77">
        <v>0</v>
      </c>
      <c r="R70" s="65">
        <v>0</v>
      </c>
      <c r="S70" s="10">
        <v>0</v>
      </c>
      <c r="T70" s="10">
        <v>0</v>
      </c>
      <c r="U70" s="10">
        <v>0</v>
      </c>
      <c r="V70" s="10">
        <v>0</v>
      </c>
      <c r="X70" s="9" t="s">
        <v>69</v>
      </c>
      <c r="Y70" s="13">
        <v>0</v>
      </c>
      <c r="Z70" s="13">
        <v>0</v>
      </c>
      <c r="AA70" s="13">
        <v>0</v>
      </c>
      <c r="AB70" s="13">
        <v>0</v>
      </c>
      <c r="AC70" s="45">
        <v>0</v>
      </c>
      <c r="AD70" s="52">
        <v>0</v>
      </c>
      <c r="AE70" s="13">
        <v>0</v>
      </c>
      <c r="AF70" s="13">
        <v>0</v>
      </c>
      <c r="AG70" s="13">
        <v>0</v>
      </c>
      <c r="AH70" s="53">
        <v>0</v>
      </c>
      <c r="AI70" s="62">
        <v>0</v>
      </c>
      <c r="AJ70" s="13">
        <v>0</v>
      </c>
      <c r="AK70" s="13">
        <v>0</v>
      </c>
      <c r="AL70" s="13">
        <v>0</v>
      </c>
      <c r="AM70" s="63">
        <v>0</v>
      </c>
      <c r="AN70" s="40">
        <v>0</v>
      </c>
      <c r="AO70" s="13">
        <v>0</v>
      </c>
      <c r="AP70" s="13">
        <v>0</v>
      </c>
      <c r="AQ70" s="13">
        <v>0</v>
      </c>
      <c r="AR70" s="13">
        <v>0</v>
      </c>
    </row>
    <row r="71" spans="2:44" x14ac:dyDescent="0.3">
      <c r="B71" s="9" t="s">
        <v>70</v>
      </c>
      <c r="C71" s="10">
        <v>1963521</v>
      </c>
      <c r="D71" s="10">
        <v>0</v>
      </c>
      <c r="E71" s="10">
        <v>0</v>
      </c>
      <c r="F71" s="10">
        <v>0</v>
      </c>
      <c r="G71" s="68">
        <v>3000455</v>
      </c>
      <c r="H71" s="38">
        <v>1532007</v>
      </c>
      <c r="I71" s="10">
        <v>342161</v>
      </c>
      <c r="J71" s="10">
        <v>0</v>
      </c>
      <c r="K71" s="10">
        <v>0</v>
      </c>
      <c r="L71" s="71">
        <v>3089808</v>
      </c>
      <c r="M71" s="76">
        <v>1874168</v>
      </c>
      <c r="N71" s="10">
        <v>0</v>
      </c>
      <c r="O71" s="10">
        <v>0</v>
      </c>
      <c r="P71" s="10">
        <v>0</v>
      </c>
      <c r="Q71" s="77">
        <v>3089808</v>
      </c>
      <c r="R71" s="65">
        <v>1874168</v>
      </c>
      <c r="S71" s="10">
        <v>0</v>
      </c>
      <c r="T71" s="10">
        <v>0</v>
      </c>
      <c r="U71" s="10">
        <v>0</v>
      </c>
      <c r="V71" s="10">
        <v>3089808</v>
      </c>
      <c r="X71" s="9" t="s">
        <v>70</v>
      </c>
      <c r="Y71" s="13">
        <f t="shared" si="140"/>
        <v>39.555408809389888</v>
      </c>
      <c r="Z71" s="13">
        <f t="shared" si="141"/>
        <v>0</v>
      </c>
      <c r="AA71" s="13">
        <f t="shared" si="142"/>
        <v>0</v>
      </c>
      <c r="AB71" s="13">
        <f t="shared" si="143"/>
        <v>0</v>
      </c>
      <c r="AC71" s="45">
        <f t="shared" si="144"/>
        <v>60.444591190610112</v>
      </c>
      <c r="AD71" s="52">
        <f t="shared" si="145"/>
        <v>30.862498126501819</v>
      </c>
      <c r="AE71" s="13">
        <f t="shared" si="146"/>
        <v>6.8928818350451335</v>
      </c>
      <c r="AF71" s="13">
        <f t="shared" si="147"/>
        <v>0</v>
      </c>
      <c r="AG71" s="13">
        <f t="shared" si="148"/>
        <v>0</v>
      </c>
      <c r="AH71" s="53">
        <f t="shared" si="149"/>
        <v>62.24462003845305</v>
      </c>
      <c r="AI71" s="62">
        <f t="shared" si="150"/>
        <v>37.75537996154695</v>
      </c>
      <c r="AJ71" s="13">
        <f t="shared" si="151"/>
        <v>0</v>
      </c>
      <c r="AK71" s="13">
        <f t="shared" si="152"/>
        <v>0</v>
      </c>
      <c r="AL71" s="13">
        <f t="shared" si="153"/>
        <v>0</v>
      </c>
      <c r="AM71" s="63">
        <f t="shared" si="154"/>
        <v>62.24462003845305</v>
      </c>
      <c r="AN71" s="40">
        <f t="shared" si="155"/>
        <v>37.75537996154695</v>
      </c>
      <c r="AO71" s="13">
        <f t="shared" si="156"/>
        <v>0</v>
      </c>
      <c r="AP71" s="13">
        <f t="shared" si="157"/>
        <v>0</v>
      </c>
      <c r="AQ71" s="13">
        <f t="shared" si="158"/>
        <v>0</v>
      </c>
      <c r="AR71" s="13">
        <f t="shared" si="159"/>
        <v>62.24462003845305</v>
      </c>
    </row>
    <row r="72" spans="2:44" x14ac:dyDescent="0.3">
      <c r="B72" s="4" t="s">
        <v>156</v>
      </c>
      <c r="C72" s="20"/>
      <c r="D72" s="20"/>
      <c r="E72" s="20"/>
      <c r="G72" s="4"/>
      <c r="H72" s="4"/>
      <c r="I72" s="89"/>
      <c r="J72" s="89"/>
      <c r="L72" s="4"/>
      <c r="N72" s="4"/>
      <c r="O72" s="20"/>
      <c r="P72" s="20"/>
      <c r="Q72" s="20"/>
      <c r="S72" s="4"/>
      <c r="T72" s="4"/>
      <c r="U72" s="89"/>
      <c r="V72" s="89"/>
      <c r="X72" s="4" t="s">
        <v>156</v>
      </c>
    </row>
    <row r="73" spans="2:44" x14ac:dyDescent="0.3">
      <c r="B73" s="9" t="s">
        <v>157</v>
      </c>
      <c r="C73" s="10">
        <v>190613302</v>
      </c>
      <c r="D73" s="10">
        <v>0</v>
      </c>
      <c r="E73" s="10">
        <v>0</v>
      </c>
      <c r="F73" s="10">
        <v>0</v>
      </c>
      <c r="G73" s="68">
        <v>18280431</v>
      </c>
      <c r="H73" s="38">
        <v>16414628</v>
      </c>
      <c r="I73" s="10">
        <v>1079966</v>
      </c>
      <c r="J73" s="10">
        <v>22266150</v>
      </c>
      <c r="K73" s="10">
        <v>19758086</v>
      </c>
      <c r="L73" s="71">
        <v>149374903</v>
      </c>
      <c r="M73" s="76">
        <v>60636651</v>
      </c>
      <c r="N73" s="10">
        <v>1354174</v>
      </c>
      <c r="O73" s="10">
        <v>35694295</v>
      </c>
      <c r="P73" s="10">
        <v>644627</v>
      </c>
      <c r="Q73" s="77">
        <v>110563986</v>
      </c>
      <c r="R73" s="65">
        <v>180549665</v>
      </c>
      <c r="S73" s="10">
        <v>0</v>
      </c>
      <c r="T73" s="10">
        <v>0</v>
      </c>
      <c r="U73" s="10">
        <v>644627</v>
      </c>
      <c r="V73" s="10">
        <v>27699441</v>
      </c>
      <c r="X73" s="9" t="s">
        <v>157</v>
      </c>
      <c r="Y73" s="13">
        <f t="shared" ref="Y73:Y74" si="160">C73/(C73+D73+E73+F73+G73)*100</f>
        <v>91.248932776743473</v>
      </c>
      <c r="Z73" s="13">
        <f t="shared" ref="Z73:Z74" si="161">D73/(D73+E73+F73+G73+C73)*100</f>
        <v>0</v>
      </c>
      <c r="AA73" s="13">
        <f t="shared" ref="AA73:AA74" si="162">E73/(E73+F73+G73+D73+C73)*100</f>
        <v>0</v>
      </c>
      <c r="AB73" s="13">
        <f t="shared" ref="AB73:AB74" si="163">F73/(F73+G73+E73+D73+C73)*100</f>
        <v>0</v>
      </c>
      <c r="AC73" s="45">
        <f t="shared" ref="AC73:AC74" si="164">G73/(G73+F73+E73+D73+C73)*100</f>
        <v>8.7510672232565252</v>
      </c>
      <c r="AD73" s="52">
        <f t="shared" ref="AD73:AD74" si="165">H73/(H73+I73+J73+K73+L73)*100</f>
        <v>7.857884372242034</v>
      </c>
      <c r="AE73" s="13">
        <f t="shared" ref="AE73:AE74" si="166">I73/(I73+J73+K73+L73+H73)*100</f>
        <v>0.51699301098707451</v>
      </c>
      <c r="AF73" s="13">
        <f t="shared" ref="AF73:AF74" si="167">J73/(J73+K73+L73+I73+H73)*100</f>
        <v>10.659079944729601</v>
      </c>
      <c r="AG73" s="13">
        <f t="shared" ref="AG73:AG74" si="168">K73/(K73+L73+J73+I73+H73)*100</f>
        <v>9.4584388512986166</v>
      </c>
      <c r="AH73" s="53">
        <f t="shared" ref="AH73:AH74" si="169">L73/(L73+K73+J73+I73+H73)*100</f>
        <v>71.507603820742673</v>
      </c>
      <c r="AI73" s="62">
        <f t="shared" ref="AI73:AI74" si="170">M73/(M73+N73+O73+P73+Q73)*100</f>
        <v>29.027510844473252</v>
      </c>
      <c r="AJ73" s="13">
        <f t="shared" ref="AJ73:AJ74" si="171">N73/(N73+O73+P73+Q73+M73)*100</f>
        <v>0.64825975415930737</v>
      </c>
      <c r="AK73" s="13">
        <f t="shared" ref="AK73:AK74" si="172">O73/(O73+P73+Q73+N73+M73)*100</f>
        <v>17.087298162267032</v>
      </c>
      <c r="AL73" s="13">
        <f t="shared" ref="AL73:AL74" si="173">P73/(P73+Q73+O73+N73+M73)*100</f>
        <v>0.30859087572531435</v>
      </c>
      <c r="AM73" s="63">
        <f t="shared" ref="AM73:AM74" si="174">Q73/(Q73+P73+O73+N73+M73)*100</f>
        <v>52.928340363375092</v>
      </c>
      <c r="AN73" s="40">
        <f t="shared" ref="AN73:AN74" si="175">R73/(R73+S73+T73+U73+V73)*100</f>
        <v>86.431345932240106</v>
      </c>
      <c r="AO73" s="13">
        <f t="shared" ref="AO73:AO74" si="176">S73/(S73+T73+U73+V73+R73)*100</f>
        <v>0</v>
      </c>
      <c r="AP73" s="13">
        <f t="shared" ref="AP73:AP74" si="177">T73/(T73+U73+V73+S73+R73)*100</f>
        <v>0</v>
      </c>
      <c r="AQ73" s="13">
        <f t="shared" ref="AQ73:AQ74" si="178">U73/(U73+V73+T73+S73+R73)*100</f>
        <v>0.30859087572531435</v>
      </c>
      <c r="AR73" s="13">
        <f t="shared" ref="AR73:AR74" si="179">V73/(V73+U73+T73+S73+R73)*100</f>
        <v>13.260063192034583</v>
      </c>
    </row>
    <row r="74" spans="2:44" x14ac:dyDescent="0.3">
      <c r="B74" s="9" t="s">
        <v>158</v>
      </c>
      <c r="C74" s="10">
        <v>7691230</v>
      </c>
      <c r="D74" s="10">
        <v>2622690</v>
      </c>
      <c r="E74" s="10">
        <v>0</v>
      </c>
      <c r="F74" s="10">
        <v>24778286</v>
      </c>
      <c r="G74" s="68">
        <v>14370785</v>
      </c>
      <c r="H74" s="38">
        <v>5431553</v>
      </c>
      <c r="I74" s="10">
        <v>2622690</v>
      </c>
      <c r="J74" s="10">
        <v>261439</v>
      </c>
      <c r="K74" s="10">
        <v>26595458</v>
      </c>
      <c r="L74" s="71">
        <v>14551851</v>
      </c>
      <c r="M74" s="76">
        <v>8315682</v>
      </c>
      <c r="N74" s="10">
        <v>24778286</v>
      </c>
      <c r="O74" s="10">
        <v>0</v>
      </c>
      <c r="P74" s="10">
        <v>1817172</v>
      </c>
      <c r="Q74" s="77">
        <v>14551851</v>
      </c>
      <c r="R74" s="65">
        <v>39811564</v>
      </c>
      <c r="S74" s="10">
        <v>0</v>
      </c>
      <c r="T74" s="10">
        <v>2622690</v>
      </c>
      <c r="U74" s="10">
        <v>0</v>
      </c>
      <c r="V74" s="10">
        <v>7028737</v>
      </c>
      <c r="X74" s="9" t="s">
        <v>158</v>
      </c>
      <c r="Y74" s="13">
        <f t="shared" si="160"/>
        <v>15.549464042722366</v>
      </c>
      <c r="Z74" s="13">
        <f t="shared" si="161"/>
        <v>5.3023279566737083</v>
      </c>
      <c r="AA74" s="13">
        <f t="shared" si="162"/>
        <v>0</v>
      </c>
      <c r="AB74" s="13">
        <f t="shared" si="163"/>
        <v>50.09459698868595</v>
      </c>
      <c r="AC74" s="45">
        <f t="shared" si="164"/>
        <v>29.05361101191798</v>
      </c>
      <c r="AD74" s="52">
        <f t="shared" si="165"/>
        <v>10.981044393372814</v>
      </c>
      <c r="AE74" s="13">
        <f t="shared" si="166"/>
        <v>5.3023279566737083</v>
      </c>
      <c r="AF74" s="13">
        <f t="shared" si="167"/>
        <v>0.52855477340624224</v>
      </c>
      <c r="AG74" s="13">
        <f t="shared" si="168"/>
        <v>53.768398275793714</v>
      </c>
      <c r="AH74" s="53">
        <f t="shared" si="169"/>
        <v>29.41967460075352</v>
      </c>
      <c r="AI74" s="62">
        <f t="shared" si="170"/>
        <v>16.811927123452765</v>
      </c>
      <c r="AJ74" s="13">
        <f t="shared" si="171"/>
        <v>50.09459698868595</v>
      </c>
      <c r="AK74" s="13">
        <f t="shared" si="172"/>
        <v>0</v>
      </c>
      <c r="AL74" s="13">
        <f t="shared" si="173"/>
        <v>3.6738012871077688</v>
      </c>
      <c r="AM74" s="63">
        <f t="shared" si="174"/>
        <v>29.41967460075352</v>
      </c>
      <c r="AN74" s="40">
        <f t="shared" si="175"/>
        <v>80.487579087160327</v>
      </c>
      <c r="AO74" s="13">
        <f t="shared" si="176"/>
        <v>0</v>
      </c>
      <c r="AP74" s="13">
        <f t="shared" si="177"/>
        <v>5.3023279566737083</v>
      </c>
      <c r="AQ74" s="13">
        <f t="shared" si="178"/>
        <v>0</v>
      </c>
      <c r="AR74" s="13">
        <f t="shared" si="179"/>
        <v>14.210092956165955</v>
      </c>
    </row>
  </sheetData>
  <mergeCells count="30">
    <mergeCell ref="X55:X56"/>
    <mergeCell ref="Y55:AC55"/>
    <mergeCell ref="AD55:AH55"/>
    <mergeCell ref="AI55:AM55"/>
    <mergeCell ref="AN55:AR55"/>
    <mergeCell ref="X31:X32"/>
    <mergeCell ref="Y31:AC31"/>
    <mergeCell ref="AD31:AH31"/>
    <mergeCell ref="AI31:AM31"/>
    <mergeCell ref="AN31:AR31"/>
    <mergeCell ref="B55:B56"/>
    <mergeCell ref="C55:G55"/>
    <mergeCell ref="H55:L55"/>
    <mergeCell ref="M55:Q55"/>
    <mergeCell ref="R55:V55"/>
    <mergeCell ref="B31:B32"/>
    <mergeCell ref="C31:G31"/>
    <mergeCell ref="H31:L31"/>
    <mergeCell ref="M31:Q31"/>
    <mergeCell ref="R31:V31"/>
    <mergeCell ref="B7:B8"/>
    <mergeCell ref="C7:G7"/>
    <mergeCell ref="H7:L7"/>
    <mergeCell ref="M7:Q7"/>
    <mergeCell ref="R7:V7"/>
    <mergeCell ref="X7:X8"/>
    <mergeCell ref="Y7:AC7"/>
    <mergeCell ref="AD7:AH7"/>
    <mergeCell ref="AI7:AM7"/>
    <mergeCell ref="AN7:AR7"/>
  </mergeCells>
  <hyperlinks>
    <hyperlink ref="B3" location="Índice!A1" display="voltar"/>
  </hyperlinks>
  <pageMargins left="0.70866141732283472" right="0.70866141732283472" top="0.74803149606299213" bottom="0.74803149606299213" header="0.31496062992125984" footer="0.31496062992125984"/>
  <pageSetup paperSize="9" scale="79" orientation="landscape" r:id="rId1"/>
  <headerFooter scaleWithDoc="0">
    <oddHeader>&amp;R&amp;G</oddHeader>
  </headerFooter>
  <rowBreaks count="1" manualBreakCount="1">
    <brk id="51" max="16383" man="1"/>
  </rowBreaks>
  <colBreaks count="3" manualBreakCount="3">
    <brk id="12" max="1048575" man="1"/>
    <brk id="23" max="1048575" man="1"/>
    <brk id="34" max="1048575" man="1"/>
  </colBreaks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1"/>
  <sheetViews>
    <sheetView showGridLines="0" zoomScaleNormal="100" workbookViewId="0">
      <selection activeCell="B4" sqref="B4"/>
    </sheetView>
  </sheetViews>
  <sheetFormatPr defaultRowHeight="14.4" x14ac:dyDescent="0.3"/>
  <cols>
    <col min="1" max="1" width="3.44140625" customWidth="1"/>
    <col min="2" max="2" width="28.33203125" customWidth="1"/>
    <col min="3" max="3" width="11.6640625" bestFit="1" customWidth="1"/>
    <col min="4" max="4" width="11.33203125" customWidth="1"/>
    <col min="5" max="5" width="13.109375" customWidth="1"/>
    <col min="6" max="6" width="11.33203125" customWidth="1"/>
    <col min="7" max="7" width="3.44140625" customWidth="1"/>
    <col min="8" max="8" width="27.6640625" customWidth="1"/>
  </cols>
  <sheetData>
    <row r="1" spans="1:12" ht="17.399999999999999" x14ac:dyDescent="0.3">
      <c r="B1" s="1" t="s">
        <v>114</v>
      </c>
    </row>
    <row r="2" spans="1:12" ht="17.399999999999999" x14ac:dyDescent="0.3">
      <c r="A2" s="81"/>
      <c r="B2" s="1" t="s">
        <v>159</v>
      </c>
    </row>
    <row r="3" spans="1:12" x14ac:dyDescent="0.3">
      <c r="B3" s="84" t="s">
        <v>117</v>
      </c>
    </row>
    <row r="4" spans="1:12" ht="18" customHeight="1" x14ac:dyDescent="0.3">
      <c r="B4" s="1" t="s">
        <v>124</v>
      </c>
      <c r="C4" s="1"/>
      <c r="D4" s="1"/>
      <c r="E4" s="1"/>
      <c r="F4" s="1"/>
    </row>
    <row r="5" spans="1:12" ht="4.5" customHeight="1" x14ac:dyDescent="0.3"/>
    <row r="6" spans="1:12" x14ac:dyDescent="0.3">
      <c r="B6" s="25" t="s">
        <v>93</v>
      </c>
      <c r="H6" s="25" t="s">
        <v>96</v>
      </c>
    </row>
    <row r="7" spans="1:12" ht="30.6" x14ac:dyDescent="0.3">
      <c r="B7" s="3" t="s">
        <v>0</v>
      </c>
      <c r="C7" s="3" t="s">
        <v>11</v>
      </c>
      <c r="D7" s="3" t="s">
        <v>12</v>
      </c>
      <c r="E7" s="3" t="s">
        <v>13</v>
      </c>
      <c r="F7" s="3" t="s">
        <v>14</v>
      </c>
      <c r="H7" s="3" t="s">
        <v>0</v>
      </c>
      <c r="I7" s="3" t="s">
        <v>11</v>
      </c>
      <c r="J7" s="3" t="s">
        <v>12</v>
      </c>
      <c r="K7" s="3" t="s">
        <v>13</v>
      </c>
      <c r="L7" s="3" t="s">
        <v>14</v>
      </c>
    </row>
    <row r="8" spans="1:12" x14ac:dyDescent="0.3">
      <c r="B8" s="4" t="s">
        <v>4</v>
      </c>
      <c r="C8" s="5"/>
      <c r="D8" s="5"/>
      <c r="E8" s="5"/>
      <c r="F8" s="5"/>
      <c r="H8" s="4" t="s">
        <v>4</v>
      </c>
      <c r="I8" s="5"/>
      <c r="J8" s="5"/>
      <c r="K8" s="5"/>
      <c r="L8" s="5"/>
    </row>
    <row r="9" spans="1:12" x14ac:dyDescent="0.3">
      <c r="B9" s="6" t="s">
        <v>4</v>
      </c>
      <c r="C9" s="7">
        <v>3253</v>
      </c>
      <c r="D9" s="7">
        <v>43</v>
      </c>
      <c r="E9" s="7">
        <v>2232</v>
      </c>
      <c r="F9" s="7">
        <v>336</v>
      </c>
      <c r="H9" s="6" t="s">
        <v>4</v>
      </c>
      <c r="I9" s="11">
        <f>C9/(C9+D9+E9+F9)*100</f>
        <v>55.47407912687585</v>
      </c>
      <c r="J9" s="11">
        <f>D9/(D9+E9+F9+C9)*100</f>
        <v>0.73328785811732611</v>
      </c>
      <c r="K9" s="11">
        <f>E9/(E9+F9+D9+C9)*100</f>
        <v>38.062755798090045</v>
      </c>
      <c r="L9" s="11">
        <f>F9/(F9+E9+D9+C9)*100</f>
        <v>5.7298772169167806</v>
      </c>
    </row>
    <row r="10" spans="1:12" x14ac:dyDescent="0.3">
      <c r="B10" s="4" t="s">
        <v>5</v>
      </c>
      <c r="C10" s="8"/>
      <c r="D10" s="8"/>
      <c r="E10" s="8"/>
      <c r="F10" s="8"/>
      <c r="H10" s="4" t="s">
        <v>5</v>
      </c>
      <c r="I10" s="12"/>
      <c r="J10" s="12"/>
      <c r="K10" s="12"/>
      <c r="L10" s="12"/>
    </row>
    <row r="11" spans="1:12" x14ac:dyDescent="0.3">
      <c r="B11" s="9" t="s">
        <v>6</v>
      </c>
      <c r="C11" s="10">
        <v>516</v>
      </c>
      <c r="D11" s="10">
        <v>10</v>
      </c>
      <c r="E11" s="10">
        <v>553</v>
      </c>
      <c r="F11" s="10">
        <v>104</v>
      </c>
      <c r="H11" s="9" t="s">
        <v>6</v>
      </c>
      <c r="I11" s="13">
        <f t="shared" ref="I11:I22" si="0">C11/(C11+D11+E11+F11)*100</f>
        <v>43.61792054099746</v>
      </c>
      <c r="J11" s="13">
        <f t="shared" ref="J11:J22" si="1">D11/(D11+E11+F11+C11)*100</f>
        <v>0.84530853761623004</v>
      </c>
      <c r="K11" s="13">
        <f t="shared" ref="K11:K22" si="2">E11/(E11+F11+D11+C11)*100</f>
        <v>46.745562130177518</v>
      </c>
      <c r="L11" s="13">
        <f t="shared" ref="L11:L22" si="3">F11/(F11+E11+D11+C11)*100</f>
        <v>8.791208791208792</v>
      </c>
    </row>
    <row r="12" spans="1:12" x14ac:dyDescent="0.3">
      <c r="B12" s="9" t="s">
        <v>7</v>
      </c>
      <c r="C12" s="10">
        <v>1110</v>
      </c>
      <c r="D12" s="10">
        <v>14</v>
      </c>
      <c r="E12" s="10">
        <v>825</v>
      </c>
      <c r="F12" s="10">
        <v>124</v>
      </c>
      <c r="H12" s="9" t="s">
        <v>7</v>
      </c>
      <c r="I12" s="13">
        <f t="shared" si="0"/>
        <v>53.545586107091168</v>
      </c>
      <c r="J12" s="13">
        <f t="shared" si="1"/>
        <v>0.67534973468403281</v>
      </c>
      <c r="K12" s="13">
        <f t="shared" si="2"/>
        <v>39.797395079594786</v>
      </c>
      <c r="L12" s="13">
        <f t="shared" si="3"/>
        <v>5.9816690786300049</v>
      </c>
    </row>
    <row r="13" spans="1:12" x14ac:dyDescent="0.3">
      <c r="B13" s="9" t="s">
        <v>8</v>
      </c>
      <c r="C13" s="10">
        <v>1084</v>
      </c>
      <c r="D13" s="10">
        <v>10</v>
      </c>
      <c r="E13" s="10">
        <v>592</v>
      </c>
      <c r="F13" s="10">
        <v>67</v>
      </c>
      <c r="H13" s="9" t="s">
        <v>8</v>
      </c>
      <c r="I13" s="13">
        <f t="shared" si="0"/>
        <v>61.836851112378774</v>
      </c>
      <c r="J13" s="13">
        <f t="shared" si="1"/>
        <v>0.5704506560182544</v>
      </c>
      <c r="K13" s="13">
        <f t="shared" si="2"/>
        <v>33.770678836280659</v>
      </c>
      <c r="L13" s="13">
        <f t="shared" si="3"/>
        <v>3.8220193953223047</v>
      </c>
    </row>
    <row r="14" spans="1:12" x14ac:dyDescent="0.3">
      <c r="B14" s="9" t="s">
        <v>9</v>
      </c>
      <c r="C14" s="10">
        <v>543</v>
      </c>
      <c r="D14" s="10">
        <v>9</v>
      </c>
      <c r="E14" s="10">
        <v>262</v>
      </c>
      <c r="F14" s="10">
        <v>41</v>
      </c>
      <c r="H14" s="9" t="s">
        <v>9</v>
      </c>
      <c r="I14" s="13">
        <f t="shared" si="0"/>
        <v>63.508771929824562</v>
      </c>
      <c r="J14" s="13">
        <f t="shared" si="1"/>
        <v>1.0526315789473684</v>
      </c>
      <c r="K14" s="13">
        <f t="shared" si="2"/>
        <v>30.643274853801174</v>
      </c>
      <c r="L14" s="13">
        <f t="shared" si="3"/>
        <v>4.7953216374269001</v>
      </c>
    </row>
    <row r="15" spans="1:12" x14ac:dyDescent="0.3">
      <c r="B15" s="4" t="s">
        <v>71</v>
      </c>
      <c r="C15" s="8"/>
      <c r="D15" s="8"/>
      <c r="E15" s="8"/>
      <c r="F15" s="8"/>
      <c r="H15" s="4" t="s">
        <v>71</v>
      </c>
      <c r="I15" s="8"/>
      <c r="J15" s="8"/>
      <c r="K15" s="8"/>
      <c r="L15" s="8"/>
    </row>
    <row r="16" spans="1:12" x14ac:dyDescent="0.3">
      <c r="B16" s="9" t="s">
        <v>64</v>
      </c>
      <c r="C16" s="10">
        <v>963</v>
      </c>
      <c r="D16" s="10">
        <v>16</v>
      </c>
      <c r="E16" s="10">
        <v>639</v>
      </c>
      <c r="F16" s="10">
        <v>68</v>
      </c>
      <c r="H16" s="9" t="s">
        <v>64</v>
      </c>
      <c r="I16" s="13">
        <f t="shared" si="0"/>
        <v>57.117437722419929</v>
      </c>
      <c r="J16" s="13">
        <f t="shared" si="1"/>
        <v>0.94899169632265723</v>
      </c>
      <c r="K16" s="13">
        <f t="shared" si="2"/>
        <v>37.90035587188612</v>
      </c>
      <c r="L16" s="13">
        <f t="shared" si="3"/>
        <v>4.0332147093712933</v>
      </c>
    </row>
    <row r="17" spans="2:12" x14ac:dyDescent="0.3">
      <c r="B17" s="9" t="s">
        <v>65</v>
      </c>
      <c r="C17" s="10">
        <v>288</v>
      </c>
      <c r="D17" s="10">
        <v>3</v>
      </c>
      <c r="E17" s="10">
        <v>301</v>
      </c>
      <c r="F17" s="10">
        <v>50</v>
      </c>
      <c r="H17" s="9" t="s">
        <v>65</v>
      </c>
      <c r="I17" s="13">
        <f t="shared" si="0"/>
        <v>44.859813084112147</v>
      </c>
      <c r="J17" s="13">
        <f t="shared" si="1"/>
        <v>0.46728971962616817</v>
      </c>
      <c r="K17" s="13">
        <f t="shared" si="2"/>
        <v>46.884735202492209</v>
      </c>
      <c r="L17" s="13">
        <f t="shared" si="3"/>
        <v>7.7881619937694699</v>
      </c>
    </row>
    <row r="18" spans="2:12" x14ac:dyDescent="0.3">
      <c r="B18" s="9" t="s">
        <v>66</v>
      </c>
      <c r="C18" s="10">
        <v>992</v>
      </c>
      <c r="D18" s="10">
        <v>8</v>
      </c>
      <c r="E18" s="10">
        <v>686</v>
      </c>
      <c r="F18" s="10">
        <v>93</v>
      </c>
      <c r="H18" s="9" t="s">
        <v>66</v>
      </c>
      <c r="I18" s="13">
        <f t="shared" si="0"/>
        <v>55.761663856098934</v>
      </c>
      <c r="J18" s="13">
        <f t="shared" si="1"/>
        <v>0.44969083754918493</v>
      </c>
      <c r="K18" s="13">
        <f t="shared" si="2"/>
        <v>38.560989319842612</v>
      </c>
      <c r="L18" s="13">
        <f t="shared" si="3"/>
        <v>5.2276559865092747</v>
      </c>
    </row>
    <row r="19" spans="2:12" x14ac:dyDescent="0.3">
      <c r="B19" s="9" t="s">
        <v>67</v>
      </c>
      <c r="C19" s="10">
        <v>136</v>
      </c>
      <c r="D19" s="10">
        <v>1</v>
      </c>
      <c r="E19" s="10">
        <v>56</v>
      </c>
      <c r="F19" s="10">
        <v>7</v>
      </c>
      <c r="H19" s="9" t="s">
        <v>67</v>
      </c>
      <c r="I19" s="13">
        <f t="shared" si="0"/>
        <v>68</v>
      </c>
      <c r="J19" s="13">
        <f t="shared" si="1"/>
        <v>0.5</v>
      </c>
      <c r="K19" s="13">
        <f t="shared" si="2"/>
        <v>28.000000000000004</v>
      </c>
      <c r="L19" s="13">
        <f t="shared" si="3"/>
        <v>3.5000000000000004</v>
      </c>
    </row>
    <row r="20" spans="2:12" x14ac:dyDescent="0.3">
      <c r="B20" s="9" t="s">
        <v>68</v>
      </c>
      <c r="C20" s="10">
        <v>277</v>
      </c>
      <c r="D20" s="10">
        <v>1</v>
      </c>
      <c r="E20" s="10">
        <v>51</v>
      </c>
      <c r="F20" s="10">
        <v>30</v>
      </c>
      <c r="H20" s="9" t="s">
        <v>68</v>
      </c>
      <c r="I20" s="13">
        <f t="shared" si="0"/>
        <v>77.15877437325905</v>
      </c>
      <c r="J20" s="13">
        <f t="shared" si="1"/>
        <v>0.2785515320334262</v>
      </c>
      <c r="K20" s="13">
        <f t="shared" si="2"/>
        <v>14.206128133704734</v>
      </c>
      <c r="L20" s="13">
        <f t="shared" si="3"/>
        <v>8.3565459610027855</v>
      </c>
    </row>
    <row r="21" spans="2:12" x14ac:dyDescent="0.3">
      <c r="B21" s="9" t="s">
        <v>69</v>
      </c>
      <c r="C21" s="10">
        <v>97</v>
      </c>
      <c r="D21" s="10">
        <v>3</v>
      </c>
      <c r="E21" s="10">
        <v>117</v>
      </c>
      <c r="F21" s="10">
        <v>19</v>
      </c>
      <c r="H21" s="9" t="s">
        <v>69</v>
      </c>
      <c r="I21" s="13">
        <f t="shared" si="0"/>
        <v>41.101694915254242</v>
      </c>
      <c r="J21" s="13">
        <f t="shared" si="1"/>
        <v>1.2711864406779663</v>
      </c>
      <c r="K21" s="13">
        <f t="shared" si="2"/>
        <v>49.576271186440678</v>
      </c>
      <c r="L21" s="13">
        <f t="shared" si="3"/>
        <v>8.0508474576271176</v>
      </c>
    </row>
    <row r="22" spans="2:12" x14ac:dyDescent="0.3">
      <c r="B22" s="9" t="s">
        <v>70</v>
      </c>
      <c r="C22" s="10">
        <v>500</v>
      </c>
      <c r="D22" s="10">
        <v>11</v>
      </c>
      <c r="E22" s="10">
        <v>382</v>
      </c>
      <c r="F22" s="10">
        <v>69</v>
      </c>
      <c r="H22" s="9" t="s">
        <v>70</v>
      </c>
      <c r="I22" s="13">
        <f t="shared" si="0"/>
        <v>51.975051975051976</v>
      </c>
      <c r="J22" s="13">
        <f t="shared" si="1"/>
        <v>1.1434511434511436</v>
      </c>
      <c r="K22" s="13">
        <f t="shared" si="2"/>
        <v>39.70893970893971</v>
      </c>
      <c r="L22" s="13">
        <f t="shared" si="3"/>
        <v>7.1725571725571733</v>
      </c>
    </row>
    <row r="23" spans="2:12" x14ac:dyDescent="0.3">
      <c r="B23" s="4" t="s">
        <v>156</v>
      </c>
      <c r="C23" s="20"/>
      <c r="D23" s="20"/>
      <c r="E23" s="20"/>
      <c r="G23" s="4"/>
      <c r="H23" s="4" t="s">
        <v>156</v>
      </c>
      <c r="I23" s="89"/>
      <c r="J23" s="89"/>
      <c r="L23" s="4"/>
    </row>
    <row r="24" spans="2:12" x14ac:dyDescent="0.3">
      <c r="B24" s="9" t="s">
        <v>157</v>
      </c>
      <c r="C24" s="10">
        <v>2329</v>
      </c>
      <c r="D24" s="10">
        <v>28</v>
      </c>
      <c r="E24" s="10">
        <v>1670</v>
      </c>
      <c r="F24" s="10">
        <v>259</v>
      </c>
      <c r="G24" s="97"/>
      <c r="H24" s="9" t="s">
        <v>157</v>
      </c>
      <c r="I24" s="96">
        <f t="shared" ref="I24:I25" si="4">C24/(C24+D24+E24+F24)*100</f>
        <v>54.339710685954266</v>
      </c>
      <c r="J24" s="96">
        <f t="shared" ref="J24:J25" si="5">D24/(D24+E24+F24+C24)*100</f>
        <v>0.65328978068128785</v>
      </c>
      <c r="K24" s="96">
        <f t="shared" ref="K24:K25" si="6">E24/(E24+F24+D24+C24)*100</f>
        <v>38.964069062062528</v>
      </c>
      <c r="L24" s="96">
        <f t="shared" ref="L24:L25" si="7">F24/(F24+E24+D24+C24)*100</f>
        <v>6.0429304713019132</v>
      </c>
    </row>
    <row r="25" spans="2:12" x14ac:dyDescent="0.3">
      <c r="B25" s="9" t="s">
        <v>158</v>
      </c>
      <c r="C25" s="10">
        <v>924</v>
      </c>
      <c r="D25" s="10">
        <v>15</v>
      </c>
      <c r="E25" s="10">
        <v>562</v>
      </c>
      <c r="F25" s="10">
        <v>77</v>
      </c>
      <c r="G25" s="97"/>
      <c r="H25" s="9" t="s">
        <v>158</v>
      </c>
      <c r="I25" s="96">
        <f t="shared" si="4"/>
        <v>58.555133079847913</v>
      </c>
      <c r="J25" s="96">
        <f t="shared" si="5"/>
        <v>0.95057034220532322</v>
      </c>
      <c r="K25" s="96">
        <f t="shared" si="6"/>
        <v>35.614702154626109</v>
      </c>
      <c r="L25" s="96">
        <f t="shared" si="7"/>
        <v>4.8795944233206594</v>
      </c>
    </row>
    <row r="27" spans="2:12" ht="18" customHeight="1" x14ac:dyDescent="0.3">
      <c r="B27" s="1" t="s">
        <v>91</v>
      </c>
      <c r="C27" s="1"/>
      <c r="D27" s="1"/>
      <c r="E27" s="1"/>
      <c r="F27" s="1"/>
    </row>
    <row r="28" spans="2:12" ht="4.5" customHeight="1" x14ac:dyDescent="0.3"/>
    <row r="29" spans="2:12" x14ac:dyDescent="0.3">
      <c r="B29" s="25" t="s">
        <v>94</v>
      </c>
      <c r="H29" s="25" t="s">
        <v>111</v>
      </c>
    </row>
    <row r="30" spans="2:12" ht="30.6" x14ac:dyDescent="0.3">
      <c r="B30" s="3" t="s">
        <v>0</v>
      </c>
      <c r="C30" s="3" t="s">
        <v>11</v>
      </c>
      <c r="D30" s="3" t="s">
        <v>12</v>
      </c>
      <c r="E30" s="3" t="s">
        <v>13</v>
      </c>
      <c r="F30" s="3" t="s">
        <v>14</v>
      </c>
      <c r="H30" s="3" t="s">
        <v>0</v>
      </c>
      <c r="I30" s="3" t="s">
        <v>11</v>
      </c>
      <c r="J30" s="3" t="s">
        <v>12</v>
      </c>
      <c r="K30" s="3" t="s">
        <v>13</v>
      </c>
      <c r="L30" s="3" t="s">
        <v>14</v>
      </c>
    </row>
    <row r="31" spans="2:12" x14ac:dyDescent="0.3">
      <c r="B31" s="4" t="s">
        <v>4</v>
      </c>
      <c r="C31" s="5"/>
      <c r="D31" s="5"/>
      <c r="E31" s="5"/>
      <c r="F31" s="5"/>
      <c r="H31" s="4" t="s">
        <v>4</v>
      </c>
      <c r="I31" s="5"/>
      <c r="J31" s="5"/>
      <c r="K31" s="5"/>
      <c r="L31" s="5"/>
    </row>
    <row r="32" spans="2:12" x14ac:dyDescent="0.3">
      <c r="B32" s="6" t="s">
        <v>4</v>
      </c>
      <c r="C32" s="7">
        <v>565919</v>
      </c>
      <c r="D32" s="7">
        <v>9415</v>
      </c>
      <c r="E32" s="7">
        <v>200382</v>
      </c>
      <c r="F32" s="7">
        <v>37527</v>
      </c>
      <c r="H32" s="6" t="s">
        <v>4</v>
      </c>
      <c r="I32" s="11">
        <f>C32/(C32+D32+E32+F32)*100</f>
        <v>69.587933741821331</v>
      </c>
      <c r="J32" s="11">
        <f>D32/(D32+E32+F32+C32)*100</f>
        <v>1.1577105489994994</v>
      </c>
      <c r="K32" s="11">
        <f>E32/(E32+F32+D32+C32)*100</f>
        <v>24.639867788594554</v>
      </c>
      <c r="L32" s="11">
        <f>F32/(F32+E32+D32+C32)*100</f>
        <v>4.6144879205846223</v>
      </c>
    </row>
    <row r="33" spans="2:12" x14ac:dyDescent="0.3">
      <c r="B33" s="4" t="s">
        <v>5</v>
      </c>
      <c r="C33" s="8"/>
      <c r="D33" s="8"/>
      <c r="E33" s="8"/>
      <c r="F33" s="8"/>
      <c r="H33" s="4" t="s">
        <v>5</v>
      </c>
      <c r="I33" s="12"/>
      <c r="J33" s="12"/>
      <c r="K33" s="12"/>
      <c r="L33" s="12"/>
    </row>
    <row r="34" spans="2:12" x14ac:dyDescent="0.3">
      <c r="B34" s="9" t="s">
        <v>6</v>
      </c>
      <c r="C34" s="10">
        <v>2789</v>
      </c>
      <c r="D34" s="10">
        <v>58</v>
      </c>
      <c r="E34" s="10">
        <v>2608</v>
      </c>
      <c r="F34" s="10">
        <v>508</v>
      </c>
      <c r="H34" s="9" t="s">
        <v>6</v>
      </c>
      <c r="I34" s="13">
        <f t="shared" ref="I34:I37" si="8">C34/(C34+D34+E34+F34)*100</f>
        <v>46.771759181619984</v>
      </c>
      <c r="J34" s="13">
        <f t="shared" ref="J34:J37" si="9">D34/(D34+E34+F34+C34)*100</f>
        <v>0.97266476605735364</v>
      </c>
      <c r="K34" s="13">
        <f t="shared" ref="K34:K37" si="10">E34/(E34+F34+D34+C34)*100</f>
        <v>43.736374308234112</v>
      </c>
      <c r="L34" s="13">
        <f t="shared" ref="L34:L37" si="11">F34/(F34+E34+D34+C34)*100</f>
        <v>8.5192017440885461</v>
      </c>
    </row>
    <row r="35" spans="2:12" x14ac:dyDescent="0.3">
      <c r="B35" s="9" t="s">
        <v>7</v>
      </c>
      <c r="C35" s="10">
        <v>25105</v>
      </c>
      <c r="D35" s="10">
        <v>413</v>
      </c>
      <c r="E35" s="10">
        <v>16112</v>
      </c>
      <c r="F35" s="10">
        <v>2641</v>
      </c>
      <c r="H35" s="9" t="s">
        <v>7</v>
      </c>
      <c r="I35" s="13">
        <f t="shared" si="8"/>
        <v>56.707551218630705</v>
      </c>
      <c r="J35" s="13">
        <f t="shared" si="9"/>
        <v>0.93289060558830839</v>
      </c>
      <c r="K35" s="13">
        <f t="shared" si="10"/>
        <v>36.394027693072211</v>
      </c>
      <c r="L35" s="13">
        <f t="shared" si="11"/>
        <v>5.965530482708771</v>
      </c>
    </row>
    <row r="36" spans="2:12" x14ac:dyDescent="0.3">
      <c r="B36" s="9" t="s">
        <v>8</v>
      </c>
      <c r="C36" s="10">
        <v>111709</v>
      </c>
      <c r="D36" s="10">
        <v>1150</v>
      </c>
      <c r="E36" s="10">
        <v>47915</v>
      </c>
      <c r="F36" s="10">
        <v>6345</v>
      </c>
      <c r="H36" s="9" t="s">
        <v>8</v>
      </c>
      <c r="I36" s="13">
        <f t="shared" si="8"/>
        <v>66.843985423560454</v>
      </c>
      <c r="J36" s="13">
        <f t="shared" si="9"/>
        <v>0.68813240864294312</v>
      </c>
      <c r="K36" s="13">
        <f t="shared" si="10"/>
        <v>28.671186400110098</v>
      </c>
      <c r="L36" s="13">
        <f t="shared" si="11"/>
        <v>3.796695767686499</v>
      </c>
    </row>
    <row r="37" spans="2:12" x14ac:dyDescent="0.3">
      <c r="B37" s="9" t="s">
        <v>9</v>
      </c>
      <c r="C37" s="10">
        <v>426316</v>
      </c>
      <c r="D37" s="10">
        <v>7794</v>
      </c>
      <c r="E37" s="10">
        <v>133747</v>
      </c>
      <c r="F37" s="10">
        <v>28033</v>
      </c>
      <c r="H37" s="9" t="s">
        <v>9</v>
      </c>
      <c r="I37" s="13">
        <f t="shared" si="8"/>
        <v>71.542734397288086</v>
      </c>
      <c r="J37" s="13">
        <f t="shared" si="9"/>
        <v>1.3079595227307053</v>
      </c>
      <c r="K37" s="13">
        <f t="shared" si="10"/>
        <v>22.444914329825973</v>
      </c>
      <c r="L37" s="13">
        <f t="shared" si="11"/>
        <v>4.7043917501552297</v>
      </c>
    </row>
    <row r="38" spans="2:12" x14ac:dyDescent="0.3">
      <c r="B38" s="4" t="s">
        <v>71</v>
      </c>
      <c r="C38" s="8"/>
      <c r="D38" s="8"/>
      <c r="E38" s="8"/>
      <c r="F38" s="8"/>
      <c r="H38" s="4" t="s">
        <v>71</v>
      </c>
      <c r="I38" s="8"/>
      <c r="J38" s="8"/>
      <c r="K38" s="8"/>
      <c r="L38" s="8"/>
    </row>
    <row r="39" spans="2:12" x14ac:dyDescent="0.3">
      <c r="B39" s="9" t="s">
        <v>64</v>
      </c>
      <c r="C39" s="10">
        <v>156482</v>
      </c>
      <c r="D39" s="10">
        <v>2788</v>
      </c>
      <c r="E39" s="10">
        <v>66096</v>
      </c>
      <c r="F39" s="10">
        <v>9991</v>
      </c>
      <c r="H39" s="9" t="s">
        <v>64</v>
      </c>
      <c r="I39" s="13">
        <f t="shared" ref="I39:I45" si="12">C39/(C39+D39+E39+F39)*100</f>
        <v>66.487081327515213</v>
      </c>
      <c r="J39" s="13">
        <f t="shared" ref="J39:J45" si="13">D39/(D39+E39+F39+C39)*100</f>
        <v>1.1845834200809833</v>
      </c>
      <c r="K39" s="13">
        <f t="shared" ref="K39:K45" si="14">E39/(E39+F39+D39+C39)*100</f>
        <v>28.083294739480873</v>
      </c>
      <c r="L39" s="13">
        <f t="shared" ref="L39:L45" si="15">F39/(F39+E39+D39+C39)*100</f>
        <v>4.2450405129229214</v>
      </c>
    </row>
    <row r="40" spans="2:12" x14ac:dyDescent="0.3">
      <c r="B40" s="9" t="s">
        <v>65</v>
      </c>
      <c r="C40" s="10">
        <v>30554</v>
      </c>
      <c r="D40" s="10">
        <v>273</v>
      </c>
      <c r="E40" s="10">
        <v>9906</v>
      </c>
      <c r="F40" s="10">
        <v>1868</v>
      </c>
      <c r="H40" s="9" t="s">
        <v>65</v>
      </c>
      <c r="I40" s="13">
        <f t="shared" si="12"/>
        <v>71.72132109574892</v>
      </c>
      <c r="J40" s="13">
        <f t="shared" si="13"/>
        <v>0.64083002746414408</v>
      </c>
      <c r="K40" s="13">
        <f>E40/(E40+F40+D40+C40)*100</f>
        <v>23.25297528227037</v>
      </c>
      <c r="L40" s="13">
        <f t="shared" si="15"/>
        <v>4.3848735945165602</v>
      </c>
    </row>
    <row r="41" spans="2:12" x14ac:dyDescent="0.3">
      <c r="B41" s="9" t="s">
        <v>66</v>
      </c>
      <c r="C41" s="10">
        <v>131447</v>
      </c>
      <c r="D41" s="10">
        <v>3851</v>
      </c>
      <c r="E41" s="10">
        <v>57853</v>
      </c>
      <c r="F41" s="10">
        <v>2173</v>
      </c>
      <c r="H41" s="9" t="s">
        <v>66</v>
      </c>
      <c r="I41" s="13">
        <f t="shared" si="12"/>
        <v>67.296901558436247</v>
      </c>
      <c r="J41" s="13">
        <f t="shared" si="13"/>
        <v>1.9715959124326758</v>
      </c>
      <c r="K41" s="13">
        <f t="shared" si="14"/>
        <v>29.618992033749052</v>
      </c>
      <c r="L41" s="13">
        <f t="shared" si="15"/>
        <v>1.1125104953820319</v>
      </c>
    </row>
    <row r="42" spans="2:12" x14ac:dyDescent="0.3">
      <c r="B42" s="9" t="s">
        <v>67</v>
      </c>
      <c r="C42" s="10">
        <v>49662</v>
      </c>
      <c r="D42" s="10">
        <v>1281</v>
      </c>
      <c r="E42" s="10">
        <v>6841</v>
      </c>
      <c r="F42" s="10">
        <v>1696</v>
      </c>
      <c r="H42" s="9" t="s">
        <v>67</v>
      </c>
      <c r="I42" s="13">
        <f t="shared" si="12"/>
        <v>83.493611297915265</v>
      </c>
      <c r="J42" s="13">
        <f t="shared" si="13"/>
        <v>2.1536650975117686</v>
      </c>
      <c r="K42" s="13">
        <f t="shared" si="14"/>
        <v>11.501344989912575</v>
      </c>
      <c r="L42" s="13">
        <f t="shared" si="15"/>
        <v>2.8513786146603901</v>
      </c>
    </row>
    <row r="43" spans="2:12" x14ac:dyDescent="0.3">
      <c r="B43" s="9" t="s">
        <v>68</v>
      </c>
      <c r="C43" s="10">
        <v>35443</v>
      </c>
      <c r="D43" s="10">
        <v>6</v>
      </c>
      <c r="E43" s="10">
        <v>3577</v>
      </c>
      <c r="F43" s="10">
        <v>1121</v>
      </c>
      <c r="H43" s="9" t="s">
        <v>68</v>
      </c>
      <c r="I43" s="13">
        <f t="shared" si="12"/>
        <v>88.283059755398909</v>
      </c>
      <c r="J43" s="13">
        <f t="shared" si="13"/>
        <v>1.4945076842603431E-2</v>
      </c>
      <c r="K43" s="13">
        <f t="shared" si="14"/>
        <v>8.9097566443320808</v>
      </c>
      <c r="L43" s="13">
        <f t="shared" si="15"/>
        <v>2.7922385234264078</v>
      </c>
    </row>
    <row r="44" spans="2:12" x14ac:dyDescent="0.3">
      <c r="B44" s="9" t="s">
        <v>69</v>
      </c>
      <c r="C44" s="10">
        <v>9352</v>
      </c>
      <c r="D44" s="10">
        <v>51</v>
      </c>
      <c r="E44" s="10">
        <v>23548</v>
      </c>
      <c r="F44" s="10">
        <v>3079</v>
      </c>
      <c r="H44" s="9" t="s">
        <v>69</v>
      </c>
      <c r="I44" s="13">
        <f t="shared" si="12"/>
        <v>25.95614765473217</v>
      </c>
      <c r="J44" s="13">
        <f t="shared" si="13"/>
        <v>0.14154870940882597</v>
      </c>
      <c r="K44" s="13">
        <f t="shared" si="14"/>
        <v>65.356647238412435</v>
      </c>
      <c r="L44" s="13">
        <f t="shared" si="15"/>
        <v>8.5456563974465727</v>
      </c>
    </row>
    <row r="45" spans="2:12" x14ac:dyDescent="0.3">
      <c r="B45" s="9" t="s">
        <v>70</v>
      </c>
      <c r="C45" s="10">
        <v>152979</v>
      </c>
      <c r="D45" s="10">
        <v>1165</v>
      </c>
      <c r="E45" s="10">
        <v>32561</v>
      </c>
      <c r="F45" s="10">
        <v>17599</v>
      </c>
      <c r="H45" s="9" t="s">
        <v>70</v>
      </c>
      <c r="I45" s="13">
        <f t="shared" si="12"/>
        <v>74.878122797399953</v>
      </c>
      <c r="J45" s="13">
        <f t="shared" si="13"/>
        <v>0.57022867883154515</v>
      </c>
      <c r="K45" s="13">
        <f t="shared" si="14"/>
        <v>15.937524473333855</v>
      </c>
      <c r="L45" s="13">
        <f t="shared" si="15"/>
        <v>8.614124050434647</v>
      </c>
    </row>
    <row r="46" spans="2:12" x14ac:dyDescent="0.3">
      <c r="B46" s="4" t="s">
        <v>156</v>
      </c>
      <c r="C46" s="20"/>
      <c r="D46" s="20"/>
      <c r="E46" s="20"/>
      <c r="G46" s="4"/>
      <c r="H46" s="4" t="s">
        <v>156</v>
      </c>
      <c r="I46" s="89"/>
      <c r="J46" s="89"/>
      <c r="L46" s="4"/>
    </row>
    <row r="47" spans="2:12" x14ac:dyDescent="0.3">
      <c r="B47" s="9" t="s">
        <v>157</v>
      </c>
      <c r="C47" s="10">
        <v>383722</v>
      </c>
      <c r="D47" s="10">
        <v>6692</v>
      </c>
      <c r="E47" s="10">
        <v>126832</v>
      </c>
      <c r="F47" s="10">
        <v>26331</v>
      </c>
      <c r="G47" s="97"/>
      <c r="H47" s="9" t="s">
        <v>157</v>
      </c>
      <c r="I47" s="96">
        <f t="shared" ref="I47:I48" si="16">C47/(C47+D47+E47+F47)*100</f>
        <v>70.592022841290188</v>
      </c>
      <c r="J47" s="96">
        <f t="shared" ref="J47:J48" si="17">D47/(D47+E47+F47+C47)*100</f>
        <v>1.2311043329647868</v>
      </c>
      <c r="K47" s="96">
        <f t="shared" ref="K47:K48" si="18">E47/(E47+F47+D47+C47)*100</f>
        <v>23.332848888014027</v>
      </c>
      <c r="L47" s="96">
        <f t="shared" ref="L47:L48" si="19">F47/(F47+E47+D47+C47)*100</f>
        <v>4.8440239377309933</v>
      </c>
    </row>
    <row r="48" spans="2:12" x14ac:dyDescent="0.3">
      <c r="B48" s="9" t="s">
        <v>158</v>
      </c>
      <c r="C48" s="10">
        <v>182197</v>
      </c>
      <c r="D48" s="10">
        <v>2723</v>
      </c>
      <c r="E48" s="10">
        <v>73550</v>
      </c>
      <c r="F48" s="10">
        <v>11196</v>
      </c>
      <c r="G48" s="97"/>
      <c r="H48" s="9" t="s">
        <v>158</v>
      </c>
      <c r="I48" s="96">
        <f t="shared" si="16"/>
        <v>67.563949478243458</v>
      </c>
      <c r="J48" s="96">
        <f t="shared" si="17"/>
        <v>1.0097676384861274</v>
      </c>
      <c r="K48" s="96">
        <f t="shared" si="18"/>
        <v>27.274480283016768</v>
      </c>
      <c r="L48" s="96">
        <f t="shared" si="19"/>
        <v>4.1518026002536468</v>
      </c>
    </row>
    <row r="50" spans="2:12" ht="18" customHeight="1" x14ac:dyDescent="0.3">
      <c r="B50" s="1" t="s">
        <v>92</v>
      </c>
      <c r="C50" s="1"/>
      <c r="D50" s="1"/>
      <c r="E50" s="1"/>
      <c r="F50" s="1"/>
    </row>
    <row r="51" spans="2:12" ht="4.5" customHeight="1" x14ac:dyDescent="0.3"/>
    <row r="52" spans="2:12" x14ac:dyDescent="0.3">
      <c r="B52" s="25" t="s">
        <v>95</v>
      </c>
      <c r="H52" s="25" t="s">
        <v>112</v>
      </c>
    </row>
    <row r="53" spans="2:12" ht="30.6" x14ac:dyDescent="0.3">
      <c r="B53" s="3" t="s">
        <v>0</v>
      </c>
      <c r="C53" s="3" t="s">
        <v>11</v>
      </c>
      <c r="D53" s="3" t="s">
        <v>12</v>
      </c>
      <c r="E53" s="3" t="s">
        <v>13</v>
      </c>
      <c r="F53" s="3" t="s">
        <v>14</v>
      </c>
      <c r="H53" s="3" t="s">
        <v>0</v>
      </c>
      <c r="I53" s="3" t="s">
        <v>11</v>
      </c>
      <c r="J53" s="3" t="s">
        <v>12</v>
      </c>
      <c r="K53" s="3" t="s">
        <v>13</v>
      </c>
      <c r="L53" s="3" t="s">
        <v>14</v>
      </c>
    </row>
    <row r="54" spans="2:12" x14ac:dyDescent="0.3">
      <c r="B54" s="4" t="s">
        <v>4</v>
      </c>
      <c r="C54" s="5"/>
      <c r="D54" s="5"/>
      <c r="E54" s="5"/>
      <c r="F54" s="5"/>
      <c r="H54" s="4" t="s">
        <v>4</v>
      </c>
      <c r="I54" s="5"/>
      <c r="J54" s="5"/>
      <c r="K54" s="5"/>
      <c r="L54" s="5"/>
    </row>
    <row r="55" spans="2:12" x14ac:dyDescent="0.3">
      <c r="B55" s="6" t="s">
        <v>4</v>
      </c>
      <c r="C55" s="7">
        <v>98147199500</v>
      </c>
      <c r="D55" s="7">
        <v>1134761974</v>
      </c>
      <c r="E55" s="7">
        <v>63244597539</v>
      </c>
      <c r="F55" s="7">
        <v>5439092601</v>
      </c>
      <c r="H55" s="6" t="s">
        <v>4</v>
      </c>
      <c r="I55" s="11">
        <f>C55/(C55+D55+E55+F55)*100</f>
        <v>58.432898962908794</v>
      </c>
      <c r="J55" s="11">
        <f>D55/(D55+E55+F55+C55)*100</f>
        <v>0.67559168383294455</v>
      </c>
      <c r="K55" s="11">
        <f>E55/(E55+F55+D55+C55)*100</f>
        <v>37.65329216496103</v>
      </c>
      <c r="L55" s="11">
        <f>F55/(F55+E55+D55+C55)*100</f>
        <v>3.2382171882972348</v>
      </c>
    </row>
    <row r="56" spans="2:12" x14ac:dyDescent="0.3">
      <c r="B56" s="4" t="s">
        <v>5</v>
      </c>
      <c r="C56" s="8"/>
      <c r="D56" s="8"/>
      <c r="E56" s="8"/>
      <c r="F56" s="8"/>
      <c r="H56" s="4" t="s">
        <v>5</v>
      </c>
      <c r="I56" s="12"/>
      <c r="J56" s="12"/>
      <c r="K56" s="12"/>
      <c r="L56" s="12"/>
    </row>
    <row r="57" spans="2:12" x14ac:dyDescent="0.3">
      <c r="B57" s="9" t="s">
        <v>6</v>
      </c>
      <c r="C57" s="10">
        <v>285552808</v>
      </c>
      <c r="D57" s="10">
        <v>7085366</v>
      </c>
      <c r="E57" s="10">
        <v>334440838</v>
      </c>
      <c r="F57" s="10">
        <v>54822881</v>
      </c>
      <c r="H57" s="9" t="s">
        <v>6</v>
      </c>
      <c r="I57" s="13">
        <f t="shared" ref="I57:I60" si="20">C57/(C57+D57+E57+F57)*100</f>
        <v>41.875937129859238</v>
      </c>
      <c r="J57" s="13">
        <f t="shared" ref="J57:J60" si="21">D57/(D57+E57+F57+C57)*100</f>
        <v>1.0390594413557377</v>
      </c>
      <c r="K57" s="13">
        <f t="shared" ref="K57:K60" si="22">E57/(E57+F57+D57+C57)*100</f>
        <v>49.045301301135993</v>
      </c>
      <c r="L57" s="13">
        <f t="shared" ref="L57:L60" si="23">F57/(F57+E57+D57+C57)*100</f>
        <v>8.0397021276490293</v>
      </c>
    </row>
    <row r="58" spans="2:12" x14ac:dyDescent="0.3">
      <c r="B58" s="9" t="s">
        <v>7</v>
      </c>
      <c r="C58" s="10">
        <v>3228746557</v>
      </c>
      <c r="D58" s="10">
        <v>33149865</v>
      </c>
      <c r="E58" s="10">
        <v>2447777184</v>
      </c>
      <c r="F58" s="10">
        <v>304722797</v>
      </c>
      <c r="H58" s="9" t="s">
        <v>7</v>
      </c>
      <c r="I58" s="13">
        <f t="shared" si="20"/>
        <v>53.68363407821758</v>
      </c>
      <c r="J58" s="13">
        <f t="shared" si="21"/>
        <v>0.55117525980603377</v>
      </c>
      <c r="K58" s="13">
        <f t="shared" si="22"/>
        <v>40.698634077046222</v>
      </c>
      <c r="L58" s="13">
        <f t="shared" si="23"/>
        <v>5.0665565849301739</v>
      </c>
    </row>
    <row r="59" spans="2:12" x14ac:dyDescent="0.3">
      <c r="B59" s="9" t="s">
        <v>8</v>
      </c>
      <c r="C59" s="10">
        <v>14740457837</v>
      </c>
      <c r="D59" s="10">
        <v>81741696</v>
      </c>
      <c r="E59" s="10">
        <v>10197387126</v>
      </c>
      <c r="F59" s="10">
        <v>766251841</v>
      </c>
      <c r="H59" s="9" t="s">
        <v>8</v>
      </c>
      <c r="I59" s="13">
        <f t="shared" si="20"/>
        <v>57.164935074731041</v>
      </c>
      <c r="J59" s="13">
        <f t="shared" si="21"/>
        <v>0.3170022801469109</v>
      </c>
      <c r="K59" s="13">
        <f t="shared" si="22"/>
        <v>39.546463172023664</v>
      </c>
      <c r="L59" s="13">
        <f t="shared" si="23"/>
        <v>2.971599473098383</v>
      </c>
    </row>
    <row r="60" spans="2:12" x14ac:dyDescent="0.3">
      <c r="B60" s="9" t="s">
        <v>9</v>
      </c>
      <c r="C60" s="10">
        <v>79892442298</v>
      </c>
      <c r="D60" s="10">
        <v>1012785047</v>
      </c>
      <c r="E60" s="10">
        <v>50264992391</v>
      </c>
      <c r="F60" s="10">
        <v>4313295082</v>
      </c>
      <c r="H60" s="9" t="s">
        <v>9</v>
      </c>
      <c r="I60" s="13">
        <f t="shared" si="20"/>
        <v>58.968386231581363</v>
      </c>
      <c r="J60" s="13">
        <f t="shared" si="21"/>
        <v>0.74753378546497817</v>
      </c>
      <c r="K60" s="13">
        <f t="shared" si="22"/>
        <v>37.100449053541915</v>
      </c>
      <c r="L60" s="13">
        <f t="shared" si="23"/>
        <v>3.1836309294117502</v>
      </c>
    </row>
    <row r="61" spans="2:12" x14ac:dyDescent="0.3">
      <c r="B61" s="4" t="s">
        <v>71</v>
      </c>
      <c r="C61" s="8"/>
      <c r="D61" s="8"/>
      <c r="E61" s="8"/>
      <c r="F61" s="8"/>
      <c r="H61" s="4" t="s">
        <v>71</v>
      </c>
      <c r="I61" s="8"/>
      <c r="J61" s="8"/>
      <c r="K61" s="8"/>
      <c r="L61" s="8"/>
    </row>
    <row r="62" spans="2:12" x14ac:dyDescent="0.3">
      <c r="B62" s="9" t="s">
        <v>64</v>
      </c>
      <c r="C62" s="10">
        <v>38956743868</v>
      </c>
      <c r="D62" s="10">
        <v>313733768</v>
      </c>
      <c r="E62" s="10">
        <v>25735317993</v>
      </c>
      <c r="F62" s="10">
        <v>3270837665</v>
      </c>
      <c r="H62" s="9" t="s">
        <v>64</v>
      </c>
      <c r="I62" s="13">
        <f t="shared" ref="I62:I68" si="24">C62/(C62+D62+E62+F62)*100</f>
        <v>57.057212678094125</v>
      </c>
      <c r="J62" s="13">
        <f t="shared" ref="J62:J68" si="25">D62/(D62+E62+F62+C62)*100</f>
        <v>0.45950386371433788</v>
      </c>
      <c r="K62" s="13">
        <f t="shared" ref="K62:K68" si="26">E62/(E62+F62+D62+C62)*100</f>
        <v>37.692716748617954</v>
      </c>
      <c r="L62" s="13">
        <f t="shared" ref="L62:L68" si="27">F62/(F62+E62+D62+C62)*100</f>
        <v>4.7905667095735867</v>
      </c>
    </row>
    <row r="63" spans="2:12" x14ac:dyDescent="0.3">
      <c r="B63" s="9" t="s">
        <v>65</v>
      </c>
      <c r="C63" s="10">
        <v>3521820854</v>
      </c>
      <c r="D63" s="10">
        <v>57477974</v>
      </c>
      <c r="E63" s="10">
        <v>2107640645</v>
      </c>
      <c r="F63" s="10">
        <v>288601407</v>
      </c>
      <c r="H63" s="9" t="s">
        <v>65</v>
      </c>
      <c r="I63" s="13">
        <f t="shared" si="24"/>
        <v>58.937273206304297</v>
      </c>
      <c r="J63" s="13">
        <f t="shared" si="25"/>
        <v>0.96188738650215722</v>
      </c>
      <c r="K63" s="13">
        <f t="shared" si="26"/>
        <v>35.271127540173403</v>
      </c>
      <c r="L63" s="13">
        <f t="shared" si="27"/>
        <v>4.8297118670201451</v>
      </c>
    </row>
    <row r="64" spans="2:12" x14ac:dyDescent="0.3">
      <c r="B64" s="9" t="s">
        <v>66</v>
      </c>
      <c r="C64" s="10">
        <v>38151066267</v>
      </c>
      <c r="D64" s="10">
        <v>676515664</v>
      </c>
      <c r="E64" s="10">
        <v>22907424377</v>
      </c>
      <c r="F64" s="10">
        <v>565356363</v>
      </c>
      <c r="H64" s="9" t="s">
        <v>66</v>
      </c>
      <c r="I64" s="13">
        <f t="shared" si="24"/>
        <v>61.237310075497874</v>
      </c>
      <c r="J64" s="13">
        <f t="shared" si="25"/>
        <v>1.0858936208326586</v>
      </c>
      <c r="K64" s="13">
        <f t="shared" si="26"/>
        <v>36.769327488462764</v>
      </c>
      <c r="L64" s="13">
        <f t="shared" si="27"/>
        <v>0.90746881520669853</v>
      </c>
    </row>
    <row r="65" spans="2:12" x14ac:dyDescent="0.3">
      <c r="B65" s="9" t="s">
        <v>67</v>
      </c>
      <c r="C65" s="10">
        <v>7612070910</v>
      </c>
      <c r="D65" s="10">
        <v>46222374</v>
      </c>
      <c r="E65" s="10">
        <v>1825696182</v>
      </c>
      <c r="F65" s="10">
        <v>233475272</v>
      </c>
      <c r="H65" s="9" t="s">
        <v>67</v>
      </c>
      <c r="I65" s="13">
        <f t="shared" si="24"/>
        <v>78.333918519231787</v>
      </c>
      <c r="J65" s="13">
        <f t="shared" si="25"/>
        <v>0.47566289403910156</v>
      </c>
      <c r="K65" s="13">
        <f t="shared" si="26"/>
        <v>18.78778293746354</v>
      </c>
      <c r="L65" s="13">
        <f t="shared" si="27"/>
        <v>2.4026356492655792</v>
      </c>
    </row>
    <row r="66" spans="2:12" x14ac:dyDescent="0.3">
      <c r="B66" s="9" t="s">
        <v>68</v>
      </c>
      <c r="C66" s="10">
        <v>2084476855</v>
      </c>
      <c r="D66" s="10">
        <v>292948</v>
      </c>
      <c r="E66" s="10">
        <v>152339238</v>
      </c>
      <c r="F66" s="10">
        <v>64227963</v>
      </c>
      <c r="H66" s="9" t="s">
        <v>68</v>
      </c>
      <c r="I66" s="13">
        <f t="shared" si="24"/>
        <v>90.57677564724024</v>
      </c>
      <c r="J66" s="13">
        <f t="shared" si="25"/>
        <v>1.2729469846911652E-2</v>
      </c>
      <c r="K66" s="13">
        <f t="shared" si="26"/>
        <v>6.619597118336694</v>
      </c>
      <c r="L66" s="13">
        <f t="shared" si="27"/>
        <v>2.7908977645761612</v>
      </c>
    </row>
    <row r="67" spans="2:12" x14ac:dyDescent="0.3">
      <c r="B67" s="9" t="s">
        <v>69</v>
      </c>
      <c r="C67" s="10">
        <v>932081021</v>
      </c>
      <c r="D67" s="10">
        <v>3566667</v>
      </c>
      <c r="E67" s="10">
        <v>6464725113</v>
      </c>
      <c r="F67" s="10">
        <v>352481508</v>
      </c>
      <c r="H67" s="9" t="s">
        <v>69</v>
      </c>
      <c r="I67" s="13">
        <f t="shared" si="24"/>
        <v>12.022424049913873</v>
      </c>
      <c r="J67" s="13">
        <f t="shared" si="25"/>
        <v>4.6004566290631682E-2</v>
      </c>
      <c r="K67" s="13">
        <f t="shared" si="26"/>
        <v>83.385097350473117</v>
      </c>
      <c r="L67" s="13">
        <f t="shared" si="27"/>
        <v>4.5464740333223768</v>
      </c>
    </row>
    <row r="68" spans="2:12" x14ac:dyDescent="0.3">
      <c r="B68" s="9" t="s">
        <v>70</v>
      </c>
      <c r="C68" s="10">
        <v>6888939725</v>
      </c>
      <c r="D68" s="10">
        <v>36952579</v>
      </c>
      <c r="E68" s="10">
        <v>4051453991</v>
      </c>
      <c r="F68" s="10">
        <v>664112423</v>
      </c>
      <c r="H68" s="9" t="s">
        <v>70</v>
      </c>
      <c r="I68" s="13">
        <f t="shared" si="24"/>
        <v>59.175915079682717</v>
      </c>
      <c r="J68" s="13">
        <f t="shared" si="25"/>
        <v>0.31742223973069628</v>
      </c>
      <c r="K68" s="13">
        <f t="shared" si="26"/>
        <v>34.801944405262972</v>
      </c>
      <c r="L68" s="13">
        <f t="shared" si="27"/>
        <v>5.7047182753236125</v>
      </c>
    </row>
    <row r="69" spans="2:12" x14ac:dyDescent="0.3">
      <c r="B69" s="4" t="s">
        <v>156</v>
      </c>
      <c r="C69" s="20"/>
      <c r="D69" s="20"/>
      <c r="E69" s="20"/>
      <c r="G69" s="4"/>
      <c r="H69" s="4" t="s">
        <v>156</v>
      </c>
      <c r="I69" s="89"/>
      <c r="J69" s="89"/>
      <c r="L69" s="4"/>
    </row>
    <row r="70" spans="2:12" x14ac:dyDescent="0.3">
      <c r="B70" s="9" t="s">
        <v>157</v>
      </c>
      <c r="C70" s="10">
        <v>51925647773</v>
      </c>
      <c r="D70" s="10">
        <v>836405065</v>
      </c>
      <c r="E70" s="10">
        <v>41584127452</v>
      </c>
      <c r="F70" s="10">
        <v>1895617063</v>
      </c>
      <c r="G70" s="97"/>
      <c r="H70" s="9" t="s">
        <v>157</v>
      </c>
      <c r="I70" s="96">
        <f t="shared" ref="I70:I71" si="28">C70/(C70+D70+E70+F70)*100</f>
        <v>53.953322985588855</v>
      </c>
      <c r="J70" s="96">
        <f t="shared" ref="J70:J71" si="29">D70/(D70+E70+F70+C70)*100</f>
        <v>0.86906633916259468</v>
      </c>
      <c r="K70" s="96">
        <f t="shared" ref="K70:K71" si="30">E70/(E70+F70+D70+C70)*100</f>
        <v>43.207970544726912</v>
      </c>
      <c r="L70" s="96">
        <f t="shared" ref="L70:L71" si="31">F70/(F70+E70+D70+C70)*100</f>
        <v>1.9696401305216387</v>
      </c>
    </row>
    <row r="71" spans="2:12" x14ac:dyDescent="0.3">
      <c r="B71" s="9" t="s">
        <v>158</v>
      </c>
      <c r="C71" s="10">
        <v>46221551727</v>
      </c>
      <c r="D71" s="10">
        <v>298356909</v>
      </c>
      <c r="E71" s="10">
        <v>21660470087</v>
      </c>
      <c r="F71" s="10">
        <v>3543475538</v>
      </c>
      <c r="G71" s="97"/>
      <c r="H71" s="9" t="s">
        <v>158</v>
      </c>
      <c r="I71" s="96">
        <f t="shared" si="28"/>
        <v>64.443764495424034</v>
      </c>
      <c r="J71" s="96">
        <f t="shared" si="29"/>
        <v>0.41598002794759487</v>
      </c>
      <c r="K71" s="96">
        <f t="shared" si="30"/>
        <v>30.19981331200982</v>
      </c>
      <c r="L71" s="96">
        <f t="shared" si="31"/>
        <v>4.9404421646185464</v>
      </c>
    </row>
  </sheetData>
  <hyperlinks>
    <hyperlink ref="B3" location="Índice!A1" display="voltar"/>
  </hyperlinks>
  <pageMargins left="0.7" right="0.7" top="0.75" bottom="0.75" header="0.3" footer="0.3"/>
  <pageSetup paperSize="9" orientation="portrait" r:id="rId1"/>
  <headerFooter scaleWithDoc="0">
    <oddHeader>&amp;R&amp;G</oddHeader>
  </headerFooter>
  <rowBreaks count="1" manualBreakCount="1">
    <brk id="49" max="16383" man="1"/>
  </rowBreaks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74"/>
  <sheetViews>
    <sheetView showGridLines="0" zoomScaleNormal="100" workbookViewId="0">
      <selection activeCell="B4" sqref="B4"/>
    </sheetView>
  </sheetViews>
  <sheetFormatPr defaultRowHeight="14.4" x14ac:dyDescent="0.3"/>
  <cols>
    <col min="1" max="1" width="3.44140625" customWidth="1"/>
    <col min="2" max="2" width="28.33203125" customWidth="1"/>
    <col min="3" max="12" width="11.6640625" customWidth="1"/>
    <col min="13" max="13" width="3.44140625" customWidth="1"/>
    <col min="14" max="14" width="27.6640625" customWidth="1"/>
  </cols>
  <sheetData>
    <row r="1" spans="1:24" ht="17.399999999999999" x14ac:dyDescent="0.3">
      <c r="B1" s="1" t="s">
        <v>114</v>
      </c>
    </row>
    <row r="2" spans="1:24" ht="17.399999999999999" x14ac:dyDescent="0.3">
      <c r="A2" s="81"/>
      <c r="B2" s="1" t="s">
        <v>159</v>
      </c>
    </row>
    <row r="3" spans="1:24" x14ac:dyDescent="0.3">
      <c r="B3" s="84" t="s">
        <v>117</v>
      </c>
    </row>
    <row r="4" spans="1:24" ht="18" customHeight="1" x14ac:dyDescent="0.3">
      <c r="B4" s="1" t="s">
        <v>125</v>
      </c>
      <c r="C4" s="1"/>
      <c r="D4" s="1"/>
      <c r="E4" s="1"/>
      <c r="F4" s="1"/>
      <c r="G4" s="1"/>
      <c r="H4" s="1"/>
      <c r="I4" s="1"/>
      <c r="J4" s="1"/>
      <c r="K4" s="1"/>
      <c r="L4" s="1"/>
    </row>
    <row r="5" spans="1:24" ht="4.5" customHeight="1" x14ac:dyDescent="0.3"/>
    <row r="6" spans="1:24" x14ac:dyDescent="0.3">
      <c r="B6" s="25" t="s">
        <v>93</v>
      </c>
      <c r="N6" s="25" t="s">
        <v>96</v>
      </c>
    </row>
    <row r="7" spans="1:24" x14ac:dyDescent="0.3">
      <c r="B7" s="123" t="s">
        <v>0</v>
      </c>
      <c r="C7" s="123" t="s">
        <v>15</v>
      </c>
      <c r="D7" s="123"/>
      <c r="E7" s="123"/>
      <c r="F7" s="123"/>
      <c r="G7" s="124"/>
      <c r="H7" s="122" t="s">
        <v>16</v>
      </c>
      <c r="I7" s="123"/>
      <c r="J7" s="123"/>
      <c r="K7" s="123"/>
      <c r="L7" s="123"/>
      <c r="N7" s="123" t="s">
        <v>0</v>
      </c>
      <c r="O7" s="123" t="s">
        <v>15</v>
      </c>
      <c r="P7" s="123"/>
      <c r="Q7" s="123"/>
      <c r="R7" s="123"/>
      <c r="S7" s="124"/>
      <c r="T7" s="122" t="s">
        <v>16</v>
      </c>
      <c r="U7" s="123"/>
      <c r="V7" s="123"/>
      <c r="W7" s="123"/>
      <c r="X7" s="123"/>
    </row>
    <row r="8" spans="1:24" ht="20.399999999999999" x14ac:dyDescent="0.3">
      <c r="B8" s="125"/>
      <c r="C8" s="30" t="s">
        <v>17</v>
      </c>
      <c r="D8" s="30" t="s">
        <v>18</v>
      </c>
      <c r="E8" s="30" t="s">
        <v>19</v>
      </c>
      <c r="F8" s="30" t="s">
        <v>20</v>
      </c>
      <c r="G8" s="41" t="s">
        <v>21</v>
      </c>
      <c r="H8" s="29" t="s">
        <v>17</v>
      </c>
      <c r="I8" s="14" t="s">
        <v>18</v>
      </c>
      <c r="J8" s="14" t="s">
        <v>19</v>
      </c>
      <c r="K8" s="14" t="s">
        <v>20</v>
      </c>
      <c r="L8" s="14" t="s">
        <v>21</v>
      </c>
      <c r="N8" s="125"/>
      <c r="O8" s="30" t="s">
        <v>17</v>
      </c>
      <c r="P8" s="30" t="s">
        <v>18</v>
      </c>
      <c r="Q8" s="30" t="s">
        <v>19</v>
      </c>
      <c r="R8" s="30" t="s">
        <v>20</v>
      </c>
      <c r="S8" s="41" t="s">
        <v>21</v>
      </c>
      <c r="T8" s="29" t="s">
        <v>17</v>
      </c>
      <c r="U8" s="14" t="s">
        <v>18</v>
      </c>
      <c r="V8" s="14" t="s">
        <v>19</v>
      </c>
      <c r="W8" s="14" t="s">
        <v>20</v>
      </c>
      <c r="X8" s="14" t="s">
        <v>21</v>
      </c>
    </row>
    <row r="9" spans="1:24" x14ac:dyDescent="0.3">
      <c r="B9" s="4" t="s">
        <v>4</v>
      </c>
      <c r="C9" s="5"/>
      <c r="D9" s="5"/>
      <c r="E9" s="5"/>
      <c r="F9" s="5"/>
      <c r="G9" s="42"/>
      <c r="H9" s="5"/>
      <c r="I9" s="5"/>
      <c r="J9" s="5"/>
      <c r="K9" s="5"/>
      <c r="L9" s="5"/>
      <c r="N9" s="4" t="s">
        <v>4</v>
      </c>
      <c r="O9" s="5"/>
      <c r="P9" s="5"/>
      <c r="Q9" s="5"/>
      <c r="R9" s="5"/>
      <c r="S9" s="42"/>
      <c r="T9" s="5"/>
      <c r="U9" s="5"/>
      <c r="V9" s="5"/>
      <c r="W9" s="5"/>
      <c r="X9" s="5"/>
    </row>
    <row r="10" spans="1:24" x14ac:dyDescent="0.3">
      <c r="B10" s="6" t="s">
        <v>4</v>
      </c>
      <c r="C10" s="7">
        <v>686</v>
      </c>
      <c r="D10" s="7">
        <v>586</v>
      </c>
      <c r="E10" s="7">
        <v>558</v>
      </c>
      <c r="F10" s="7">
        <v>432</v>
      </c>
      <c r="G10" s="66">
        <v>991</v>
      </c>
      <c r="H10" s="64">
        <v>22</v>
      </c>
      <c r="I10" s="7">
        <v>10</v>
      </c>
      <c r="J10" s="7">
        <v>4</v>
      </c>
      <c r="K10" s="7">
        <v>1</v>
      </c>
      <c r="L10" s="7">
        <v>6</v>
      </c>
      <c r="N10" s="6" t="s">
        <v>4</v>
      </c>
      <c r="O10" s="11">
        <f>C10/(C10+D10+E10+F10+G10)*100</f>
        <v>21.088226252689822</v>
      </c>
      <c r="P10" s="11">
        <f>D10/(D10+E10+F10+G10+C10)*100</f>
        <v>18.014140793114048</v>
      </c>
      <c r="Q10" s="11">
        <f>E10/(E10+F10+G10+C10+D10)*100</f>
        <v>17.153396864432832</v>
      </c>
      <c r="R10" s="11">
        <f>F10/(F10+G10+E10+D10+C10)*100</f>
        <v>13.280049185367353</v>
      </c>
      <c r="S10" s="43">
        <f>G10/(G10+C10+D10+E10+F10)*100</f>
        <v>30.464186904395941</v>
      </c>
      <c r="T10" s="39">
        <f>H10/(H10+I10+J10+K10+L10)*100</f>
        <v>51.162790697674424</v>
      </c>
      <c r="U10" s="11">
        <f>I10/(I10+J10+K10+L10+H10)*100</f>
        <v>23.255813953488371</v>
      </c>
      <c r="V10" s="11">
        <f>J10/(J10+K10+L10+H10+I10)*100</f>
        <v>9.3023255813953494</v>
      </c>
      <c r="W10" s="11">
        <f>K10/(K10+L10+J10+I10+H10)*100</f>
        <v>2.3255813953488373</v>
      </c>
      <c r="X10" s="11">
        <f>L10/(L10+H10+I10+J10+K10)*100</f>
        <v>13.953488372093023</v>
      </c>
    </row>
    <row r="11" spans="1:24" x14ac:dyDescent="0.3">
      <c r="B11" s="4" t="s">
        <v>5</v>
      </c>
      <c r="C11" s="8"/>
      <c r="D11" s="8"/>
      <c r="E11" s="8"/>
      <c r="F11" s="8"/>
      <c r="G11" s="67"/>
      <c r="H11" s="8"/>
      <c r="I11" s="8"/>
      <c r="J11" s="8"/>
      <c r="K11" s="8"/>
      <c r="L11" s="8"/>
      <c r="N11" s="4" t="s">
        <v>5</v>
      </c>
      <c r="O11" s="12"/>
      <c r="P11" s="12"/>
      <c r="Q11" s="12"/>
      <c r="R11" s="12"/>
      <c r="S11" s="44"/>
      <c r="T11" s="12"/>
      <c r="U11" s="12"/>
      <c r="V11" s="12"/>
      <c r="W11" s="12"/>
      <c r="X11" s="12"/>
    </row>
    <row r="12" spans="1:24" x14ac:dyDescent="0.3">
      <c r="B12" s="9" t="s">
        <v>6</v>
      </c>
      <c r="C12" s="10">
        <v>53</v>
      </c>
      <c r="D12" s="10">
        <v>67</v>
      </c>
      <c r="E12" s="10">
        <v>83</v>
      </c>
      <c r="F12" s="10">
        <v>67</v>
      </c>
      <c r="G12" s="68">
        <v>246</v>
      </c>
      <c r="H12" s="65">
        <v>4</v>
      </c>
      <c r="I12" s="10">
        <v>1</v>
      </c>
      <c r="J12" s="10">
        <v>2</v>
      </c>
      <c r="K12" s="10">
        <v>0</v>
      </c>
      <c r="L12" s="10">
        <v>3</v>
      </c>
      <c r="N12" s="9" t="s">
        <v>6</v>
      </c>
      <c r="O12" s="13">
        <f t="shared" ref="O12:O15" si="0">C12/(C12+D12+E12+F12+G12)*100</f>
        <v>10.271317829457365</v>
      </c>
      <c r="P12" s="13">
        <f t="shared" ref="P12:P15" si="1">D12/(D12+E12+F12+G12+C12)*100</f>
        <v>12.984496124031008</v>
      </c>
      <c r="Q12" s="13">
        <f t="shared" ref="Q12:Q15" si="2">E12/(E12+F12+G12+C12+D12)*100</f>
        <v>16.085271317829459</v>
      </c>
      <c r="R12" s="13">
        <f t="shared" ref="R12:R15" si="3">F12/(F12+G12+E12+D12+C12)*100</f>
        <v>12.984496124031008</v>
      </c>
      <c r="S12" s="45">
        <f t="shared" ref="S12:S15" si="4">G12/(G12+C12+D12+E12+F12)*100</f>
        <v>47.674418604651166</v>
      </c>
      <c r="T12" s="40">
        <f t="shared" ref="T12:T15" si="5">H12/(H12+I12+J12+K12+L12)*100</f>
        <v>40</v>
      </c>
      <c r="U12" s="13">
        <f t="shared" ref="U12:U15" si="6">I12/(I12+J12+K12+L12+H12)*100</f>
        <v>10</v>
      </c>
      <c r="V12" s="13">
        <f t="shared" ref="V12:V15" si="7">J12/(J12+K12+L12+H12+I12)*100</f>
        <v>20</v>
      </c>
      <c r="W12" s="13">
        <f t="shared" ref="W12:W15" si="8">K12/(K12+L12+J12+I12+H12)*100</f>
        <v>0</v>
      </c>
      <c r="X12" s="13">
        <f t="shared" ref="X12:X15" si="9">L12/(L12+H12+I12+J12+K12)*100</f>
        <v>30</v>
      </c>
    </row>
    <row r="13" spans="1:24" x14ac:dyDescent="0.3">
      <c r="B13" s="9" t="s">
        <v>7</v>
      </c>
      <c r="C13" s="10">
        <v>211</v>
      </c>
      <c r="D13" s="10">
        <v>222</v>
      </c>
      <c r="E13" s="10">
        <v>202</v>
      </c>
      <c r="F13" s="10">
        <v>153</v>
      </c>
      <c r="G13" s="68">
        <v>322</v>
      </c>
      <c r="H13" s="65">
        <v>5</v>
      </c>
      <c r="I13" s="10">
        <v>4</v>
      </c>
      <c r="J13" s="10">
        <v>1</v>
      </c>
      <c r="K13" s="10">
        <v>1</v>
      </c>
      <c r="L13" s="10">
        <v>3</v>
      </c>
      <c r="N13" s="9" t="s">
        <v>7</v>
      </c>
      <c r="O13" s="13">
        <f t="shared" si="0"/>
        <v>19.009009009009009</v>
      </c>
      <c r="P13" s="13">
        <f t="shared" si="1"/>
        <v>20</v>
      </c>
      <c r="Q13" s="13">
        <f t="shared" si="2"/>
        <v>18.198198198198199</v>
      </c>
      <c r="R13" s="13">
        <f t="shared" si="3"/>
        <v>13.783783783783784</v>
      </c>
      <c r="S13" s="45">
        <f t="shared" si="4"/>
        <v>29.009009009009006</v>
      </c>
      <c r="T13" s="40">
        <f t="shared" si="5"/>
        <v>35.714285714285715</v>
      </c>
      <c r="U13" s="13">
        <f t="shared" si="6"/>
        <v>28.571428571428569</v>
      </c>
      <c r="V13" s="13">
        <f t="shared" si="7"/>
        <v>7.1428571428571423</v>
      </c>
      <c r="W13" s="13">
        <f t="shared" si="8"/>
        <v>7.1428571428571423</v>
      </c>
      <c r="X13" s="13">
        <f t="shared" si="9"/>
        <v>21.428571428571427</v>
      </c>
    </row>
    <row r="14" spans="1:24" x14ac:dyDescent="0.3">
      <c r="B14" s="9" t="s">
        <v>8</v>
      </c>
      <c r="C14" s="10">
        <v>292</v>
      </c>
      <c r="D14" s="10">
        <v>199</v>
      </c>
      <c r="E14" s="10">
        <v>171</v>
      </c>
      <c r="F14" s="10">
        <v>131</v>
      </c>
      <c r="G14" s="68">
        <v>291</v>
      </c>
      <c r="H14" s="65">
        <v>9</v>
      </c>
      <c r="I14" s="10">
        <v>1</v>
      </c>
      <c r="J14" s="10">
        <v>0</v>
      </c>
      <c r="K14" s="10">
        <v>0</v>
      </c>
      <c r="L14" s="10">
        <v>0</v>
      </c>
      <c r="N14" s="9" t="s">
        <v>8</v>
      </c>
      <c r="O14" s="13">
        <f>C14/(C14+D14+E14+F14+G14)*100</f>
        <v>26.937269372693727</v>
      </c>
      <c r="P14" s="13">
        <f t="shared" si="1"/>
        <v>18.357933579335793</v>
      </c>
      <c r="Q14" s="13">
        <f t="shared" si="2"/>
        <v>15.77490774907749</v>
      </c>
      <c r="R14" s="13">
        <f t="shared" si="3"/>
        <v>12.084870848708487</v>
      </c>
      <c r="S14" s="45">
        <f t="shared" si="4"/>
        <v>26.845018450184504</v>
      </c>
      <c r="T14" s="40">
        <f t="shared" si="5"/>
        <v>90</v>
      </c>
      <c r="U14" s="13">
        <f t="shared" si="6"/>
        <v>10</v>
      </c>
      <c r="V14" s="13">
        <f t="shared" si="7"/>
        <v>0</v>
      </c>
      <c r="W14" s="13">
        <f t="shared" si="8"/>
        <v>0</v>
      </c>
      <c r="X14" s="13">
        <f t="shared" si="9"/>
        <v>0</v>
      </c>
    </row>
    <row r="15" spans="1:24" x14ac:dyDescent="0.3">
      <c r="B15" s="9" t="s">
        <v>9</v>
      </c>
      <c r="C15" s="10">
        <v>130</v>
      </c>
      <c r="D15" s="10">
        <v>98</v>
      </c>
      <c r="E15" s="10">
        <v>102</v>
      </c>
      <c r="F15" s="10">
        <v>81</v>
      </c>
      <c r="G15" s="68">
        <v>132</v>
      </c>
      <c r="H15" s="65">
        <v>4</v>
      </c>
      <c r="I15" s="10">
        <v>4</v>
      </c>
      <c r="J15" s="10">
        <v>1</v>
      </c>
      <c r="K15" s="10">
        <v>0</v>
      </c>
      <c r="L15" s="10">
        <v>0</v>
      </c>
      <c r="N15" s="9" t="s">
        <v>9</v>
      </c>
      <c r="O15" s="13">
        <f t="shared" si="0"/>
        <v>23.941068139963168</v>
      </c>
      <c r="P15" s="13">
        <f t="shared" si="1"/>
        <v>18.047882136279927</v>
      </c>
      <c r="Q15" s="13">
        <f t="shared" si="2"/>
        <v>18.784530386740332</v>
      </c>
      <c r="R15" s="13">
        <f t="shared" si="3"/>
        <v>14.917127071823206</v>
      </c>
      <c r="S15" s="45">
        <f t="shared" si="4"/>
        <v>24.30939226519337</v>
      </c>
      <c r="T15" s="40">
        <f t="shared" si="5"/>
        <v>44.444444444444443</v>
      </c>
      <c r="U15" s="13">
        <f t="shared" si="6"/>
        <v>44.444444444444443</v>
      </c>
      <c r="V15" s="13">
        <f t="shared" si="7"/>
        <v>11.111111111111111</v>
      </c>
      <c r="W15" s="13">
        <f t="shared" si="8"/>
        <v>0</v>
      </c>
      <c r="X15" s="13">
        <f t="shared" si="9"/>
        <v>0</v>
      </c>
    </row>
    <row r="16" spans="1:24" x14ac:dyDescent="0.3">
      <c r="B16" s="4" t="s">
        <v>71</v>
      </c>
      <c r="C16" s="8"/>
      <c r="D16" s="8"/>
      <c r="E16" s="8"/>
      <c r="F16" s="8"/>
      <c r="G16" s="67"/>
      <c r="H16" s="8"/>
      <c r="I16" s="8"/>
      <c r="J16" s="8"/>
      <c r="K16" s="8"/>
      <c r="L16" s="8"/>
      <c r="N16" s="4" t="s">
        <v>71</v>
      </c>
      <c r="O16" s="12"/>
      <c r="P16" s="12"/>
      <c r="Q16" s="12"/>
      <c r="R16" s="12"/>
      <c r="S16" s="44"/>
      <c r="T16" s="12"/>
      <c r="U16" s="12"/>
      <c r="V16" s="12"/>
      <c r="W16" s="12"/>
      <c r="X16" s="12"/>
    </row>
    <row r="17" spans="2:24" x14ac:dyDescent="0.3">
      <c r="B17" s="9" t="s">
        <v>64</v>
      </c>
      <c r="C17" s="10">
        <v>278</v>
      </c>
      <c r="D17" s="10">
        <v>204</v>
      </c>
      <c r="E17" s="10">
        <v>153</v>
      </c>
      <c r="F17" s="10">
        <v>110</v>
      </c>
      <c r="G17" s="68">
        <v>218</v>
      </c>
      <c r="H17" s="65">
        <v>8</v>
      </c>
      <c r="I17" s="10">
        <v>6</v>
      </c>
      <c r="J17" s="10">
        <v>1</v>
      </c>
      <c r="K17" s="10">
        <v>0</v>
      </c>
      <c r="L17" s="10">
        <v>1</v>
      </c>
      <c r="N17" s="9" t="s">
        <v>64</v>
      </c>
      <c r="O17" s="13">
        <f t="shared" ref="O17:O23" si="10">C17/(C17+D17+E17+F17+G17)*100</f>
        <v>28.868120456905505</v>
      </c>
      <c r="P17" s="13">
        <f t="shared" ref="P17:P23" si="11">D17/(D17+E17+F17+G17+C17)*100</f>
        <v>21.18380062305296</v>
      </c>
      <c r="Q17" s="13">
        <f t="shared" ref="Q17:Q23" si="12">E17/(E17+F17+G17+C17+D17)*100</f>
        <v>15.887850467289718</v>
      </c>
      <c r="R17" s="13">
        <f t="shared" ref="R17:R21" si="13">F17/(F17+G17+E17+D17+C17)*100</f>
        <v>11.422637590861889</v>
      </c>
      <c r="S17" s="45">
        <f t="shared" ref="S17:S23" si="14">G17/(G17+C17+D17+E17+F17)*100</f>
        <v>22.63759086188993</v>
      </c>
      <c r="T17" s="40">
        <f t="shared" ref="T17:T23" si="15">H17/(H17+I17+J17+K17+L17)*100</f>
        <v>50</v>
      </c>
      <c r="U17" s="13">
        <f t="shared" ref="U17:U23" si="16">I17/(I17+J17+K17+L17+H17)*100</f>
        <v>37.5</v>
      </c>
      <c r="V17" s="13">
        <f t="shared" ref="V17:V23" si="17">J17/(J17+K17+L17+H17+I17)*100</f>
        <v>6.25</v>
      </c>
      <c r="W17" s="13">
        <f t="shared" ref="W17:W23" si="18">K17/(K17+L17+J17+I17+H17)*100</f>
        <v>0</v>
      </c>
      <c r="X17" s="13">
        <f t="shared" ref="X17:X23" si="19">L17/(L17+H17+I17+J17+K17)*100</f>
        <v>6.25</v>
      </c>
    </row>
    <row r="18" spans="2:24" x14ac:dyDescent="0.3">
      <c r="B18" s="9" t="s">
        <v>65</v>
      </c>
      <c r="C18" s="10">
        <v>81</v>
      </c>
      <c r="D18" s="10">
        <v>74</v>
      </c>
      <c r="E18" s="10">
        <v>62</v>
      </c>
      <c r="F18" s="10">
        <v>38</v>
      </c>
      <c r="G18" s="68">
        <v>33</v>
      </c>
      <c r="H18" s="65">
        <v>1</v>
      </c>
      <c r="I18" s="10">
        <v>1</v>
      </c>
      <c r="J18" s="10">
        <v>1</v>
      </c>
      <c r="K18" s="10">
        <v>0</v>
      </c>
      <c r="L18" s="10">
        <v>0</v>
      </c>
      <c r="N18" s="9" t="s">
        <v>65</v>
      </c>
      <c r="O18" s="13">
        <f t="shared" si="10"/>
        <v>28.125</v>
      </c>
      <c r="P18" s="13">
        <f t="shared" si="11"/>
        <v>25.694444444444443</v>
      </c>
      <c r="Q18" s="13">
        <f t="shared" si="12"/>
        <v>21.527777777777779</v>
      </c>
      <c r="R18" s="13">
        <f t="shared" si="13"/>
        <v>13.194444444444445</v>
      </c>
      <c r="S18" s="45">
        <f t="shared" si="14"/>
        <v>11.458333333333332</v>
      </c>
      <c r="T18" s="40">
        <f t="shared" si="15"/>
        <v>33.333333333333329</v>
      </c>
      <c r="U18" s="13">
        <f t="shared" si="16"/>
        <v>33.333333333333329</v>
      </c>
      <c r="V18" s="13">
        <f t="shared" si="17"/>
        <v>33.333333333333329</v>
      </c>
      <c r="W18" s="13">
        <f t="shared" si="18"/>
        <v>0</v>
      </c>
      <c r="X18" s="13">
        <f t="shared" si="19"/>
        <v>0</v>
      </c>
    </row>
    <row r="19" spans="2:24" x14ac:dyDescent="0.3">
      <c r="B19" s="9" t="s">
        <v>66</v>
      </c>
      <c r="C19" s="10">
        <v>185</v>
      </c>
      <c r="D19" s="10">
        <v>161</v>
      </c>
      <c r="E19" s="10">
        <v>188</v>
      </c>
      <c r="F19" s="10">
        <v>138</v>
      </c>
      <c r="G19" s="68">
        <v>320</v>
      </c>
      <c r="H19" s="65">
        <v>5</v>
      </c>
      <c r="I19" s="10">
        <v>1</v>
      </c>
      <c r="J19" s="10">
        <v>0</v>
      </c>
      <c r="K19" s="10">
        <v>0</v>
      </c>
      <c r="L19" s="10">
        <v>2</v>
      </c>
      <c r="N19" s="9" t="s">
        <v>66</v>
      </c>
      <c r="O19" s="13">
        <f t="shared" si="10"/>
        <v>18.649193548387096</v>
      </c>
      <c r="P19" s="13">
        <f t="shared" si="11"/>
        <v>16.22983870967742</v>
      </c>
      <c r="Q19" s="13">
        <f t="shared" si="12"/>
        <v>18.951612903225808</v>
      </c>
      <c r="R19" s="13">
        <f t="shared" si="13"/>
        <v>13.911290322580644</v>
      </c>
      <c r="S19" s="45">
        <f t="shared" si="14"/>
        <v>32.258064516129032</v>
      </c>
      <c r="T19" s="40">
        <f t="shared" si="15"/>
        <v>62.5</v>
      </c>
      <c r="U19" s="13">
        <f t="shared" si="16"/>
        <v>12.5</v>
      </c>
      <c r="V19" s="13">
        <f t="shared" si="17"/>
        <v>0</v>
      </c>
      <c r="W19" s="13">
        <f t="shared" si="18"/>
        <v>0</v>
      </c>
      <c r="X19" s="13">
        <f t="shared" si="19"/>
        <v>25</v>
      </c>
    </row>
    <row r="20" spans="2:24" x14ac:dyDescent="0.3">
      <c r="B20" s="9" t="s">
        <v>67</v>
      </c>
      <c r="C20" s="10">
        <v>31</v>
      </c>
      <c r="D20" s="10">
        <v>25</v>
      </c>
      <c r="E20" s="10">
        <v>21</v>
      </c>
      <c r="F20" s="10">
        <v>19</v>
      </c>
      <c r="G20" s="68">
        <v>40</v>
      </c>
      <c r="H20" s="65">
        <v>0</v>
      </c>
      <c r="I20" s="10">
        <v>1</v>
      </c>
      <c r="J20" s="10">
        <v>0</v>
      </c>
      <c r="K20" s="10">
        <v>0</v>
      </c>
      <c r="L20" s="10">
        <v>0</v>
      </c>
      <c r="N20" s="9" t="s">
        <v>67</v>
      </c>
      <c r="O20" s="13">
        <f t="shared" si="10"/>
        <v>22.794117647058822</v>
      </c>
      <c r="P20" s="13">
        <f t="shared" si="11"/>
        <v>18.382352941176471</v>
      </c>
      <c r="Q20" s="13">
        <f t="shared" si="12"/>
        <v>15.441176470588236</v>
      </c>
      <c r="R20" s="13">
        <f t="shared" si="13"/>
        <v>13.970588235294118</v>
      </c>
      <c r="S20" s="45">
        <f t="shared" si="14"/>
        <v>29.411764705882355</v>
      </c>
      <c r="T20" s="40">
        <f t="shared" si="15"/>
        <v>0</v>
      </c>
      <c r="U20" s="13">
        <f t="shared" si="16"/>
        <v>100</v>
      </c>
      <c r="V20" s="13">
        <f t="shared" si="17"/>
        <v>0</v>
      </c>
      <c r="W20" s="13">
        <f t="shared" si="18"/>
        <v>0</v>
      </c>
      <c r="X20" s="13">
        <f t="shared" si="19"/>
        <v>0</v>
      </c>
    </row>
    <row r="21" spans="2:24" x14ac:dyDescent="0.3">
      <c r="B21" s="9" t="s">
        <v>68</v>
      </c>
      <c r="C21" s="10">
        <v>14</v>
      </c>
      <c r="D21" s="10">
        <v>25</v>
      </c>
      <c r="E21" s="10">
        <v>24</v>
      </c>
      <c r="F21" s="10">
        <v>35</v>
      </c>
      <c r="G21" s="68">
        <v>179</v>
      </c>
      <c r="H21" s="65">
        <v>0</v>
      </c>
      <c r="I21" s="10">
        <v>0</v>
      </c>
      <c r="J21" s="10">
        <v>0</v>
      </c>
      <c r="K21" s="10">
        <v>0</v>
      </c>
      <c r="L21" s="10">
        <v>1</v>
      </c>
      <c r="N21" s="9" t="s">
        <v>68</v>
      </c>
      <c r="O21" s="13">
        <f t="shared" si="10"/>
        <v>5.0541516245487363</v>
      </c>
      <c r="P21" s="13">
        <f t="shared" si="11"/>
        <v>9.025270758122744</v>
      </c>
      <c r="Q21" s="13">
        <f t="shared" si="12"/>
        <v>8.6642599277978327</v>
      </c>
      <c r="R21" s="13">
        <f t="shared" si="13"/>
        <v>12.63537906137184</v>
      </c>
      <c r="S21" s="45">
        <f t="shared" si="14"/>
        <v>64.620938628158839</v>
      </c>
      <c r="T21" s="40">
        <f t="shared" si="15"/>
        <v>0</v>
      </c>
      <c r="U21" s="13">
        <f t="shared" si="16"/>
        <v>0</v>
      </c>
      <c r="V21" s="13">
        <f t="shared" si="17"/>
        <v>0</v>
      </c>
      <c r="W21" s="13">
        <f t="shared" si="18"/>
        <v>0</v>
      </c>
      <c r="X21" s="13">
        <f t="shared" si="19"/>
        <v>100</v>
      </c>
    </row>
    <row r="22" spans="2:24" x14ac:dyDescent="0.3">
      <c r="B22" s="9" t="s">
        <v>69</v>
      </c>
      <c r="C22" s="10">
        <v>11</v>
      </c>
      <c r="D22" s="10">
        <v>21</v>
      </c>
      <c r="E22" s="10">
        <v>23</v>
      </c>
      <c r="F22" s="10">
        <v>15</v>
      </c>
      <c r="G22" s="68">
        <v>27</v>
      </c>
      <c r="H22" s="65">
        <v>0</v>
      </c>
      <c r="I22" s="10">
        <v>1</v>
      </c>
      <c r="J22" s="10">
        <v>1</v>
      </c>
      <c r="K22" s="10">
        <v>1</v>
      </c>
      <c r="L22" s="10">
        <v>0</v>
      </c>
      <c r="N22" s="9" t="s">
        <v>69</v>
      </c>
      <c r="O22" s="13">
        <f t="shared" si="10"/>
        <v>11.340206185567011</v>
      </c>
      <c r="P22" s="13">
        <f t="shared" si="11"/>
        <v>21.649484536082475</v>
      </c>
      <c r="Q22" s="13">
        <f t="shared" si="12"/>
        <v>23.711340206185564</v>
      </c>
      <c r="R22" s="13">
        <f>F22/(F22+G22+E22+D22+C22)*100</f>
        <v>15.463917525773196</v>
      </c>
      <c r="S22" s="45">
        <f t="shared" si="14"/>
        <v>27.835051546391753</v>
      </c>
      <c r="T22" s="40">
        <f t="shared" si="15"/>
        <v>0</v>
      </c>
      <c r="U22" s="13">
        <f t="shared" si="16"/>
        <v>33.333333333333329</v>
      </c>
      <c r="V22" s="13">
        <f t="shared" si="17"/>
        <v>33.333333333333329</v>
      </c>
      <c r="W22" s="13">
        <f t="shared" si="18"/>
        <v>33.333333333333329</v>
      </c>
      <c r="X22" s="13">
        <f t="shared" si="19"/>
        <v>0</v>
      </c>
    </row>
    <row r="23" spans="2:24" x14ac:dyDescent="0.3">
      <c r="B23" s="9" t="s">
        <v>70</v>
      </c>
      <c r="C23" s="10">
        <v>86</v>
      </c>
      <c r="D23" s="10">
        <v>76</v>
      </c>
      <c r="E23" s="10">
        <v>87</v>
      </c>
      <c r="F23" s="10">
        <v>77</v>
      </c>
      <c r="G23" s="68">
        <v>174</v>
      </c>
      <c r="H23" s="65">
        <v>8</v>
      </c>
      <c r="I23" s="10">
        <v>0</v>
      </c>
      <c r="J23" s="10">
        <v>1</v>
      </c>
      <c r="K23" s="10">
        <v>0</v>
      </c>
      <c r="L23" s="10">
        <v>2</v>
      </c>
      <c r="N23" s="9" t="s">
        <v>70</v>
      </c>
      <c r="O23" s="13">
        <f t="shared" si="10"/>
        <v>17.2</v>
      </c>
      <c r="P23" s="13">
        <f t="shared" si="11"/>
        <v>15.2</v>
      </c>
      <c r="Q23" s="13">
        <f t="shared" si="12"/>
        <v>17.399999999999999</v>
      </c>
      <c r="R23" s="13">
        <f t="shared" ref="R23" si="20">F23/(F23+G23+E23+D23+C23)*100</f>
        <v>15.4</v>
      </c>
      <c r="S23" s="45">
        <f t="shared" si="14"/>
        <v>34.799999999999997</v>
      </c>
      <c r="T23" s="40">
        <f t="shared" si="15"/>
        <v>72.727272727272734</v>
      </c>
      <c r="U23" s="13">
        <f t="shared" si="16"/>
        <v>0</v>
      </c>
      <c r="V23" s="13">
        <f t="shared" si="17"/>
        <v>9.0909090909090917</v>
      </c>
      <c r="W23" s="13">
        <f t="shared" si="18"/>
        <v>0</v>
      </c>
      <c r="X23" s="13">
        <f t="shared" si="19"/>
        <v>18.181818181818183</v>
      </c>
    </row>
    <row r="24" spans="2:24" x14ac:dyDescent="0.3">
      <c r="B24" s="4" t="s">
        <v>156</v>
      </c>
      <c r="C24" s="20"/>
      <c r="D24" s="20"/>
      <c r="E24" s="20"/>
      <c r="G24" s="4"/>
      <c r="H24" s="4"/>
      <c r="I24" s="89"/>
      <c r="J24" s="89"/>
      <c r="L24" s="4"/>
      <c r="N24" s="4" t="s">
        <v>156</v>
      </c>
      <c r="O24" s="20"/>
      <c r="P24" s="20"/>
      <c r="Q24" s="20"/>
      <c r="S24" s="4"/>
      <c r="T24" s="4"/>
      <c r="U24" s="89"/>
      <c r="V24" s="89"/>
      <c r="X24" s="4"/>
    </row>
    <row r="25" spans="2:24" x14ac:dyDescent="0.3">
      <c r="B25" s="9" t="s">
        <v>157</v>
      </c>
      <c r="C25" s="10">
        <v>450</v>
      </c>
      <c r="D25" s="10">
        <v>412</v>
      </c>
      <c r="E25" s="10">
        <v>394</v>
      </c>
      <c r="F25" s="10">
        <v>314</v>
      </c>
      <c r="G25" s="68">
        <v>759</v>
      </c>
      <c r="H25" s="65">
        <v>17</v>
      </c>
      <c r="I25" s="10">
        <v>5</v>
      </c>
      <c r="J25" s="10">
        <v>1</v>
      </c>
      <c r="K25" s="10">
        <v>0</v>
      </c>
      <c r="L25" s="10">
        <v>5</v>
      </c>
      <c r="N25" s="9" t="s">
        <v>157</v>
      </c>
      <c r="O25" s="96">
        <f t="shared" ref="O25:O26" si="21">C25/(C25+D25+E25+F25+G25)*100</f>
        <v>19.321597252039503</v>
      </c>
      <c r="P25" s="96">
        <f t="shared" ref="P25:P26" si="22">D25/(D25+E25+F25+G25+C25)*100</f>
        <v>17.689995706311723</v>
      </c>
      <c r="Q25" s="96">
        <f t="shared" ref="Q25:Q26" si="23">E25/(E25+F25+G25+C25+D25)*100</f>
        <v>16.917131816230143</v>
      </c>
      <c r="R25" s="96">
        <f>F25/(F25+G25+E25+D25+C25)*100</f>
        <v>13.48218119364534</v>
      </c>
      <c r="S25" s="98">
        <f t="shared" ref="S25:S26" si="24">G25/(G25+C25+D25+E25+F25)*100</f>
        <v>32.589094031773293</v>
      </c>
      <c r="T25" s="99">
        <f t="shared" ref="T25:T26" si="25">H25/(H25+I25+J25+K25+L25)*100</f>
        <v>60.714285714285708</v>
      </c>
      <c r="U25" s="96">
        <f t="shared" ref="U25:U26" si="26">I25/(I25+J25+K25+L25+H25)*100</f>
        <v>17.857142857142858</v>
      </c>
      <c r="V25" s="96">
        <f t="shared" ref="V25:V26" si="27">J25/(J25+K25+L25+H25+I25)*100</f>
        <v>3.5714285714285712</v>
      </c>
      <c r="W25" s="96">
        <f t="shared" ref="W25:W26" si="28">K25/(K25+L25+J25+I25+H25)*100</f>
        <v>0</v>
      </c>
      <c r="X25" s="96">
        <f t="shared" ref="X25:X26" si="29">L25/(L25+H25+I25+J25+K25)*100</f>
        <v>17.857142857142858</v>
      </c>
    </row>
    <row r="26" spans="2:24" x14ac:dyDescent="0.3">
      <c r="B26" s="9" t="s">
        <v>158</v>
      </c>
      <c r="C26" s="10">
        <v>236</v>
      </c>
      <c r="D26" s="10">
        <v>174</v>
      </c>
      <c r="E26" s="10">
        <v>164</v>
      </c>
      <c r="F26" s="10">
        <v>118</v>
      </c>
      <c r="G26" s="68">
        <v>232</v>
      </c>
      <c r="H26" s="65">
        <v>5</v>
      </c>
      <c r="I26" s="10">
        <v>5</v>
      </c>
      <c r="J26" s="10">
        <v>3</v>
      </c>
      <c r="K26" s="10">
        <v>1</v>
      </c>
      <c r="L26" s="10">
        <v>1</v>
      </c>
      <c r="N26" s="9" t="s">
        <v>158</v>
      </c>
      <c r="O26" s="96">
        <f t="shared" si="21"/>
        <v>25.541125541125542</v>
      </c>
      <c r="P26" s="96">
        <f t="shared" si="22"/>
        <v>18.831168831168831</v>
      </c>
      <c r="Q26" s="96">
        <f t="shared" si="23"/>
        <v>17.748917748917751</v>
      </c>
      <c r="R26" s="96">
        <f t="shared" ref="R26" si="30">F26/(F26+G26+E26+D26+C26)*100</f>
        <v>12.770562770562771</v>
      </c>
      <c r="S26" s="98">
        <f t="shared" si="24"/>
        <v>25.108225108225106</v>
      </c>
      <c r="T26" s="99">
        <f t="shared" si="25"/>
        <v>33.333333333333329</v>
      </c>
      <c r="U26" s="96">
        <f t="shared" si="26"/>
        <v>33.333333333333329</v>
      </c>
      <c r="V26" s="96">
        <f t="shared" si="27"/>
        <v>20</v>
      </c>
      <c r="W26" s="96">
        <f t="shared" si="28"/>
        <v>6.666666666666667</v>
      </c>
      <c r="X26" s="96">
        <f t="shared" si="29"/>
        <v>6.666666666666667</v>
      </c>
    </row>
    <row r="28" spans="2:24" ht="18" customHeight="1" x14ac:dyDescent="0.3">
      <c r="B28" s="1" t="s">
        <v>97</v>
      </c>
      <c r="C28" s="1"/>
      <c r="D28" s="1"/>
      <c r="E28" s="1"/>
      <c r="F28" s="1"/>
      <c r="G28" s="1"/>
      <c r="H28" s="1"/>
      <c r="I28" s="1"/>
      <c r="J28" s="1"/>
      <c r="K28" s="1"/>
      <c r="L28" s="1"/>
    </row>
    <row r="29" spans="2:24" ht="4.5" customHeight="1" x14ac:dyDescent="0.3"/>
    <row r="30" spans="2:24" x14ac:dyDescent="0.3">
      <c r="B30" s="25" t="s">
        <v>94</v>
      </c>
      <c r="N30" s="25" t="s">
        <v>111</v>
      </c>
    </row>
    <row r="31" spans="2:24" x14ac:dyDescent="0.3">
      <c r="B31" s="123" t="s">
        <v>0</v>
      </c>
      <c r="C31" s="123" t="s">
        <v>15</v>
      </c>
      <c r="D31" s="123"/>
      <c r="E31" s="123"/>
      <c r="F31" s="123"/>
      <c r="G31" s="124"/>
      <c r="H31" s="122" t="s">
        <v>16</v>
      </c>
      <c r="I31" s="123"/>
      <c r="J31" s="123"/>
      <c r="K31" s="123"/>
      <c r="L31" s="123"/>
      <c r="N31" s="123" t="s">
        <v>0</v>
      </c>
      <c r="O31" s="123" t="s">
        <v>15</v>
      </c>
      <c r="P31" s="123"/>
      <c r="Q31" s="123"/>
      <c r="R31" s="123"/>
      <c r="S31" s="124"/>
      <c r="T31" s="122" t="s">
        <v>16</v>
      </c>
      <c r="U31" s="123"/>
      <c r="V31" s="123"/>
      <c r="W31" s="123"/>
      <c r="X31" s="123"/>
    </row>
    <row r="32" spans="2:24" ht="20.399999999999999" x14ac:dyDescent="0.3">
      <c r="B32" s="125"/>
      <c r="C32" s="30" t="s">
        <v>17</v>
      </c>
      <c r="D32" s="30" t="s">
        <v>18</v>
      </c>
      <c r="E32" s="30" t="s">
        <v>19</v>
      </c>
      <c r="F32" s="30" t="s">
        <v>20</v>
      </c>
      <c r="G32" s="41" t="s">
        <v>21</v>
      </c>
      <c r="H32" s="29" t="s">
        <v>17</v>
      </c>
      <c r="I32" s="22" t="s">
        <v>18</v>
      </c>
      <c r="J32" s="22" t="s">
        <v>19</v>
      </c>
      <c r="K32" s="22" t="s">
        <v>20</v>
      </c>
      <c r="L32" s="22" t="s">
        <v>21</v>
      </c>
      <c r="N32" s="125"/>
      <c r="O32" s="30" t="s">
        <v>17</v>
      </c>
      <c r="P32" s="30" t="s">
        <v>18</v>
      </c>
      <c r="Q32" s="30" t="s">
        <v>19</v>
      </c>
      <c r="R32" s="30" t="s">
        <v>20</v>
      </c>
      <c r="S32" s="41" t="s">
        <v>21</v>
      </c>
      <c r="T32" s="29" t="s">
        <v>17</v>
      </c>
      <c r="U32" s="30" t="s">
        <v>18</v>
      </c>
      <c r="V32" s="30" t="s">
        <v>19</v>
      </c>
      <c r="W32" s="30" t="s">
        <v>20</v>
      </c>
      <c r="X32" s="30" t="s">
        <v>21</v>
      </c>
    </row>
    <row r="33" spans="2:24" x14ac:dyDescent="0.3">
      <c r="B33" s="4" t="s">
        <v>4</v>
      </c>
      <c r="C33" s="5"/>
      <c r="D33" s="5"/>
      <c r="E33" s="5"/>
      <c r="F33" s="5"/>
      <c r="G33" s="42"/>
      <c r="H33" s="5"/>
      <c r="I33" s="5"/>
      <c r="J33" s="5"/>
      <c r="K33" s="5"/>
      <c r="L33" s="5"/>
      <c r="N33" s="4" t="s">
        <v>4</v>
      </c>
      <c r="O33" s="5"/>
      <c r="P33" s="5"/>
      <c r="Q33" s="5"/>
      <c r="R33" s="5"/>
      <c r="S33" s="42"/>
      <c r="T33" s="5"/>
      <c r="U33" s="5"/>
      <c r="V33" s="5"/>
      <c r="W33" s="5"/>
      <c r="X33" s="5"/>
    </row>
    <row r="34" spans="2:24" x14ac:dyDescent="0.3">
      <c r="B34" s="6" t="s">
        <v>4</v>
      </c>
      <c r="C34" s="7">
        <v>144491</v>
      </c>
      <c r="D34" s="7">
        <v>109547</v>
      </c>
      <c r="E34" s="7">
        <v>121556</v>
      </c>
      <c r="F34" s="7">
        <v>60355</v>
      </c>
      <c r="G34" s="66">
        <v>129970</v>
      </c>
      <c r="H34" s="64">
        <v>6085</v>
      </c>
      <c r="I34" s="7">
        <v>2929</v>
      </c>
      <c r="J34" s="7">
        <v>272</v>
      </c>
      <c r="K34" s="7">
        <v>40</v>
      </c>
      <c r="L34" s="7">
        <v>89</v>
      </c>
      <c r="N34" s="6" t="s">
        <v>4</v>
      </c>
      <c r="O34" s="11">
        <f>C34/(C34+D34+E34+F34+G34)*100</f>
        <v>25.532099116658035</v>
      </c>
      <c r="P34" s="11">
        <f>D34/(D34+E34+F34+G34+C34)*100</f>
        <v>19.357363863026332</v>
      </c>
      <c r="Q34" s="11">
        <f>E34/(E34+F34+G34+C34+D34)*100</f>
        <v>21.479398995262571</v>
      </c>
      <c r="R34" s="11">
        <f>F34/(F34+G34+E34+D34+C34)*100</f>
        <v>10.664953818479322</v>
      </c>
      <c r="S34" s="43">
        <f>G34/(G34+C34+D34+E34+F34)*100</f>
        <v>22.966184206573732</v>
      </c>
      <c r="T34" s="39">
        <f>H34/(H34+I34+J34+K34+L34)*100</f>
        <v>64.630908125331928</v>
      </c>
      <c r="U34" s="11">
        <f>I34/(I34+J34+K34+L34+H34)*100</f>
        <v>31.109930961232074</v>
      </c>
      <c r="V34" s="11">
        <f>J34/(J34+K34+L34+H34+I34)*100</f>
        <v>2.8890069038767923</v>
      </c>
      <c r="W34" s="11">
        <f>K34/(K34+L34+J34+I34+H34)*100</f>
        <v>0.42485395645246943</v>
      </c>
      <c r="X34" s="11">
        <f>L34/(L34+H34+I34+J34+K34)*100</f>
        <v>0.94530005310674448</v>
      </c>
    </row>
    <row r="35" spans="2:24" x14ac:dyDescent="0.3">
      <c r="B35" s="4" t="s">
        <v>5</v>
      </c>
      <c r="C35" s="8"/>
      <c r="D35" s="8"/>
      <c r="E35" s="8"/>
      <c r="F35" s="8"/>
      <c r="G35" s="67"/>
      <c r="H35" s="8"/>
      <c r="I35" s="8"/>
      <c r="J35" s="8"/>
      <c r="K35" s="8"/>
      <c r="L35" s="8"/>
      <c r="N35" s="4" t="s">
        <v>5</v>
      </c>
      <c r="O35" s="12"/>
      <c r="P35" s="12"/>
      <c r="Q35" s="12"/>
      <c r="R35" s="12"/>
      <c r="S35" s="44"/>
      <c r="T35" s="12"/>
      <c r="U35" s="12"/>
      <c r="V35" s="12"/>
      <c r="W35" s="12"/>
      <c r="X35" s="12"/>
    </row>
    <row r="36" spans="2:24" x14ac:dyDescent="0.3">
      <c r="B36" s="9" t="s">
        <v>6</v>
      </c>
      <c r="C36" s="10">
        <v>302</v>
      </c>
      <c r="D36" s="10">
        <v>401</v>
      </c>
      <c r="E36" s="10">
        <v>448</v>
      </c>
      <c r="F36" s="10">
        <v>383</v>
      </c>
      <c r="G36" s="68">
        <v>1255</v>
      </c>
      <c r="H36" s="65">
        <v>32</v>
      </c>
      <c r="I36" s="10">
        <v>9</v>
      </c>
      <c r="J36" s="10">
        <v>5</v>
      </c>
      <c r="K36" s="10">
        <v>0</v>
      </c>
      <c r="L36" s="10">
        <v>12</v>
      </c>
      <c r="N36" s="9" t="s">
        <v>6</v>
      </c>
      <c r="O36" s="13">
        <f t="shared" ref="O36:O37" si="31">C36/(C36+D36+E36+F36+G36)*100</f>
        <v>10.828253854428111</v>
      </c>
      <c r="P36" s="13">
        <f t="shared" ref="P36:P39" si="32">D36/(D36+E36+F36+G36+C36)*100</f>
        <v>14.377913230548584</v>
      </c>
      <c r="Q36" s="13">
        <f t="shared" ref="Q36:Q39" si="33">E36/(E36+F36+G36+C36+D36)*100</f>
        <v>16.063105055575473</v>
      </c>
      <c r="R36" s="13">
        <f t="shared" ref="R36:R39" si="34">F36/(F36+G36+E36+D36+C36)*100</f>
        <v>13.732520616708499</v>
      </c>
      <c r="S36" s="45">
        <f t="shared" ref="S36:S39" si="35">G36/(G36+C36+D36+E36+F36)*100</f>
        <v>44.998207242739333</v>
      </c>
      <c r="T36" s="40">
        <f t="shared" ref="T36:T39" si="36">H36/(H36+I36+J36+K36+L36)*100</f>
        <v>55.172413793103445</v>
      </c>
      <c r="U36" s="13">
        <f t="shared" ref="U36:U39" si="37">I36/(I36+J36+K36+L36+H36)*100</f>
        <v>15.517241379310345</v>
      </c>
      <c r="V36" s="13">
        <f t="shared" ref="V36:V39" si="38">J36/(J36+K36+L36+H36+I36)*100</f>
        <v>8.6206896551724146</v>
      </c>
      <c r="W36" s="13">
        <f t="shared" ref="W36:W39" si="39">K36/(K36+L36+J36+I36+H36)*100</f>
        <v>0</v>
      </c>
      <c r="X36" s="13">
        <f t="shared" ref="X36:X39" si="40">L36/(L36+H36+I36+J36+K36)*100</f>
        <v>20.689655172413794</v>
      </c>
    </row>
    <row r="37" spans="2:24" x14ac:dyDescent="0.3">
      <c r="B37" s="9" t="s">
        <v>7</v>
      </c>
      <c r="C37" s="10">
        <v>5125</v>
      </c>
      <c r="D37" s="10">
        <v>5062</v>
      </c>
      <c r="E37" s="10">
        <v>4460</v>
      </c>
      <c r="F37" s="10">
        <v>3432</v>
      </c>
      <c r="G37" s="68">
        <v>7026</v>
      </c>
      <c r="H37" s="65">
        <v>185</v>
      </c>
      <c r="I37" s="10">
        <v>79</v>
      </c>
      <c r="J37" s="10">
        <v>32</v>
      </c>
      <c r="K37" s="10">
        <v>40</v>
      </c>
      <c r="L37" s="10">
        <v>77</v>
      </c>
      <c r="N37" s="9" t="s">
        <v>7</v>
      </c>
      <c r="O37" s="13">
        <f t="shared" si="31"/>
        <v>20.414260107548294</v>
      </c>
      <c r="P37" s="13">
        <f t="shared" si="32"/>
        <v>20.163314080860388</v>
      </c>
      <c r="Q37" s="13">
        <f t="shared" si="33"/>
        <v>17.765385381398126</v>
      </c>
      <c r="R37" s="13">
        <f t="shared" si="34"/>
        <v>13.670583549093806</v>
      </c>
      <c r="S37" s="45">
        <f t="shared" si="35"/>
        <v>27.986456881099382</v>
      </c>
      <c r="T37" s="40">
        <f t="shared" si="36"/>
        <v>44.794188861985475</v>
      </c>
      <c r="U37" s="13">
        <f t="shared" si="37"/>
        <v>19.128329297820823</v>
      </c>
      <c r="V37" s="13">
        <f t="shared" si="38"/>
        <v>7.7481840193704601</v>
      </c>
      <c r="W37" s="13">
        <f t="shared" si="39"/>
        <v>9.6852300242130749</v>
      </c>
      <c r="X37" s="13">
        <f t="shared" si="40"/>
        <v>18.64406779661017</v>
      </c>
    </row>
    <row r="38" spans="2:24" x14ac:dyDescent="0.3">
      <c r="B38" s="9" t="s">
        <v>8</v>
      </c>
      <c r="C38" s="10">
        <v>28213</v>
      </c>
      <c r="D38" s="10">
        <v>20112</v>
      </c>
      <c r="E38" s="10">
        <v>17219</v>
      </c>
      <c r="F38" s="10">
        <v>14810</v>
      </c>
      <c r="G38" s="68">
        <v>31355</v>
      </c>
      <c r="H38" s="65">
        <v>1075</v>
      </c>
      <c r="I38" s="10">
        <v>75</v>
      </c>
      <c r="J38" s="10">
        <v>0</v>
      </c>
      <c r="K38" s="10">
        <v>0</v>
      </c>
      <c r="L38" s="10">
        <v>0</v>
      </c>
      <c r="N38" s="9" t="s">
        <v>8</v>
      </c>
      <c r="O38" s="13">
        <f>C38/(C38+D38+E38+F38+G38)*100</f>
        <v>25.255798548013143</v>
      </c>
      <c r="P38" s="13">
        <f t="shared" si="32"/>
        <v>18.003920901628337</v>
      </c>
      <c r="Q38" s="13">
        <f t="shared" si="33"/>
        <v>15.414156424280945</v>
      </c>
      <c r="R38" s="13">
        <f t="shared" si="34"/>
        <v>13.257660528695093</v>
      </c>
      <c r="S38" s="45">
        <f t="shared" si="35"/>
        <v>28.068463597382486</v>
      </c>
      <c r="T38" s="40">
        <f t="shared" si="36"/>
        <v>93.478260869565219</v>
      </c>
      <c r="U38" s="13">
        <f t="shared" si="37"/>
        <v>6.5217391304347823</v>
      </c>
      <c r="V38" s="13">
        <f t="shared" si="38"/>
        <v>0</v>
      </c>
      <c r="W38" s="13">
        <f t="shared" si="39"/>
        <v>0</v>
      </c>
      <c r="X38" s="13">
        <f t="shared" si="40"/>
        <v>0</v>
      </c>
    </row>
    <row r="39" spans="2:24" x14ac:dyDescent="0.3">
      <c r="B39" s="9" t="s">
        <v>9</v>
      </c>
      <c r="C39" s="10">
        <v>110851</v>
      </c>
      <c r="D39" s="10">
        <v>83972</v>
      </c>
      <c r="E39" s="10">
        <v>99429</v>
      </c>
      <c r="F39" s="10">
        <v>41730</v>
      </c>
      <c r="G39" s="68">
        <v>90334</v>
      </c>
      <c r="H39" s="65">
        <v>4793</v>
      </c>
      <c r="I39" s="10">
        <v>2766</v>
      </c>
      <c r="J39" s="10">
        <v>235</v>
      </c>
      <c r="K39" s="10">
        <v>0</v>
      </c>
      <c r="L39" s="10">
        <v>0</v>
      </c>
      <c r="N39" s="9" t="s">
        <v>9</v>
      </c>
      <c r="O39" s="13">
        <f t="shared" ref="O39" si="41">C39/(C39+D39+E39+F39+G39)*100</f>
        <v>26.002073579222923</v>
      </c>
      <c r="P39" s="13">
        <f t="shared" si="32"/>
        <v>19.697126075493294</v>
      </c>
      <c r="Q39" s="13">
        <f t="shared" si="33"/>
        <v>23.322840334399835</v>
      </c>
      <c r="R39" s="13">
        <f t="shared" si="34"/>
        <v>9.7885136846846006</v>
      </c>
      <c r="S39" s="45">
        <f t="shared" si="35"/>
        <v>21.189446326199345</v>
      </c>
      <c r="T39" s="40">
        <f t="shared" si="36"/>
        <v>61.496022581472928</v>
      </c>
      <c r="U39" s="13">
        <f t="shared" si="37"/>
        <v>35.488837567359504</v>
      </c>
      <c r="V39" s="13">
        <f t="shared" si="38"/>
        <v>3.0151398511675649</v>
      </c>
      <c r="W39" s="13">
        <f t="shared" si="39"/>
        <v>0</v>
      </c>
      <c r="X39" s="13">
        <f t="shared" si="40"/>
        <v>0</v>
      </c>
    </row>
    <row r="40" spans="2:24" x14ac:dyDescent="0.3">
      <c r="B40" s="4" t="s">
        <v>71</v>
      </c>
      <c r="C40" s="8"/>
      <c r="D40" s="8"/>
      <c r="E40" s="8"/>
      <c r="F40" s="8"/>
      <c r="G40" s="67"/>
      <c r="H40" s="8"/>
      <c r="I40" s="8"/>
      <c r="J40" s="8"/>
      <c r="K40" s="8"/>
      <c r="L40" s="8"/>
      <c r="N40" s="4" t="s">
        <v>71</v>
      </c>
      <c r="O40" s="12"/>
      <c r="P40" s="12"/>
      <c r="Q40" s="12"/>
      <c r="R40" s="12"/>
      <c r="S40" s="44"/>
      <c r="T40" s="12"/>
      <c r="U40" s="12"/>
      <c r="V40" s="12"/>
      <c r="W40" s="12"/>
      <c r="X40" s="12"/>
    </row>
    <row r="41" spans="2:24" x14ac:dyDescent="0.3">
      <c r="B41" s="9" t="s">
        <v>64</v>
      </c>
      <c r="C41" s="10">
        <v>39781</v>
      </c>
      <c r="D41" s="10">
        <v>26506</v>
      </c>
      <c r="E41" s="10">
        <v>25072</v>
      </c>
      <c r="F41" s="10">
        <v>19865</v>
      </c>
      <c r="G41" s="68">
        <v>45258</v>
      </c>
      <c r="H41" s="65">
        <v>1127</v>
      </c>
      <c r="I41" s="10">
        <v>1598</v>
      </c>
      <c r="J41" s="10">
        <v>32</v>
      </c>
      <c r="K41" s="10">
        <v>0</v>
      </c>
      <c r="L41" s="10">
        <v>31</v>
      </c>
      <c r="N41" s="9" t="s">
        <v>64</v>
      </c>
      <c r="O41" s="13">
        <f t="shared" ref="O41:O47" si="42">C41/(C41+D41+E41+F41+G41)*100</f>
        <v>25.42209327590394</v>
      </c>
      <c r="P41" s="13">
        <f t="shared" ref="P41:P47" si="43">D41/(D41+E41+F41+G41+C41)*100</f>
        <v>16.938689433928502</v>
      </c>
      <c r="Q41" s="13">
        <f t="shared" ref="Q41:Q47" si="44">E41/(E41+F41+G41+C41+D41)*100</f>
        <v>16.022290103654093</v>
      </c>
      <c r="R41" s="13">
        <f t="shared" ref="R41:R45" si="45">F41/(F41+G41+E41+D41+C41)*100</f>
        <v>12.694750833961734</v>
      </c>
      <c r="S41" s="45">
        <f t="shared" ref="S41:S47" si="46">G41/(G41+C41+D41+E41+F41)*100</f>
        <v>28.92217635255173</v>
      </c>
      <c r="T41" s="40">
        <f t="shared" ref="T41:T47" si="47">H41/(H41+I41+J41+K41+L41)*100</f>
        <v>40.423242467718794</v>
      </c>
      <c r="U41" s="13">
        <f t="shared" ref="U41:U47" si="48">I41/(I41+J41+K41+L41+H41)*100</f>
        <v>57.317073170731703</v>
      </c>
      <c r="V41" s="13">
        <f t="shared" ref="V41:V47" si="49">J41/(J41+K41+L41+H41+I41)*100</f>
        <v>1.1477761836441895</v>
      </c>
      <c r="W41" s="13">
        <f t="shared" ref="W41:W47" si="50">K41/(K41+L41+J41+I41+H41)*100</f>
        <v>0</v>
      </c>
      <c r="X41" s="13">
        <f t="shared" ref="X41:X47" si="51">L41/(L41+H41+I41+J41+K41)*100</f>
        <v>1.1119081779053086</v>
      </c>
    </row>
    <row r="42" spans="2:24" x14ac:dyDescent="0.3">
      <c r="B42" s="9" t="s">
        <v>65</v>
      </c>
      <c r="C42" s="10">
        <v>7686</v>
      </c>
      <c r="D42" s="10">
        <v>11354</v>
      </c>
      <c r="E42" s="10">
        <v>4293</v>
      </c>
      <c r="F42" s="10">
        <v>4460</v>
      </c>
      <c r="G42" s="68">
        <v>2761</v>
      </c>
      <c r="H42" s="65">
        <v>9</v>
      </c>
      <c r="I42" s="10">
        <v>29</v>
      </c>
      <c r="J42" s="10">
        <v>235</v>
      </c>
      <c r="K42" s="10">
        <v>0</v>
      </c>
      <c r="L42" s="10">
        <v>0</v>
      </c>
      <c r="N42" s="9" t="s">
        <v>65</v>
      </c>
      <c r="O42" s="13">
        <f t="shared" si="42"/>
        <v>25.155462459907053</v>
      </c>
      <c r="P42" s="13">
        <f t="shared" si="43"/>
        <v>37.160437258624071</v>
      </c>
      <c r="Q42" s="13">
        <f t="shared" si="44"/>
        <v>14.050533481704521</v>
      </c>
      <c r="R42" s="13">
        <f t="shared" si="45"/>
        <v>14.597106761798784</v>
      </c>
      <c r="S42" s="45">
        <f t="shared" si="46"/>
        <v>9.0364600379655684</v>
      </c>
      <c r="T42" s="40">
        <f t="shared" si="47"/>
        <v>3.296703296703297</v>
      </c>
      <c r="U42" s="13">
        <f t="shared" si="48"/>
        <v>10.622710622710622</v>
      </c>
      <c r="V42" s="13">
        <f t="shared" si="49"/>
        <v>86.080586080586087</v>
      </c>
      <c r="W42" s="13">
        <f t="shared" si="50"/>
        <v>0</v>
      </c>
      <c r="X42" s="13">
        <f t="shared" si="51"/>
        <v>0</v>
      </c>
    </row>
    <row r="43" spans="2:24" x14ac:dyDescent="0.3">
      <c r="B43" s="9" t="s">
        <v>66</v>
      </c>
      <c r="C43" s="10">
        <v>25712</v>
      </c>
      <c r="D43" s="10">
        <v>8793</v>
      </c>
      <c r="E43" s="10">
        <v>43678</v>
      </c>
      <c r="F43" s="10">
        <v>19423</v>
      </c>
      <c r="G43" s="68">
        <v>33841</v>
      </c>
      <c r="H43" s="65">
        <v>3833</v>
      </c>
      <c r="I43" s="10">
        <v>12</v>
      </c>
      <c r="J43" s="10">
        <v>0</v>
      </c>
      <c r="K43" s="10">
        <v>0</v>
      </c>
      <c r="L43" s="10">
        <v>6</v>
      </c>
      <c r="N43" s="9" t="s">
        <v>66</v>
      </c>
      <c r="O43" s="13">
        <f t="shared" si="42"/>
        <v>19.560735505564981</v>
      </c>
      <c r="P43" s="13">
        <f t="shared" si="43"/>
        <v>6.6893881184051374</v>
      </c>
      <c r="Q43" s="13">
        <f t="shared" si="44"/>
        <v>33.228601641726321</v>
      </c>
      <c r="R43" s="13">
        <f t="shared" si="45"/>
        <v>14.776297671304784</v>
      </c>
      <c r="S43" s="45">
        <f t="shared" si="46"/>
        <v>25.744977062998775</v>
      </c>
      <c r="T43" s="40">
        <f t="shared" si="47"/>
        <v>99.532588937938186</v>
      </c>
      <c r="U43" s="13">
        <f t="shared" si="48"/>
        <v>0.31160737470786809</v>
      </c>
      <c r="V43" s="13">
        <f t="shared" si="49"/>
        <v>0</v>
      </c>
      <c r="W43" s="13">
        <f t="shared" si="50"/>
        <v>0</v>
      </c>
      <c r="X43" s="13">
        <f t="shared" si="51"/>
        <v>0.15580368735393405</v>
      </c>
    </row>
    <row r="44" spans="2:24" x14ac:dyDescent="0.3">
      <c r="B44" s="9" t="s">
        <v>67</v>
      </c>
      <c r="C44" s="10">
        <v>16060</v>
      </c>
      <c r="D44" s="10">
        <v>7915</v>
      </c>
      <c r="E44" s="10">
        <v>4793</v>
      </c>
      <c r="F44" s="10">
        <v>3368</v>
      </c>
      <c r="G44" s="68">
        <v>17526</v>
      </c>
      <c r="H44" s="65">
        <v>0</v>
      </c>
      <c r="I44" s="10">
        <v>1281</v>
      </c>
      <c r="J44" s="10">
        <v>0</v>
      </c>
      <c r="K44" s="10">
        <v>0</v>
      </c>
      <c r="L44" s="10">
        <v>0</v>
      </c>
      <c r="N44" s="9" t="s">
        <v>67</v>
      </c>
      <c r="O44" s="13">
        <f t="shared" si="42"/>
        <v>32.338608996818493</v>
      </c>
      <c r="P44" s="13">
        <f t="shared" si="43"/>
        <v>15.937739116427046</v>
      </c>
      <c r="Q44" s="13">
        <f t="shared" si="44"/>
        <v>9.6512423986146345</v>
      </c>
      <c r="R44" s="13">
        <f t="shared" si="45"/>
        <v>6.7818452740525963</v>
      </c>
      <c r="S44" s="45">
        <f t="shared" si="46"/>
        <v>35.290564214087226</v>
      </c>
      <c r="T44" s="40">
        <f t="shared" si="47"/>
        <v>0</v>
      </c>
      <c r="U44" s="13">
        <f t="shared" si="48"/>
        <v>100</v>
      </c>
      <c r="V44" s="13">
        <f t="shared" si="49"/>
        <v>0</v>
      </c>
      <c r="W44" s="13">
        <f t="shared" si="50"/>
        <v>0</v>
      </c>
      <c r="X44" s="13">
        <f t="shared" si="51"/>
        <v>0</v>
      </c>
    </row>
    <row r="45" spans="2:24" x14ac:dyDescent="0.3">
      <c r="B45" s="9" t="s">
        <v>68</v>
      </c>
      <c r="C45" s="10">
        <v>1954</v>
      </c>
      <c r="D45" s="10">
        <v>9411</v>
      </c>
      <c r="E45" s="10">
        <v>2736</v>
      </c>
      <c r="F45" s="10">
        <v>5939</v>
      </c>
      <c r="G45" s="68">
        <v>15403</v>
      </c>
      <c r="H45" s="65">
        <v>0</v>
      </c>
      <c r="I45" s="10">
        <v>0</v>
      </c>
      <c r="J45" s="10">
        <v>0</v>
      </c>
      <c r="K45" s="10">
        <v>0</v>
      </c>
      <c r="L45" s="10">
        <v>6</v>
      </c>
      <c r="N45" s="9" t="s">
        <v>68</v>
      </c>
      <c r="O45" s="13">
        <f t="shared" si="42"/>
        <v>5.513077335440002</v>
      </c>
      <c r="P45" s="13">
        <f t="shared" si="43"/>
        <v>26.552492734813644</v>
      </c>
      <c r="Q45" s="13">
        <f t="shared" si="44"/>
        <v>7.71943684225376</v>
      </c>
      <c r="R45" s="13">
        <f t="shared" si="45"/>
        <v>16.756482239088115</v>
      </c>
      <c r="S45" s="45">
        <f t="shared" si="46"/>
        <v>43.45851084840448</v>
      </c>
      <c r="T45" s="40">
        <f t="shared" si="47"/>
        <v>0</v>
      </c>
      <c r="U45" s="13">
        <f t="shared" si="48"/>
        <v>0</v>
      </c>
      <c r="V45" s="13">
        <f t="shared" si="49"/>
        <v>0</v>
      </c>
      <c r="W45" s="13">
        <f t="shared" si="50"/>
        <v>0</v>
      </c>
      <c r="X45" s="13">
        <f t="shared" si="51"/>
        <v>100</v>
      </c>
    </row>
    <row r="46" spans="2:24" x14ac:dyDescent="0.3">
      <c r="B46" s="9" t="s">
        <v>69</v>
      </c>
      <c r="C46" s="10">
        <v>2149</v>
      </c>
      <c r="D46" s="10">
        <v>3130</v>
      </c>
      <c r="E46" s="10">
        <v>2968</v>
      </c>
      <c r="F46" s="10">
        <v>296</v>
      </c>
      <c r="G46" s="68">
        <v>809</v>
      </c>
      <c r="H46" s="65">
        <v>0</v>
      </c>
      <c r="I46" s="10">
        <v>9</v>
      </c>
      <c r="J46" s="10">
        <v>2</v>
      </c>
      <c r="K46" s="10">
        <v>40</v>
      </c>
      <c r="L46" s="10">
        <v>0</v>
      </c>
      <c r="N46" s="9" t="s">
        <v>69</v>
      </c>
      <c r="O46" s="13">
        <f t="shared" si="42"/>
        <v>22.979041916167663</v>
      </c>
      <c r="P46" s="13">
        <f t="shared" si="43"/>
        <v>33.468776732249786</v>
      </c>
      <c r="Q46" s="13">
        <f t="shared" si="44"/>
        <v>31.736526946107784</v>
      </c>
      <c r="R46" s="13">
        <f>F46/(F46+G46+E46+D46+C46)*100</f>
        <v>3.165098374679213</v>
      </c>
      <c r="S46" s="45">
        <f t="shared" si="46"/>
        <v>8.6505560307955509</v>
      </c>
      <c r="T46" s="40">
        <f t="shared" si="47"/>
        <v>0</v>
      </c>
      <c r="U46" s="13">
        <f t="shared" si="48"/>
        <v>17.647058823529413</v>
      </c>
      <c r="V46" s="13">
        <f t="shared" si="49"/>
        <v>3.9215686274509802</v>
      </c>
      <c r="W46" s="13">
        <f t="shared" si="50"/>
        <v>78.431372549019613</v>
      </c>
      <c r="X46" s="13">
        <f t="shared" si="51"/>
        <v>0</v>
      </c>
    </row>
    <row r="47" spans="2:24" x14ac:dyDescent="0.3">
      <c r="B47" s="9" t="s">
        <v>70</v>
      </c>
      <c r="C47" s="10">
        <v>51149</v>
      </c>
      <c r="D47" s="10">
        <v>42438</v>
      </c>
      <c r="E47" s="10">
        <v>38016</v>
      </c>
      <c r="F47" s="10">
        <v>7004</v>
      </c>
      <c r="G47" s="68">
        <v>14372</v>
      </c>
      <c r="H47" s="65">
        <v>1116</v>
      </c>
      <c r="I47" s="10">
        <v>0</v>
      </c>
      <c r="J47" s="10">
        <v>3</v>
      </c>
      <c r="K47" s="10">
        <v>0</v>
      </c>
      <c r="L47" s="10">
        <v>46</v>
      </c>
      <c r="N47" s="9" t="s">
        <v>70</v>
      </c>
      <c r="O47" s="13">
        <f t="shared" si="42"/>
        <v>33.435308114185609</v>
      </c>
      <c r="P47" s="13">
        <f t="shared" si="43"/>
        <v>27.741062498774344</v>
      </c>
      <c r="Q47" s="13">
        <f t="shared" si="44"/>
        <v>24.850469672307966</v>
      </c>
      <c r="R47" s="13">
        <f t="shared" ref="R47" si="52">F47/(F47+G47+E47+D47+C47)*100</f>
        <v>4.5784061864700378</v>
      </c>
      <c r="S47" s="45">
        <f t="shared" si="46"/>
        <v>9.3947535282620489</v>
      </c>
      <c r="T47" s="40">
        <f t="shared" si="47"/>
        <v>95.793991416309012</v>
      </c>
      <c r="U47" s="13">
        <f t="shared" si="48"/>
        <v>0</v>
      </c>
      <c r="V47" s="13">
        <f t="shared" si="49"/>
        <v>0.25751072961373389</v>
      </c>
      <c r="W47" s="13">
        <f t="shared" si="50"/>
        <v>0</v>
      </c>
      <c r="X47" s="13">
        <f t="shared" si="51"/>
        <v>3.9484978540772535</v>
      </c>
    </row>
    <row r="48" spans="2:24" x14ac:dyDescent="0.3">
      <c r="B48" s="4" t="s">
        <v>156</v>
      </c>
      <c r="C48" s="20"/>
      <c r="D48" s="20"/>
      <c r="E48" s="20"/>
      <c r="G48" s="4"/>
      <c r="H48" s="4"/>
      <c r="I48" s="89"/>
      <c r="J48" s="89"/>
      <c r="L48" s="4"/>
      <c r="N48" s="4" t="s">
        <v>156</v>
      </c>
      <c r="O48" s="20"/>
      <c r="P48" s="20"/>
      <c r="Q48" s="20"/>
      <c r="S48" s="4"/>
      <c r="T48" s="4"/>
      <c r="U48" s="89"/>
      <c r="V48" s="89"/>
      <c r="X48" s="4"/>
    </row>
    <row r="49" spans="2:24" x14ac:dyDescent="0.3">
      <c r="B49" s="9" t="s">
        <v>157</v>
      </c>
      <c r="C49" s="10">
        <v>105015</v>
      </c>
      <c r="D49" s="10">
        <v>74646</v>
      </c>
      <c r="E49" s="10">
        <v>94744</v>
      </c>
      <c r="F49" s="10">
        <v>36253</v>
      </c>
      <c r="G49" s="68">
        <v>73064</v>
      </c>
      <c r="H49" s="65">
        <v>5263</v>
      </c>
      <c r="I49" s="10">
        <v>1341</v>
      </c>
      <c r="J49" s="10">
        <v>3</v>
      </c>
      <c r="K49" s="10">
        <v>0</v>
      </c>
      <c r="L49" s="10">
        <v>85</v>
      </c>
      <c r="N49" s="9" t="s">
        <v>157</v>
      </c>
      <c r="O49" s="96">
        <f t="shared" ref="O49:O50" si="53">C49/(C49+D49+E49+F49+G49)*100</f>
        <v>27.367469157358716</v>
      </c>
      <c r="P49" s="96">
        <f t="shared" ref="P49:P50" si="54">D49/(D49+E49+F49+G49+C49)*100</f>
        <v>19.453145766987561</v>
      </c>
      <c r="Q49" s="96">
        <f t="shared" ref="Q49:Q50" si="55">E49/(E49+F49+G49+C49+D49)*100</f>
        <v>24.690791771125973</v>
      </c>
      <c r="R49" s="96">
        <f>F49/(F49+G49+E49+D49+C49)*100</f>
        <v>9.4477251760389027</v>
      </c>
      <c r="S49" s="98">
        <f t="shared" ref="S49:S50" si="56">G49/(G49+C49+D49+E49+F49)*100</f>
        <v>19.040868128488853</v>
      </c>
      <c r="T49" s="99">
        <f t="shared" ref="T49:T50" si="57">H49/(H49+I49+J49+K49+L49)*100</f>
        <v>78.64614465032875</v>
      </c>
      <c r="U49" s="96">
        <f t="shared" ref="U49:U50" si="58">I49/(I49+J49+K49+L49+H49)*100</f>
        <v>20.038852361028091</v>
      </c>
      <c r="V49" s="96">
        <f t="shared" ref="V49:V50" si="59">J49/(J49+K49+L49+H49+I49)*100</f>
        <v>4.4829647340107595E-2</v>
      </c>
      <c r="W49" s="96">
        <f t="shared" ref="W49:W50" si="60">K49/(K49+L49+J49+I49+H49)*100</f>
        <v>0</v>
      </c>
      <c r="X49" s="96">
        <f t="shared" ref="X49:X50" si="61">L49/(L49+H49+I49+J49+K49)*100</f>
        <v>1.2701733413030485</v>
      </c>
    </row>
    <row r="50" spans="2:24" x14ac:dyDescent="0.3">
      <c r="B50" s="9" t="s">
        <v>158</v>
      </c>
      <c r="C50" s="10">
        <v>39476</v>
      </c>
      <c r="D50" s="10">
        <v>34901</v>
      </c>
      <c r="E50" s="10">
        <v>26812</v>
      </c>
      <c r="F50" s="10">
        <v>24102</v>
      </c>
      <c r="G50" s="68">
        <v>56906</v>
      </c>
      <c r="H50" s="65">
        <v>822</v>
      </c>
      <c r="I50" s="10">
        <v>1588</v>
      </c>
      <c r="J50" s="10">
        <v>269</v>
      </c>
      <c r="K50" s="10">
        <v>40</v>
      </c>
      <c r="L50" s="10">
        <v>4</v>
      </c>
      <c r="N50" s="9" t="s">
        <v>158</v>
      </c>
      <c r="O50" s="96">
        <f t="shared" si="53"/>
        <v>21.66665751905904</v>
      </c>
      <c r="P50" s="96">
        <f t="shared" si="54"/>
        <v>19.155639225673308</v>
      </c>
      <c r="Q50" s="96">
        <f t="shared" si="55"/>
        <v>14.71593934038431</v>
      </c>
      <c r="R50" s="96">
        <f t="shared" ref="R50" si="62">F50/(F50+G50+E50+D50+C50)*100</f>
        <v>13.228538340367843</v>
      </c>
      <c r="S50" s="98">
        <f t="shared" si="56"/>
        <v>31.233225574515501</v>
      </c>
      <c r="T50" s="99">
        <f t="shared" si="57"/>
        <v>30.18729342636798</v>
      </c>
      <c r="U50" s="96">
        <f t="shared" si="58"/>
        <v>58.318031582813077</v>
      </c>
      <c r="V50" s="96">
        <f t="shared" si="59"/>
        <v>9.8788101358795437</v>
      </c>
      <c r="W50" s="96">
        <f t="shared" si="60"/>
        <v>1.4689680499449136</v>
      </c>
      <c r="X50" s="96">
        <f t="shared" si="61"/>
        <v>0.14689680499449137</v>
      </c>
    </row>
    <row r="52" spans="2:24" ht="18" customHeight="1" x14ac:dyDescent="0.3">
      <c r="B52" s="1" t="s">
        <v>98</v>
      </c>
      <c r="C52" s="1"/>
      <c r="D52" s="1"/>
      <c r="E52" s="1"/>
      <c r="F52" s="1"/>
      <c r="G52" s="1"/>
      <c r="H52" s="1"/>
      <c r="I52" s="1"/>
      <c r="J52" s="1"/>
      <c r="K52" s="1"/>
      <c r="L52" s="1"/>
    </row>
    <row r="53" spans="2:24" ht="4.5" customHeight="1" x14ac:dyDescent="0.3"/>
    <row r="54" spans="2:24" x14ac:dyDescent="0.3">
      <c r="B54" s="25" t="s">
        <v>95</v>
      </c>
      <c r="N54" s="25" t="s">
        <v>112</v>
      </c>
    </row>
    <row r="55" spans="2:24" x14ac:dyDescent="0.3">
      <c r="B55" s="123" t="s">
        <v>0</v>
      </c>
      <c r="C55" s="123" t="s">
        <v>15</v>
      </c>
      <c r="D55" s="123"/>
      <c r="E55" s="123"/>
      <c r="F55" s="123"/>
      <c r="G55" s="124"/>
      <c r="H55" s="122" t="s">
        <v>16</v>
      </c>
      <c r="I55" s="123"/>
      <c r="J55" s="123"/>
      <c r="K55" s="123"/>
      <c r="L55" s="123"/>
      <c r="N55" s="123" t="s">
        <v>0</v>
      </c>
      <c r="O55" s="123" t="s">
        <v>15</v>
      </c>
      <c r="P55" s="123"/>
      <c r="Q55" s="123"/>
      <c r="R55" s="123"/>
      <c r="S55" s="124"/>
      <c r="T55" s="122" t="s">
        <v>16</v>
      </c>
      <c r="U55" s="123"/>
      <c r="V55" s="123"/>
      <c r="W55" s="123"/>
      <c r="X55" s="123"/>
    </row>
    <row r="56" spans="2:24" ht="20.399999999999999" x14ac:dyDescent="0.3">
      <c r="B56" s="125"/>
      <c r="C56" s="30" t="s">
        <v>17</v>
      </c>
      <c r="D56" s="30" t="s">
        <v>18</v>
      </c>
      <c r="E56" s="30" t="s">
        <v>19</v>
      </c>
      <c r="F56" s="30" t="s">
        <v>20</v>
      </c>
      <c r="G56" s="41" t="s">
        <v>21</v>
      </c>
      <c r="H56" s="29" t="s">
        <v>17</v>
      </c>
      <c r="I56" s="22" t="s">
        <v>18</v>
      </c>
      <c r="J56" s="22" t="s">
        <v>19</v>
      </c>
      <c r="K56" s="22" t="s">
        <v>20</v>
      </c>
      <c r="L56" s="22" t="s">
        <v>21</v>
      </c>
      <c r="N56" s="125"/>
      <c r="O56" s="30" t="s">
        <v>17</v>
      </c>
      <c r="P56" s="30" t="s">
        <v>18</v>
      </c>
      <c r="Q56" s="30" t="s">
        <v>19</v>
      </c>
      <c r="R56" s="30" t="s">
        <v>20</v>
      </c>
      <c r="S56" s="41" t="s">
        <v>21</v>
      </c>
      <c r="T56" s="29" t="s">
        <v>17</v>
      </c>
      <c r="U56" s="30" t="s">
        <v>18</v>
      </c>
      <c r="V56" s="30" t="s">
        <v>19</v>
      </c>
      <c r="W56" s="30" t="s">
        <v>20</v>
      </c>
      <c r="X56" s="30" t="s">
        <v>21</v>
      </c>
    </row>
    <row r="57" spans="2:24" x14ac:dyDescent="0.3">
      <c r="B57" s="4" t="s">
        <v>4</v>
      </c>
      <c r="C57" s="5"/>
      <c r="D57" s="5"/>
      <c r="E57" s="5"/>
      <c r="F57" s="5"/>
      <c r="G57" s="42"/>
      <c r="H57" s="5"/>
      <c r="I57" s="5"/>
      <c r="J57" s="5"/>
      <c r="K57" s="5"/>
      <c r="L57" s="5"/>
      <c r="N57" s="4" t="s">
        <v>4</v>
      </c>
      <c r="O57" s="5"/>
      <c r="P57" s="5"/>
      <c r="Q57" s="5"/>
      <c r="R57" s="5"/>
      <c r="S57" s="42"/>
      <c r="T57" s="5"/>
      <c r="U57" s="5"/>
      <c r="V57" s="5"/>
      <c r="W57" s="5"/>
      <c r="X57" s="5"/>
    </row>
    <row r="58" spans="2:24" x14ac:dyDescent="0.3">
      <c r="B58" s="6" t="s">
        <v>4</v>
      </c>
      <c r="C58" s="7">
        <v>32255106305</v>
      </c>
      <c r="D58" s="7">
        <v>12565796669</v>
      </c>
      <c r="E58" s="7">
        <v>20643857103</v>
      </c>
      <c r="F58" s="7">
        <v>9790642265</v>
      </c>
      <c r="G58" s="66">
        <v>22891797158</v>
      </c>
      <c r="H58" s="64">
        <v>852803515</v>
      </c>
      <c r="I58" s="7">
        <v>217660463</v>
      </c>
      <c r="J58" s="7">
        <v>56401541</v>
      </c>
      <c r="K58" s="7">
        <v>3144456</v>
      </c>
      <c r="L58" s="7">
        <v>4751999</v>
      </c>
      <c r="N58" s="6" t="s">
        <v>4</v>
      </c>
      <c r="O58" s="11">
        <f>C58/(C58+D58+E58+F58+G58)*100</f>
        <v>32.864010862581971</v>
      </c>
      <c r="P58" s="11">
        <f>D58/(D58+E58+F58+G58+C58)*100</f>
        <v>12.80301091932837</v>
      </c>
      <c r="Q58" s="11">
        <f>E58/(E58+F58+G58+C58+D58)*100</f>
        <v>21.033567140140356</v>
      </c>
      <c r="R58" s="11">
        <f>F58/(F58+G58+E58+D58+C58)*100</f>
        <v>9.9754677819411448</v>
      </c>
      <c r="S58" s="43">
        <f>G58/(G58+C58+D58+E58+F58)*100</f>
        <v>23.323943296008157</v>
      </c>
      <c r="T58" s="39">
        <f>H58/(H58+I58+J58+K58+L58)*100</f>
        <v>75.152634168194282</v>
      </c>
      <c r="U58" s="11">
        <f>I58/(I58+J58+K58+L58+H58)*100</f>
        <v>19.181155871195944</v>
      </c>
      <c r="V58" s="11">
        <f>J58/(J58+K58+L58+H58+I58)*100</f>
        <v>4.9703411193086033</v>
      </c>
      <c r="W58" s="11">
        <f>K58/(K58+L58+J58+I58+H58)*100</f>
        <v>0.27710269396108617</v>
      </c>
      <c r="X58" s="11">
        <f>L58/(L58+H58+I58+J58+K58)*100</f>
        <v>0.41876614734007644</v>
      </c>
    </row>
    <row r="59" spans="2:24" x14ac:dyDescent="0.3">
      <c r="B59" s="4" t="s">
        <v>5</v>
      </c>
      <c r="C59" s="8"/>
      <c r="D59" s="8"/>
      <c r="E59" s="8"/>
      <c r="F59" s="8"/>
      <c r="G59" s="67"/>
      <c r="H59" s="8"/>
      <c r="I59" s="8"/>
      <c r="J59" s="8"/>
      <c r="K59" s="8"/>
      <c r="L59" s="8"/>
      <c r="N59" s="4" t="s">
        <v>5</v>
      </c>
      <c r="O59" s="12"/>
      <c r="P59" s="12"/>
      <c r="Q59" s="12"/>
      <c r="R59" s="12"/>
      <c r="S59" s="44"/>
      <c r="T59" s="12"/>
      <c r="U59" s="12"/>
      <c r="V59" s="12"/>
      <c r="W59" s="12"/>
      <c r="X59" s="12"/>
    </row>
    <row r="60" spans="2:24" x14ac:dyDescent="0.3">
      <c r="B60" s="9" t="s">
        <v>6</v>
      </c>
      <c r="C60" s="10">
        <v>37502337</v>
      </c>
      <c r="D60" s="10">
        <v>45226601</v>
      </c>
      <c r="E60" s="10">
        <v>56597357</v>
      </c>
      <c r="F60" s="10">
        <v>31425578</v>
      </c>
      <c r="G60" s="68">
        <v>114800935</v>
      </c>
      <c r="H60" s="65">
        <v>3803356</v>
      </c>
      <c r="I60" s="10">
        <v>334043</v>
      </c>
      <c r="J60" s="10">
        <v>1845544</v>
      </c>
      <c r="K60" s="10">
        <v>0</v>
      </c>
      <c r="L60" s="10">
        <v>1102423</v>
      </c>
      <c r="N60" s="9" t="s">
        <v>6</v>
      </c>
      <c r="O60" s="13">
        <f t="shared" ref="O60:O61" si="63">C60/(C60+D60+E60+F60+G60)*100</f>
        <v>13.133240489794099</v>
      </c>
      <c r="P60" s="13">
        <f t="shared" ref="P60:P63" si="64">D60/(D60+E60+F60+G60+C60)*100</f>
        <v>15.838261692037012</v>
      </c>
      <c r="Q60" s="13">
        <f t="shared" ref="Q60:Q63" si="65">E60/(E60+F60+G60+C60+D60)*100</f>
        <v>19.820276815488363</v>
      </c>
      <c r="R60" s="13">
        <f t="shared" ref="R60:R63" si="66">F60/(F60+G60+E60+D60+C60)*100</f>
        <v>11.005172115134656</v>
      </c>
      <c r="S60" s="45">
        <f t="shared" ref="S60:S63" si="67">G60/(G60+C60+D60+E60+F60)*100</f>
        <v>40.203048887545876</v>
      </c>
      <c r="T60" s="40">
        <f t="shared" ref="T60:T63" si="68">H60/(H60+I60+J60+K60+L60)*100</f>
        <v>53.679033658952832</v>
      </c>
      <c r="U60" s="13">
        <f t="shared" ref="U60:U63" si="69">I60/(I60+J60+K60+L60+H60)*100</f>
        <v>4.7145482675136332</v>
      </c>
      <c r="V60" s="13">
        <f t="shared" ref="V60:V63" si="70">J60/(J60+K60+L60+H60+I60)*100</f>
        <v>26.047264178025525</v>
      </c>
      <c r="W60" s="13">
        <f t="shared" ref="W60:W63" si="71">K60/(K60+L60+J60+I60+H60)*100</f>
        <v>0</v>
      </c>
      <c r="X60" s="13">
        <f t="shared" ref="X60:X63" si="72">L60/(L60+H60+I60+J60+K60)*100</f>
        <v>15.559153895508009</v>
      </c>
    </row>
    <row r="61" spans="2:24" x14ac:dyDescent="0.3">
      <c r="B61" s="9" t="s">
        <v>7</v>
      </c>
      <c r="C61" s="10">
        <v>706651396</v>
      </c>
      <c r="D61" s="10">
        <v>679861427</v>
      </c>
      <c r="E61" s="10">
        <v>601412306</v>
      </c>
      <c r="F61" s="10">
        <v>458757195</v>
      </c>
      <c r="G61" s="68">
        <v>782064233</v>
      </c>
      <c r="H61" s="65">
        <v>17331424</v>
      </c>
      <c r="I61" s="10">
        <v>7719249</v>
      </c>
      <c r="J61" s="10">
        <v>1305160</v>
      </c>
      <c r="K61" s="10">
        <v>3144456</v>
      </c>
      <c r="L61" s="10">
        <v>3649576</v>
      </c>
      <c r="N61" s="9" t="s">
        <v>7</v>
      </c>
      <c r="O61" s="13">
        <f t="shared" si="63"/>
        <v>21.886245436885186</v>
      </c>
      <c r="P61" s="13">
        <f t="shared" si="64"/>
        <v>21.056512643460483</v>
      </c>
      <c r="Q61" s="13">
        <f t="shared" si="65"/>
        <v>18.626804407924919</v>
      </c>
      <c r="R61" s="13">
        <f t="shared" si="66"/>
        <v>14.208522933006416</v>
      </c>
      <c r="S61" s="45">
        <f t="shared" si="67"/>
        <v>24.221914578723002</v>
      </c>
      <c r="T61" s="40">
        <f t="shared" si="68"/>
        <v>52.282034934380576</v>
      </c>
      <c r="U61" s="13">
        <f t="shared" si="69"/>
        <v>23.285913834038237</v>
      </c>
      <c r="V61" s="13">
        <f t="shared" si="70"/>
        <v>3.9371502719543505</v>
      </c>
      <c r="W61" s="13">
        <f t="shared" si="71"/>
        <v>9.4855770905854371</v>
      </c>
      <c r="X61" s="13">
        <f t="shared" si="72"/>
        <v>11.009323869041397</v>
      </c>
    </row>
    <row r="62" spans="2:24" x14ac:dyDescent="0.3">
      <c r="B62" s="9" t="s">
        <v>8</v>
      </c>
      <c r="C62" s="10">
        <v>4283913405</v>
      </c>
      <c r="D62" s="10">
        <v>2746726685</v>
      </c>
      <c r="E62" s="10">
        <v>2394177241</v>
      </c>
      <c r="F62" s="10">
        <v>1954471193</v>
      </c>
      <c r="G62" s="68">
        <v>3361169313</v>
      </c>
      <c r="H62" s="65">
        <v>78040384</v>
      </c>
      <c r="I62" s="10">
        <v>3701312</v>
      </c>
      <c r="J62" s="10">
        <v>0</v>
      </c>
      <c r="K62" s="10">
        <v>0</v>
      </c>
      <c r="L62" s="10">
        <v>0</v>
      </c>
      <c r="N62" s="9" t="s">
        <v>8</v>
      </c>
      <c r="O62" s="13">
        <f>C62/(C62+D62+E62+F62+G62)*100</f>
        <v>29.062281866489627</v>
      </c>
      <c r="P62" s="13">
        <f t="shared" si="64"/>
        <v>18.633930610387459</v>
      </c>
      <c r="Q62" s="13">
        <f t="shared" si="65"/>
        <v>16.242217626309944</v>
      </c>
      <c r="R62" s="13">
        <f t="shared" si="66"/>
        <v>13.25922990054003</v>
      </c>
      <c r="S62" s="45">
        <f t="shared" si="67"/>
        <v>22.802339996272938</v>
      </c>
      <c r="T62" s="40">
        <f t="shared" si="68"/>
        <v>95.471941272175215</v>
      </c>
      <c r="U62" s="13">
        <f t="shared" si="69"/>
        <v>4.5280587278247815</v>
      </c>
      <c r="V62" s="13">
        <f t="shared" si="70"/>
        <v>0</v>
      </c>
      <c r="W62" s="13">
        <f t="shared" si="71"/>
        <v>0</v>
      </c>
      <c r="X62" s="13">
        <f t="shared" si="72"/>
        <v>0</v>
      </c>
    </row>
    <row r="63" spans="2:24" x14ac:dyDescent="0.3">
      <c r="B63" s="9" t="s">
        <v>9</v>
      </c>
      <c r="C63" s="10">
        <v>27227039167</v>
      </c>
      <c r="D63" s="10">
        <v>9093981956</v>
      </c>
      <c r="E63" s="10">
        <v>17591670199</v>
      </c>
      <c r="F63" s="10">
        <v>7345988299</v>
      </c>
      <c r="G63" s="68">
        <v>18633762677</v>
      </c>
      <c r="H63" s="65">
        <v>753628351</v>
      </c>
      <c r="I63" s="10">
        <v>205905859</v>
      </c>
      <c r="J63" s="10">
        <v>53250837</v>
      </c>
      <c r="K63" s="10">
        <v>0</v>
      </c>
      <c r="L63" s="10">
        <v>0</v>
      </c>
      <c r="N63" s="9" t="s">
        <v>9</v>
      </c>
      <c r="O63" s="13">
        <f t="shared" ref="O63" si="73">C63/(C63+D63+E63+F63+G63)*100</f>
        <v>34.079618026249264</v>
      </c>
      <c r="P63" s="13">
        <f t="shared" si="64"/>
        <v>11.382781267443686</v>
      </c>
      <c r="Q63" s="13">
        <f t="shared" si="65"/>
        <v>22.019191919784863</v>
      </c>
      <c r="R63" s="13">
        <f t="shared" si="66"/>
        <v>9.194847582202275</v>
      </c>
      <c r="S63" s="45">
        <f t="shared" si="67"/>
        <v>23.323561204319912</v>
      </c>
      <c r="T63" s="40">
        <f t="shared" si="68"/>
        <v>74.411480820371949</v>
      </c>
      <c r="U63" s="13">
        <f t="shared" si="69"/>
        <v>20.330657488469022</v>
      </c>
      <c r="V63" s="13">
        <f t="shared" si="70"/>
        <v>5.2578616911590323</v>
      </c>
      <c r="W63" s="13">
        <f t="shared" si="71"/>
        <v>0</v>
      </c>
      <c r="X63" s="13">
        <f t="shared" si="72"/>
        <v>0</v>
      </c>
    </row>
    <row r="64" spans="2:24" x14ac:dyDescent="0.3">
      <c r="B64" s="4" t="s">
        <v>71</v>
      </c>
      <c r="C64" s="8"/>
      <c r="D64" s="8"/>
      <c r="E64" s="8"/>
      <c r="F64" s="8"/>
      <c r="G64" s="67"/>
      <c r="H64" s="8"/>
      <c r="I64" s="8"/>
      <c r="J64" s="8"/>
      <c r="K64" s="8"/>
      <c r="L64" s="8"/>
      <c r="N64" s="4" t="s">
        <v>71</v>
      </c>
      <c r="O64" s="12"/>
      <c r="P64" s="12"/>
      <c r="Q64" s="12"/>
      <c r="R64" s="12"/>
      <c r="S64" s="44"/>
      <c r="T64" s="12"/>
      <c r="U64" s="12"/>
      <c r="V64" s="12"/>
      <c r="W64" s="12"/>
      <c r="X64" s="12"/>
    </row>
    <row r="65" spans="2:24" x14ac:dyDescent="0.3">
      <c r="B65" s="9" t="s">
        <v>64</v>
      </c>
      <c r="C65" s="10">
        <v>15958482412</v>
      </c>
      <c r="D65" s="10">
        <v>5141128064</v>
      </c>
      <c r="E65" s="10">
        <v>4182147994</v>
      </c>
      <c r="F65" s="10">
        <v>3368010004</v>
      </c>
      <c r="G65" s="68">
        <v>10306975394</v>
      </c>
      <c r="H65" s="65">
        <v>145929085</v>
      </c>
      <c r="I65" s="10">
        <v>165370677</v>
      </c>
      <c r="J65" s="10">
        <v>1305160</v>
      </c>
      <c r="K65" s="10">
        <v>0</v>
      </c>
      <c r="L65" s="10">
        <v>1128846</v>
      </c>
      <c r="N65" s="9" t="s">
        <v>64</v>
      </c>
      <c r="O65" s="13">
        <f t="shared" ref="O65:O71" si="74">C65/(C65+D65+E65+F65+G65)*100</f>
        <v>40.964620826815761</v>
      </c>
      <c r="P65" s="13">
        <f t="shared" ref="P65:P71" si="75">D65/(D65+E65+F65+G65+C65)*100</f>
        <v>13.197016879593587</v>
      </c>
      <c r="Q65" s="13">
        <f t="shared" ref="Q65:Q71" si="76">E65/(E65+F65+G65+C65+D65)*100</f>
        <v>10.735363325463441</v>
      </c>
      <c r="R65" s="13">
        <f t="shared" ref="R65:R69" si="77">F65/(F65+G65+E65+D65+C65)*100</f>
        <v>8.6455120977566189</v>
      </c>
      <c r="S65" s="45">
        <f t="shared" ref="S65:S71" si="78">G65/(G65+C65+D65+E65+F65)*100</f>
        <v>26.457486870370587</v>
      </c>
      <c r="T65" s="40">
        <f t="shared" ref="T65:T71" si="79">H65/(H65+I65+J65+K65+L65)*100</f>
        <v>46.513668557348282</v>
      </c>
      <c r="U65" s="13">
        <f t="shared" ref="U65:U71" si="80">I65/(I65+J65+K65+L65+H65)*100</f>
        <v>52.71051250052242</v>
      </c>
      <c r="V65" s="13">
        <f t="shared" ref="V65:V71" si="81">J65/(J65+K65+L65+H65+I65)*100</f>
        <v>0.41600877340050946</v>
      </c>
      <c r="W65" s="13">
        <f t="shared" ref="W65:W71" si="82">K65/(K65+L65+J65+I65+H65)*100</f>
        <v>0</v>
      </c>
      <c r="X65" s="13">
        <f t="shared" ref="X65:X71" si="83">L65/(L65+H65+I65+J65+K65)*100</f>
        <v>0.35981016872879301</v>
      </c>
    </row>
    <row r="66" spans="2:24" x14ac:dyDescent="0.3">
      <c r="B66" s="9" t="s">
        <v>65</v>
      </c>
      <c r="C66" s="10">
        <v>1070089088</v>
      </c>
      <c r="D66" s="10">
        <v>1244152383</v>
      </c>
      <c r="E66" s="10">
        <v>577471708</v>
      </c>
      <c r="F66" s="10">
        <v>451539521</v>
      </c>
      <c r="G66" s="68">
        <v>178568154</v>
      </c>
      <c r="H66" s="65">
        <v>713258</v>
      </c>
      <c r="I66" s="10">
        <v>3513879</v>
      </c>
      <c r="J66" s="10">
        <v>53250837</v>
      </c>
      <c r="K66" s="10">
        <v>0</v>
      </c>
      <c r="L66" s="10">
        <v>0</v>
      </c>
      <c r="N66" s="9" t="s">
        <v>65</v>
      </c>
      <c r="O66" s="13">
        <f t="shared" si="74"/>
        <v>30.384540621497496</v>
      </c>
      <c r="P66" s="13">
        <f t="shared" si="75"/>
        <v>35.326963936479657</v>
      </c>
      <c r="Q66" s="13">
        <f t="shared" si="76"/>
        <v>16.396964296015266</v>
      </c>
      <c r="R66" s="13">
        <f t="shared" si="77"/>
        <v>12.821195049917208</v>
      </c>
      <c r="S66" s="45">
        <f t="shared" si="78"/>
        <v>5.070336096090367</v>
      </c>
      <c r="T66" s="40">
        <f t="shared" si="79"/>
        <v>1.2409240450959527</v>
      </c>
      <c r="U66" s="13">
        <f t="shared" si="80"/>
        <v>6.1134357310506457</v>
      </c>
      <c r="V66" s="13">
        <f t="shared" si="81"/>
        <v>92.645640223853405</v>
      </c>
      <c r="W66" s="13">
        <f t="shared" si="82"/>
        <v>0</v>
      </c>
      <c r="X66" s="13">
        <f t="shared" si="83"/>
        <v>0</v>
      </c>
    </row>
    <row r="67" spans="2:24" x14ac:dyDescent="0.3">
      <c r="B67" s="9" t="s">
        <v>66</v>
      </c>
      <c r="C67" s="10">
        <v>11261426971</v>
      </c>
      <c r="D67" s="10">
        <v>2965503775</v>
      </c>
      <c r="E67" s="10">
        <v>13581316045</v>
      </c>
      <c r="F67" s="10">
        <v>4514139912</v>
      </c>
      <c r="G67" s="68">
        <v>5828679564</v>
      </c>
      <c r="H67" s="65">
        <v>673486699</v>
      </c>
      <c r="I67" s="10">
        <v>2219490</v>
      </c>
      <c r="J67" s="10">
        <v>0</v>
      </c>
      <c r="K67" s="10">
        <v>0</v>
      </c>
      <c r="L67" s="10">
        <v>809475</v>
      </c>
      <c r="N67" s="9" t="s">
        <v>66</v>
      </c>
      <c r="O67" s="13">
        <f t="shared" si="74"/>
        <v>29.517987497877446</v>
      </c>
      <c r="P67" s="13">
        <f t="shared" si="75"/>
        <v>7.7730560772428747</v>
      </c>
      <c r="Q67" s="13">
        <f t="shared" si="76"/>
        <v>35.59878497222396</v>
      </c>
      <c r="R67" s="13">
        <f t="shared" si="77"/>
        <v>11.832277190912096</v>
      </c>
      <c r="S67" s="45">
        <f t="shared" si="78"/>
        <v>15.277894261743624</v>
      </c>
      <c r="T67" s="40">
        <f t="shared" si="79"/>
        <v>99.552269790459718</v>
      </c>
      <c r="U67" s="13">
        <f t="shared" si="80"/>
        <v>0.32807666076450231</v>
      </c>
      <c r="V67" s="13">
        <f t="shared" si="81"/>
        <v>0</v>
      </c>
      <c r="W67" s="13">
        <f t="shared" si="82"/>
        <v>0</v>
      </c>
      <c r="X67" s="13">
        <f t="shared" si="83"/>
        <v>0.11965354877577529</v>
      </c>
    </row>
    <row r="68" spans="2:24" x14ac:dyDescent="0.3">
      <c r="B68" s="9" t="s">
        <v>67</v>
      </c>
      <c r="C68" s="10">
        <v>1488697834</v>
      </c>
      <c r="D68" s="10">
        <v>1556430259</v>
      </c>
      <c r="E68" s="10">
        <v>334627792</v>
      </c>
      <c r="F68" s="10">
        <v>313762830</v>
      </c>
      <c r="G68" s="68">
        <v>3918552195</v>
      </c>
      <c r="H68" s="65">
        <v>0</v>
      </c>
      <c r="I68" s="10">
        <v>46222374</v>
      </c>
      <c r="J68" s="10">
        <v>0</v>
      </c>
      <c r="K68" s="10">
        <v>0</v>
      </c>
      <c r="L68" s="10">
        <v>0</v>
      </c>
      <c r="N68" s="9" t="s">
        <v>67</v>
      </c>
      <c r="O68" s="13">
        <f t="shared" si="74"/>
        <v>19.557067342138041</v>
      </c>
      <c r="P68" s="13">
        <f t="shared" si="75"/>
        <v>20.446870206572999</v>
      </c>
      <c r="Q68" s="13">
        <f t="shared" si="76"/>
        <v>4.3960151705943575</v>
      </c>
      <c r="R68" s="13">
        <f t="shared" si="77"/>
        <v>4.1219115495601706</v>
      </c>
      <c r="S68" s="45">
        <f t="shared" si="78"/>
        <v>51.478135731134437</v>
      </c>
      <c r="T68" s="40">
        <f t="shared" si="79"/>
        <v>0</v>
      </c>
      <c r="U68" s="13">
        <f t="shared" si="80"/>
        <v>100</v>
      </c>
      <c r="V68" s="13">
        <f t="shared" si="81"/>
        <v>0</v>
      </c>
      <c r="W68" s="13">
        <f t="shared" si="82"/>
        <v>0</v>
      </c>
      <c r="X68" s="13">
        <f t="shared" si="83"/>
        <v>0</v>
      </c>
    </row>
    <row r="69" spans="2:24" x14ac:dyDescent="0.3">
      <c r="B69" s="9" t="s">
        <v>68</v>
      </c>
      <c r="C69" s="10">
        <v>134541660</v>
      </c>
      <c r="D69" s="10">
        <v>380271575</v>
      </c>
      <c r="E69" s="10">
        <v>166859727</v>
      </c>
      <c r="F69" s="10">
        <v>350125700</v>
      </c>
      <c r="G69" s="68">
        <v>1052678193</v>
      </c>
      <c r="H69" s="65">
        <v>0</v>
      </c>
      <c r="I69" s="10">
        <v>0</v>
      </c>
      <c r="J69" s="10">
        <v>0</v>
      </c>
      <c r="K69" s="10">
        <v>0</v>
      </c>
      <c r="L69" s="10">
        <v>292948</v>
      </c>
      <c r="N69" s="9" t="s">
        <v>68</v>
      </c>
      <c r="O69" s="13">
        <f t="shared" si="74"/>
        <v>6.4544568905755497</v>
      </c>
      <c r="P69" s="13">
        <f t="shared" si="75"/>
        <v>18.243022180258269</v>
      </c>
      <c r="Q69" s="13">
        <f t="shared" si="76"/>
        <v>8.0048730980032872</v>
      </c>
      <c r="R69" s="13">
        <f t="shared" si="77"/>
        <v>16.796813990050275</v>
      </c>
      <c r="S69" s="45">
        <f t="shared" si="78"/>
        <v>50.500833841112616</v>
      </c>
      <c r="T69" s="40">
        <f t="shared" si="79"/>
        <v>0</v>
      </c>
      <c r="U69" s="13">
        <f t="shared" si="80"/>
        <v>0</v>
      </c>
      <c r="V69" s="13">
        <f t="shared" si="81"/>
        <v>0</v>
      </c>
      <c r="W69" s="13">
        <f t="shared" si="82"/>
        <v>0</v>
      </c>
      <c r="X69" s="13">
        <f t="shared" si="83"/>
        <v>100</v>
      </c>
    </row>
    <row r="70" spans="2:24" x14ac:dyDescent="0.3">
      <c r="B70" s="9" t="s">
        <v>69</v>
      </c>
      <c r="C70" s="10">
        <v>177570388</v>
      </c>
      <c r="D70" s="10">
        <v>346588615</v>
      </c>
      <c r="E70" s="10">
        <v>236260195</v>
      </c>
      <c r="F70" s="10">
        <v>41335715</v>
      </c>
      <c r="G70" s="68">
        <v>130326108</v>
      </c>
      <c r="H70" s="65">
        <v>0</v>
      </c>
      <c r="I70" s="10">
        <v>334043</v>
      </c>
      <c r="J70" s="10">
        <v>88168</v>
      </c>
      <c r="K70" s="10">
        <v>3144456</v>
      </c>
      <c r="L70" s="10">
        <v>0</v>
      </c>
      <c r="N70" s="9" t="s">
        <v>69</v>
      </c>
      <c r="O70" s="13">
        <f t="shared" si="74"/>
        <v>19.05096059240541</v>
      </c>
      <c r="P70" s="13">
        <f t="shared" si="75"/>
        <v>37.184387107051712</v>
      </c>
      <c r="Q70" s="13">
        <f t="shared" si="76"/>
        <v>25.347602802439212</v>
      </c>
      <c r="R70" s="13">
        <f>F70/(F70+G70+E70+D70+C70)*100</f>
        <v>4.4347770278223484</v>
      </c>
      <c r="S70" s="45">
        <f t="shared" si="78"/>
        <v>13.982272470281314</v>
      </c>
      <c r="T70" s="40">
        <f t="shared" si="79"/>
        <v>0</v>
      </c>
      <c r="U70" s="13">
        <f t="shared" si="80"/>
        <v>9.365690713486849</v>
      </c>
      <c r="V70" s="13">
        <f t="shared" si="81"/>
        <v>2.4719997689719841</v>
      </c>
      <c r="W70" s="13">
        <f t="shared" si="82"/>
        <v>88.162309517541175</v>
      </c>
      <c r="X70" s="13">
        <f t="shared" si="83"/>
        <v>0</v>
      </c>
    </row>
    <row r="71" spans="2:24" x14ac:dyDescent="0.3">
      <c r="B71" s="9" t="s">
        <v>70</v>
      </c>
      <c r="C71" s="10">
        <v>2164297952</v>
      </c>
      <c r="D71" s="10">
        <v>931721998</v>
      </c>
      <c r="E71" s="10">
        <v>1565173642</v>
      </c>
      <c r="F71" s="10">
        <v>751728583</v>
      </c>
      <c r="G71" s="68">
        <v>1476017550</v>
      </c>
      <c r="H71" s="65">
        <v>32674473</v>
      </c>
      <c r="I71" s="10">
        <v>0</v>
      </c>
      <c r="J71" s="10">
        <v>1757376</v>
      </c>
      <c r="K71" s="10">
        <v>0</v>
      </c>
      <c r="L71" s="10">
        <v>2520730</v>
      </c>
      <c r="N71" s="9" t="s">
        <v>70</v>
      </c>
      <c r="O71" s="13">
        <f t="shared" si="74"/>
        <v>31.416996495785131</v>
      </c>
      <c r="P71" s="13">
        <f t="shared" si="75"/>
        <v>13.524896939056902</v>
      </c>
      <c r="Q71" s="13">
        <f t="shared" si="76"/>
        <v>22.720094883686908</v>
      </c>
      <c r="R71" s="13">
        <f t="shared" ref="R71" si="84">F71/(F71+G71+E71+D71+C71)*100</f>
        <v>10.912108582863237</v>
      </c>
      <c r="S71" s="45">
        <f t="shared" si="78"/>
        <v>21.425903098607822</v>
      </c>
      <c r="T71" s="40">
        <f t="shared" si="79"/>
        <v>88.422713337545403</v>
      </c>
      <c r="U71" s="13">
        <f t="shared" si="80"/>
        <v>0</v>
      </c>
      <c r="V71" s="13">
        <f t="shared" si="81"/>
        <v>4.7557600783425702</v>
      </c>
      <c r="W71" s="13">
        <f t="shared" si="82"/>
        <v>0</v>
      </c>
      <c r="X71" s="13">
        <f t="shared" si="83"/>
        <v>6.8215265841120321</v>
      </c>
    </row>
    <row r="72" spans="2:24" x14ac:dyDescent="0.3">
      <c r="B72" s="4" t="s">
        <v>156</v>
      </c>
      <c r="C72" s="20"/>
      <c r="D72" s="20"/>
      <c r="E72" s="20"/>
      <c r="G72" s="4"/>
      <c r="H72" s="4"/>
      <c r="I72" s="89"/>
      <c r="J72" s="89"/>
      <c r="L72" s="4"/>
      <c r="N72" s="4" t="s">
        <v>156</v>
      </c>
      <c r="O72" s="20"/>
      <c r="P72" s="20"/>
      <c r="Q72" s="20"/>
      <c r="S72" s="4"/>
      <c r="T72" s="4"/>
      <c r="U72" s="89"/>
      <c r="V72" s="89"/>
      <c r="X72" s="4"/>
    </row>
    <row r="73" spans="2:24" x14ac:dyDescent="0.3">
      <c r="B73" s="9" t="s">
        <v>157</v>
      </c>
      <c r="C73" s="10">
        <v>14531471743</v>
      </c>
      <c r="D73" s="10">
        <v>7279668781</v>
      </c>
      <c r="E73" s="10">
        <v>14245128119</v>
      </c>
      <c r="F73" s="10">
        <v>6266986658</v>
      </c>
      <c r="G73" s="68">
        <v>9602392472</v>
      </c>
      <c r="H73" s="65">
        <v>777662057</v>
      </c>
      <c r="I73" s="10">
        <v>52689554</v>
      </c>
      <c r="J73" s="10">
        <v>1757376</v>
      </c>
      <c r="K73" s="10">
        <v>0</v>
      </c>
      <c r="L73" s="10">
        <v>4296078</v>
      </c>
      <c r="N73" s="9" t="s">
        <v>157</v>
      </c>
      <c r="O73" s="96">
        <f t="shared" ref="O73:O74" si="85">C73/(C73+D73+E73+F73+G73)*100</f>
        <v>27.985152552215233</v>
      </c>
      <c r="P73" s="96">
        <f t="shared" ref="P73:P74" si="86">D73/(D73+E73+F73+G73+C73)*100</f>
        <v>14.019408699192464</v>
      </c>
      <c r="Q73" s="96">
        <f t="shared" ref="Q73:Q74" si="87">E73/(E73+F73+G73+C73+D73)*100</f>
        <v>27.43370324675487</v>
      </c>
      <c r="R73" s="96">
        <f>F73/(F73+G73+E73+D73+C73)*100</f>
        <v>12.069154506067948</v>
      </c>
      <c r="S73" s="98">
        <f t="shared" ref="S73:S74" si="88">G73/(G73+C73+D73+E73+F73)*100</f>
        <v>18.492580995769487</v>
      </c>
      <c r="T73" s="99">
        <f t="shared" ref="T73:T74" si="89">H73/(H73+I73+J73+K73+L73)*100</f>
        <v>92.976727370726763</v>
      </c>
      <c r="U73" s="96">
        <f t="shared" ref="U73:U74" si="90">I73/(I73+J73+K73+L73+H73)*100</f>
        <v>6.2995259360367459</v>
      </c>
      <c r="V73" s="96">
        <f t="shared" ref="V73:V74" si="91">J73/(J73+K73+L73+H73+I73)*100</f>
        <v>0.21011063580778291</v>
      </c>
      <c r="W73" s="96">
        <f t="shared" ref="W73:W74" si="92">K73/(K73+L73+J73+I73+H73)*100</f>
        <v>0</v>
      </c>
      <c r="X73" s="96">
        <f t="shared" ref="X73:X74" si="93">L73/(L73+H73+I73+J73+K73)*100</f>
        <v>0.51363605742870533</v>
      </c>
    </row>
    <row r="74" spans="2:24" x14ac:dyDescent="0.3">
      <c r="B74" s="9" t="s">
        <v>158</v>
      </c>
      <c r="C74" s="10">
        <v>17723634562</v>
      </c>
      <c r="D74" s="10">
        <v>5286127888</v>
      </c>
      <c r="E74" s="10">
        <v>6398728984</v>
      </c>
      <c r="F74" s="10">
        <v>3523655607</v>
      </c>
      <c r="G74" s="68">
        <v>13289404686</v>
      </c>
      <c r="H74" s="65">
        <v>75141458</v>
      </c>
      <c r="I74" s="10">
        <v>164970909</v>
      </c>
      <c r="J74" s="10">
        <v>54644165</v>
      </c>
      <c r="K74" s="10">
        <v>3144456</v>
      </c>
      <c r="L74" s="10">
        <v>455921</v>
      </c>
      <c r="N74" s="9" t="s">
        <v>158</v>
      </c>
      <c r="O74" s="96">
        <f t="shared" si="85"/>
        <v>38.344957924999434</v>
      </c>
      <c r="P74" s="96">
        <f t="shared" si="86"/>
        <v>11.436500269877666</v>
      </c>
      <c r="Q74" s="96">
        <f t="shared" si="87"/>
        <v>13.843604865957424</v>
      </c>
      <c r="R74" s="96">
        <f t="shared" ref="R74" si="94">F74/(F74+G74+E74+D74+C74)*100</f>
        <v>7.6234039649120682</v>
      </c>
      <c r="S74" s="98">
        <f t="shared" si="88"/>
        <v>28.751532974253408</v>
      </c>
      <c r="T74" s="99">
        <f t="shared" si="89"/>
        <v>25.185090652618335</v>
      </c>
      <c r="U74" s="96">
        <f t="shared" si="90"/>
        <v>55.293141879278551</v>
      </c>
      <c r="V74" s="96">
        <f t="shared" si="91"/>
        <v>18.315032550494749</v>
      </c>
      <c r="W74" s="96">
        <f t="shared" si="92"/>
        <v>1.0539243118382084</v>
      </c>
      <c r="X74" s="96">
        <f t="shared" si="93"/>
        <v>0.1528106057701516</v>
      </c>
    </row>
  </sheetData>
  <mergeCells count="18">
    <mergeCell ref="T31:X31"/>
    <mergeCell ref="N55:N56"/>
    <mergeCell ref="O55:S55"/>
    <mergeCell ref="T55:X55"/>
    <mergeCell ref="T7:X7"/>
    <mergeCell ref="N31:N32"/>
    <mergeCell ref="O31:S31"/>
    <mergeCell ref="B31:B32"/>
    <mergeCell ref="C31:G31"/>
    <mergeCell ref="H31:L31"/>
    <mergeCell ref="B55:B56"/>
    <mergeCell ref="C55:G55"/>
    <mergeCell ref="H55:L55"/>
    <mergeCell ref="B7:B8"/>
    <mergeCell ref="C7:G7"/>
    <mergeCell ref="H7:L7"/>
    <mergeCell ref="N7:N8"/>
    <mergeCell ref="O7:S7"/>
  </mergeCells>
  <hyperlinks>
    <hyperlink ref="B3" location="Índice!A1" display="voltar"/>
  </hyperlinks>
  <pageMargins left="0.70866141732283472" right="0.70866141732283472" top="0.74803149606299213" bottom="0.74803149606299213" header="0.31496062992125984" footer="0.31496062992125984"/>
  <pageSetup paperSize="9" scale="81" orientation="landscape" r:id="rId1"/>
  <headerFooter scaleWithDoc="0">
    <oddHeader>&amp;R&amp;G</oddHeader>
  </headerFooter>
  <colBreaks count="1" manualBreakCount="1">
    <brk id="12" max="1048575" man="1"/>
  </colBreaks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1"/>
  <sheetViews>
    <sheetView showGridLines="0" zoomScaleNormal="100" workbookViewId="0">
      <selection activeCell="B4" sqref="B4"/>
    </sheetView>
  </sheetViews>
  <sheetFormatPr defaultRowHeight="14.4" x14ac:dyDescent="0.3"/>
  <cols>
    <col min="1" max="1" width="3.44140625" customWidth="1"/>
    <col min="2" max="2" width="28.33203125" customWidth="1"/>
    <col min="3" max="8" width="14.5546875" customWidth="1"/>
    <col min="9" max="9" width="3.44140625" customWidth="1"/>
    <col min="10" max="10" width="27.6640625" customWidth="1"/>
    <col min="11" max="16" width="13.6640625" customWidth="1"/>
  </cols>
  <sheetData>
    <row r="1" spans="1:16" ht="17.399999999999999" x14ac:dyDescent="0.3">
      <c r="B1" s="1" t="s">
        <v>114</v>
      </c>
    </row>
    <row r="2" spans="1:16" ht="17.399999999999999" x14ac:dyDescent="0.3">
      <c r="A2" s="81"/>
      <c r="B2" s="1" t="s">
        <v>159</v>
      </c>
    </row>
    <row r="3" spans="1:16" x14ac:dyDescent="0.3">
      <c r="B3" s="84" t="s">
        <v>117</v>
      </c>
    </row>
    <row r="4" spans="1:16" ht="18" customHeight="1" x14ac:dyDescent="0.3">
      <c r="B4" s="1" t="s">
        <v>126</v>
      </c>
      <c r="C4" s="1"/>
      <c r="D4" s="1"/>
      <c r="E4" s="1"/>
      <c r="F4" s="1"/>
      <c r="G4" s="1"/>
      <c r="H4" s="1"/>
    </row>
    <row r="5" spans="1:16" ht="4.5" customHeight="1" x14ac:dyDescent="0.3"/>
    <row r="6" spans="1:16" x14ac:dyDescent="0.3">
      <c r="B6" s="25" t="s">
        <v>93</v>
      </c>
      <c r="J6" s="2" t="s">
        <v>96</v>
      </c>
    </row>
    <row r="7" spans="1:16" ht="51" x14ac:dyDescent="0.3">
      <c r="B7" s="14" t="s">
        <v>0</v>
      </c>
      <c r="C7" s="14" t="s">
        <v>31</v>
      </c>
      <c r="D7" s="14" t="s">
        <v>32</v>
      </c>
      <c r="E7" s="14" t="s">
        <v>33</v>
      </c>
      <c r="F7" s="14" t="s">
        <v>34</v>
      </c>
      <c r="G7" s="14" t="s">
        <v>35</v>
      </c>
      <c r="H7" s="14" t="s">
        <v>29</v>
      </c>
      <c r="J7" s="14" t="s">
        <v>0</v>
      </c>
      <c r="K7" s="14" t="s">
        <v>31</v>
      </c>
      <c r="L7" s="14" t="s">
        <v>32</v>
      </c>
      <c r="M7" s="14" t="s">
        <v>33</v>
      </c>
      <c r="N7" s="14" t="s">
        <v>34</v>
      </c>
      <c r="O7" s="14" t="s">
        <v>35</v>
      </c>
      <c r="P7" s="14" t="s">
        <v>29</v>
      </c>
    </row>
    <row r="8" spans="1:16" x14ac:dyDescent="0.3">
      <c r="B8" s="4" t="s">
        <v>4</v>
      </c>
      <c r="C8" s="5"/>
      <c r="D8" s="5"/>
      <c r="E8" s="5"/>
      <c r="F8" s="5"/>
      <c r="G8" s="5"/>
      <c r="H8" s="5"/>
      <c r="J8" s="4" t="s">
        <v>4</v>
      </c>
      <c r="K8" s="5"/>
      <c r="L8" s="5"/>
      <c r="M8" s="5"/>
      <c r="N8" s="5"/>
      <c r="O8" s="5"/>
      <c r="P8" s="5"/>
    </row>
    <row r="9" spans="1:16" x14ac:dyDescent="0.3">
      <c r="B9" s="6" t="s">
        <v>4</v>
      </c>
      <c r="C9" s="7">
        <v>1696</v>
      </c>
      <c r="D9" s="7">
        <v>21</v>
      </c>
      <c r="E9" s="7">
        <v>63</v>
      </c>
      <c r="F9" s="7">
        <v>917</v>
      </c>
      <c r="G9" s="7">
        <v>456</v>
      </c>
      <c r="H9" s="7">
        <v>100</v>
      </c>
      <c r="J9" s="6" t="s">
        <v>4</v>
      </c>
      <c r="K9" s="11">
        <f>C9/(C9+D9+E9+F9+G9+H9)*100</f>
        <v>52.13648939440516</v>
      </c>
      <c r="L9" s="11">
        <f>D9/(D9+E9+F9+G9+H9+C9)*100</f>
        <v>0.64555794651091303</v>
      </c>
      <c r="M9" s="11">
        <f>E9/(E9+F9+G9+H9+C9+D9)*100</f>
        <v>1.936673839532739</v>
      </c>
      <c r="N9" s="11">
        <f>F9/(F9+G9+H9+E9+D9+C9)*100</f>
        <v>28.18936366430987</v>
      </c>
      <c r="O9" s="11">
        <f>G9/(G9+H9+F9+E9+D9+C9)*100</f>
        <v>14.01782969566554</v>
      </c>
      <c r="P9" s="11">
        <f>H9/(H9+C9+D9+E9+F9+G9)*100</f>
        <v>3.0740854595757758</v>
      </c>
    </row>
    <row r="10" spans="1:16" x14ac:dyDescent="0.3">
      <c r="B10" s="4" t="s">
        <v>5</v>
      </c>
      <c r="C10" s="8"/>
      <c r="D10" s="8"/>
      <c r="E10" s="8"/>
      <c r="F10" s="8"/>
      <c r="G10" s="8"/>
      <c r="H10" s="8"/>
      <c r="J10" s="4" t="s">
        <v>5</v>
      </c>
      <c r="K10" s="12"/>
      <c r="L10" s="12"/>
      <c r="M10" s="12"/>
      <c r="N10" s="12"/>
      <c r="O10" s="12"/>
      <c r="P10" s="12"/>
    </row>
    <row r="11" spans="1:16" x14ac:dyDescent="0.3">
      <c r="B11" s="9" t="s">
        <v>6</v>
      </c>
      <c r="C11" s="10">
        <v>313</v>
      </c>
      <c r="D11" s="10">
        <v>3</v>
      </c>
      <c r="E11" s="10">
        <v>1</v>
      </c>
      <c r="F11" s="10">
        <v>100</v>
      </c>
      <c r="G11" s="10">
        <v>78</v>
      </c>
      <c r="H11" s="10">
        <v>21</v>
      </c>
      <c r="J11" s="9" t="s">
        <v>6</v>
      </c>
      <c r="K11" s="13">
        <f t="shared" ref="K11:K22" si="0">C11/(C11+D11+E11+F11+G11+H11)*100</f>
        <v>60.65891472868217</v>
      </c>
      <c r="L11" s="13">
        <f t="shared" ref="L11:L22" si="1">D11/(D11+E11+F11+G11+H11+C11)*100</f>
        <v>0.58139534883720934</v>
      </c>
      <c r="M11" s="13">
        <f t="shared" ref="M11:M22" si="2">E11/(E11+F11+G11+H11+C11+D11)*100</f>
        <v>0.19379844961240311</v>
      </c>
      <c r="N11" s="13">
        <f t="shared" ref="N11:N22" si="3">F11/(F11+G11+H11+E11+D11+C11)*100</f>
        <v>19.379844961240313</v>
      </c>
      <c r="O11" s="13">
        <f t="shared" ref="O11:O22" si="4">G11/(G11+H11+F11+E11+D11+C11)*100</f>
        <v>15.11627906976744</v>
      </c>
      <c r="P11" s="13">
        <f t="shared" ref="P11:P22" si="5">H11/(H11+C11+D11+E11+F11+G11)*100</f>
        <v>4.0697674418604652</v>
      </c>
    </row>
    <row r="12" spans="1:16" x14ac:dyDescent="0.3">
      <c r="B12" s="9" t="s">
        <v>7</v>
      </c>
      <c r="C12" s="10">
        <v>577</v>
      </c>
      <c r="D12" s="10">
        <v>11</v>
      </c>
      <c r="E12" s="10">
        <v>14</v>
      </c>
      <c r="F12" s="10">
        <v>295</v>
      </c>
      <c r="G12" s="10">
        <v>176</v>
      </c>
      <c r="H12" s="10">
        <v>37</v>
      </c>
      <c r="J12" s="9" t="s">
        <v>7</v>
      </c>
      <c r="K12" s="13">
        <f t="shared" si="0"/>
        <v>51.981981981981981</v>
      </c>
      <c r="L12" s="13">
        <f t="shared" si="1"/>
        <v>0.99099099099099097</v>
      </c>
      <c r="M12" s="13">
        <f t="shared" si="2"/>
        <v>1.2612612612612613</v>
      </c>
      <c r="N12" s="13">
        <f t="shared" si="3"/>
        <v>26.576576576576578</v>
      </c>
      <c r="O12" s="13">
        <f t="shared" si="4"/>
        <v>15.855855855855856</v>
      </c>
      <c r="P12" s="13">
        <f t="shared" si="5"/>
        <v>3.3333333333333335</v>
      </c>
    </row>
    <row r="13" spans="1:16" x14ac:dyDescent="0.3">
      <c r="B13" s="9" t="s">
        <v>8</v>
      </c>
      <c r="C13" s="10">
        <v>523</v>
      </c>
      <c r="D13" s="10">
        <v>4</v>
      </c>
      <c r="E13" s="10">
        <v>33</v>
      </c>
      <c r="F13" s="10">
        <v>347</v>
      </c>
      <c r="G13" s="10">
        <v>145</v>
      </c>
      <c r="H13" s="10">
        <v>32</v>
      </c>
      <c r="J13" s="9" t="s">
        <v>8</v>
      </c>
      <c r="K13" s="13">
        <f t="shared" si="0"/>
        <v>48.247232472324725</v>
      </c>
      <c r="L13" s="13">
        <f t="shared" si="1"/>
        <v>0.36900369003690037</v>
      </c>
      <c r="M13" s="13">
        <f t="shared" si="2"/>
        <v>3.0442804428044279</v>
      </c>
      <c r="N13" s="13">
        <f t="shared" si="3"/>
        <v>32.011070110701105</v>
      </c>
      <c r="O13" s="13">
        <f t="shared" si="4"/>
        <v>13.376383763837637</v>
      </c>
      <c r="P13" s="13">
        <f t="shared" si="5"/>
        <v>2.9520295202952029</v>
      </c>
    </row>
    <row r="14" spans="1:16" x14ac:dyDescent="0.3">
      <c r="B14" s="9" t="s">
        <v>9</v>
      </c>
      <c r="C14" s="10">
        <v>283</v>
      </c>
      <c r="D14" s="10">
        <v>3</v>
      </c>
      <c r="E14" s="10">
        <v>15</v>
      </c>
      <c r="F14" s="10">
        <v>175</v>
      </c>
      <c r="G14" s="10">
        <v>57</v>
      </c>
      <c r="H14" s="10">
        <v>10</v>
      </c>
      <c r="J14" s="9" t="s">
        <v>9</v>
      </c>
      <c r="K14" s="13">
        <f t="shared" si="0"/>
        <v>52.117863720073665</v>
      </c>
      <c r="L14" s="13">
        <f t="shared" si="1"/>
        <v>0.55248618784530379</v>
      </c>
      <c r="M14" s="13">
        <f t="shared" si="2"/>
        <v>2.7624309392265194</v>
      </c>
      <c r="N14" s="13">
        <f t="shared" si="3"/>
        <v>32.228360957642728</v>
      </c>
      <c r="O14" s="13">
        <f t="shared" si="4"/>
        <v>10.497237569060774</v>
      </c>
      <c r="P14" s="13">
        <f t="shared" si="5"/>
        <v>1.8416206261510131</v>
      </c>
    </row>
    <row r="15" spans="1:16" x14ac:dyDescent="0.3">
      <c r="B15" s="4" t="s">
        <v>71</v>
      </c>
      <c r="C15" s="8"/>
      <c r="D15" s="8"/>
      <c r="E15" s="8"/>
      <c r="F15" s="8"/>
      <c r="G15" s="8"/>
      <c r="H15" s="8"/>
      <c r="J15" s="4" t="s">
        <v>71</v>
      </c>
      <c r="K15" s="12"/>
      <c r="L15" s="12"/>
      <c r="M15" s="12"/>
      <c r="N15" s="12"/>
      <c r="O15" s="12"/>
      <c r="P15" s="12"/>
    </row>
    <row r="16" spans="1:16" x14ac:dyDescent="0.3">
      <c r="B16" s="9" t="s">
        <v>64</v>
      </c>
      <c r="C16" s="10">
        <v>398</v>
      </c>
      <c r="D16" s="10">
        <v>5</v>
      </c>
      <c r="E16" s="10">
        <v>12</v>
      </c>
      <c r="F16" s="10">
        <v>395</v>
      </c>
      <c r="G16" s="10">
        <v>125</v>
      </c>
      <c r="H16" s="10">
        <v>28</v>
      </c>
      <c r="J16" s="9" t="s">
        <v>64</v>
      </c>
      <c r="K16" s="13">
        <f t="shared" si="0"/>
        <v>41.329179646936659</v>
      </c>
      <c r="L16" s="13">
        <f t="shared" si="1"/>
        <v>0.51921079958463134</v>
      </c>
      <c r="M16" s="13">
        <f t="shared" si="2"/>
        <v>1.2461059190031152</v>
      </c>
      <c r="N16" s="13">
        <f t="shared" si="3"/>
        <v>41.017653167185877</v>
      </c>
      <c r="O16" s="13">
        <f t="shared" si="4"/>
        <v>12.980269989615783</v>
      </c>
      <c r="P16" s="13">
        <f t="shared" si="5"/>
        <v>2.9075804776739358</v>
      </c>
    </row>
    <row r="17" spans="2:16" x14ac:dyDescent="0.3">
      <c r="B17" s="9" t="s">
        <v>65</v>
      </c>
      <c r="C17" s="10">
        <v>96</v>
      </c>
      <c r="D17" s="10">
        <v>5</v>
      </c>
      <c r="E17" s="10">
        <v>8</v>
      </c>
      <c r="F17" s="10">
        <v>107</v>
      </c>
      <c r="G17" s="10">
        <v>50</v>
      </c>
      <c r="H17" s="10">
        <v>22</v>
      </c>
      <c r="J17" s="9" t="s">
        <v>65</v>
      </c>
      <c r="K17" s="13">
        <f t="shared" si="0"/>
        <v>33.333333333333329</v>
      </c>
      <c r="L17" s="13">
        <f t="shared" si="1"/>
        <v>1.7361111111111112</v>
      </c>
      <c r="M17" s="13">
        <f t="shared" si="2"/>
        <v>2.7777777777777777</v>
      </c>
      <c r="N17" s="13">
        <f t="shared" si="3"/>
        <v>37.152777777777779</v>
      </c>
      <c r="O17" s="13">
        <f t="shared" si="4"/>
        <v>17.361111111111111</v>
      </c>
      <c r="P17" s="13">
        <f t="shared" si="5"/>
        <v>7.6388888888888893</v>
      </c>
    </row>
    <row r="18" spans="2:16" x14ac:dyDescent="0.3">
      <c r="B18" s="9" t="s">
        <v>66</v>
      </c>
      <c r="C18" s="10">
        <v>545</v>
      </c>
      <c r="D18" s="10">
        <v>5</v>
      </c>
      <c r="E18" s="10">
        <v>20</v>
      </c>
      <c r="F18" s="10">
        <v>259</v>
      </c>
      <c r="G18" s="10">
        <v>138</v>
      </c>
      <c r="H18" s="10">
        <v>25</v>
      </c>
      <c r="J18" s="9" t="s">
        <v>66</v>
      </c>
      <c r="K18" s="13">
        <f t="shared" si="0"/>
        <v>54.939516129032263</v>
      </c>
      <c r="L18" s="13">
        <f t="shared" si="1"/>
        <v>0.50403225806451613</v>
      </c>
      <c r="M18" s="13">
        <f t="shared" si="2"/>
        <v>2.0161290322580645</v>
      </c>
      <c r="N18" s="13">
        <f t="shared" si="3"/>
        <v>26.108870967741936</v>
      </c>
      <c r="O18" s="13">
        <f t="shared" si="4"/>
        <v>13.911290322580644</v>
      </c>
      <c r="P18" s="13">
        <f t="shared" si="5"/>
        <v>2.5201612903225805</v>
      </c>
    </row>
    <row r="19" spans="2:16" x14ac:dyDescent="0.3">
      <c r="B19" s="9" t="s">
        <v>67</v>
      </c>
      <c r="C19" s="10">
        <v>79</v>
      </c>
      <c r="D19" s="10">
        <v>0</v>
      </c>
      <c r="E19" s="10">
        <v>6</v>
      </c>
      <c r="F19" s="10">
        <v>24</v>
      </c>
      <c r="G19" s="10">
        <v>25</v>
      </c>
      <c r="H19" s="10">
        <v>2</v>
      </c>
      <c r="J19" s="9" t="s">
        <v>67</v>
      </c>
      <c r="K19" s="13">
        <f t="shared" si="0"/>
        <v>58.088235294117652</v>
      </c>
      <c r="L19" s="13">
        <f t="shared" si="1"/>
        <v>0</v>
      </c>
      <c r="M19" s="13">
        <f t="shared" si="2"/>
        <v>4.4117647058823533</v>
      </c>
      <c r="N19" s="13">
        <f t="shared" si="3"/>
        <v>17.647058823529413</v>
      </c>
      <c r="O19" s="13">
        <f t="shared" si="4"/>
        <v>18.382352941176471</v>
      </c>
      <c r="P19" s="13">
        <f t="shared" si="5"/>
        <v>1.4705882352941175</v>
      </c>
    </row>
    <row r="20" spans="2:16" x14ac:dyDescent="0.3">
      <c r="B20" s="9" t="s">
        <v>68</v>
      </c>
      <c r="C20" s="10">
        <v>242</v>
      </c>
      <c r="D20" s="10">
        <v>2</v>
      </c>
      <c r="E20" s="10">
        <v>3</v>
      </c>
      <c r="F20" s="10">
        <v>11</v>
      </c>
      <c r="G20" s="10">
        <v>16</v>
      </c>
      <c r="H20" s="10">
        <v>3</v>
      </c>
      <c r="J20" s="9" t="s">
        <v>68</v>
      </c>
      <c r="K20" s="13">
        <f t="shared" si="0"/>
        <v>87.36462093862815</v>
      </c>
      <c r="L20" s="13">
        <f t="shared" si="1"/>
        <v>0.72202166064981954</v>
      </c>
      <c r="M20" s="13">
        <f t="shared" si="2"/>
        <v>1.0830324909747291</v>
      </c>
      <c r="N20" s="13">
        <f t="shared" si="3"/>
        <v>3.9711191335740073</v>
      </c>
      <c r="O20" s="13">
        <f t="shared" si="4"/>
        <v>5.7761732851985563</v>
      </c>
      <c r="P20" s="13">
        <f t="shared" si="5"/>
        <v>1.0830324909747291</v>
      </c>
    </row>
    <row r="21" spans="2:16" x14ac:dyDescent="0.3">
      <c r="B21" s="9" t="s">
        <v>69</v>
      </c>
      <c r="C21" s="10">
        <v>52</v>
      </c>
      <c r="D21" s="10">
        <v>0</v>
      </c>
      <c r="E21" s="10">
        <v>0</v>
      </c>
      <c r="F21" s="10">
        <v>26</v>
      </c>
      <c r="G21" s="10">
        <v>15</v>
      </c>
      <c r="H21" s="10">
        <v>4</v>
      </c>
      <c r="J21" s="9" t="s">
        <v>69</v>
      </c>
      <c r="K21" s="13">
        <f t="shared" si="0"/>
        <v>53.608247422680414</v>
      </c>
      <c r="L21" s="13">
        <f t="shared" si="1"/>
        <v>0</v>
      </c>
      <c r="M21" s="13">
        <f t="shared" si="2"/>
        <v>0</v>
      </c>
      <c r="N21" s="13">
        <f t="shared" si="3"/>
        <v>26.804123711340207</v>
      </c>
      <c r="O21" s="13">
        <f t="shared" si="4"/>
        <v>15.463917525773196</v>
      </c>
      <c r="P21" s="13">
        <f t="shared" si="5"/>
        <v>4.1237113402061851</v>
      </c>
    </row>
    <row r="22" spans="2:16" x14ac:dyDescent="0.3">
      <c r="B22" s="9" t="s">
        <v>70</v>
      </c>
      <c r="C22" s="10">
        <v>284</v>
      </c>
      <c r="D22" s="10">
        <v>4</v>
      </c>
      <c r="E22" s="10">
        <v>14</v>
      </c>
      <c r="F22" s="10">
        <v>95</v>
      </c>
      <c r="G22" s="10">
        <v>87</v>
      </c>
      <c r="H22" s="10">
        <v>16</v>
      </c>
      <c r="J22" s="9" t="s">
        <v>70</v>
      </c>
      <c r="K22" s="13">
        <f t="shared" si="0"/>
        <v>56.8</v>
      </c>
      <c r="L22" s="13">
        <f t="shared" si="1"/>
        <v>0.8</v>
      </c>
      <c r="M22" s="13">
        <f t="shared" si="2"/>
        <v>2.8000000000000003</v>
      </c>
      <c r="N22" s="13">
        <f t="shared" si="3"/>
        <v>19</v>
      </c>
      <c r="O22" s="13">
        <f t="shared" si="4"/>
        <v>17.399999999999999</v>
      </c>
      <c r="P22" s="13">
        <f t="shared" si="5"/>
        <v>3.2</v>
      </c>
    </row>
    <row r="23" spans="2:16" x14ac:dyDescent="0.3">
      <c r="B23" s="4" t="s">
        <v>156</v>
      </c>
      <c r="C23" s="20"/>
      <c r="D23" s="20"/>
      <c r="E23" s="20"/>
      <c r="G23" s="4"/>
      <c r="H23" s="4"/>
      <c r="J23" s="4" t="s">
        <v>156</v>
      </c>
      <c r="K23" s="20"/>
      <c r="L23" s="20"/>
      <c r="M23" s="20"/>
      <c r="O23" s="4"/>
      <c r="P23" s="4"/>
    </row>
    <row r="24" spans="2:16" x14ac:dyDescent="0.3">
      <c r="B24" s="9" t="s">
        <v>157</v>
      </c>
      <c r="C24" s="10">
        <v>1279</v>
      </c>
      <c r="D24" s="10">
        <v>15</v>
      </c>
      <c r="E24" s="10">
        <v>42</v>
      </c>
      <c r="F24" s="10">
        <v>594</v>
      </c>
      <c r="G24" s="10">
        <v>333</v>
      </c>
      <c r="H24" s="10">
        <v>66</v>
      </c>
      <c r="J24" s="9" t="s">
        <v>157</v>
      </c>
      <c r="K24" s="96">
        <f t="shared" ref="K24:K25" si="6">C24/(C24+D24+E24+F24+G24+H24)*100</f>
        <v>54.916273078574498</v>
      </c>
      <c r="L24" s="96">
        <f t="shared" ref="L24:L25" si="7">D24/(D24+E24+F24+G24+H24+C24)*100</f>
        <v>0.64405324173465006</v>
      </c>
      <c r="M24" s="96">
        <f t="shared" ref="M24:M25" si="8">E24/(E24+F24+G24+H24+C24+D24)*100</f>
        <v>1.8033490768570204</v>
      </c>
      <c r="N24" s="96">
        <f t="shared" ref="N24:N25" si="9">F24/(F24+G24+H24+E24+D24+C24)*100</f>
        <v>25.504508372692143</v>
      </c>
      <c r="O24" s="96">
        <f t="shared" ref="O24:O25" si="10">G24/(G24+H24+F24+E24+D24+C24)*100</f>
        <v>14.297981966509232</v>
      </c>
      <c r="P24" s="96">
        <f t="shared" ref="P24:P25" si="11">H24/(H24+C24+D24+E24+F24+G24)*100</f>
        <v>2.8338342636324603</v>
      </c>
    </row>
    <row r="25" spans="2:16" x14ac:dyDescent="0.3">
      <c r="B25" s="9" t="s">
        <v>158</v>
      </c>
      <c r="C25" s="10">
        <v>417</v>
      </c>
      <c r="D25" s="10">
        <v>6</v>
      </c>
      <c r="E25" s="10">
        <v>21</v>
      </c>
      <c r="F25" s="10">
        <v>323</v>
      </c>
      <c r="G25" s="10">
        <v>123</v>
      </c>
      <c r="H25" s="10">
        <v>34</v>
      </c>
      <c r="J25" s="9" t="s">
        <v>158</v>
      </c>
      <c r="K25" s="96">
        <f t="shared" si="6"/>
        <v>45.129870129870127</v>
      </c>
      <c r="L25" s="96">
        <f t="shared" si="7"/>
        <v>0.64935064935064934</v>
      </c>
      <c r="M25" s="96">
        <f t="shared" si="8"/>
        <v>2.2727272727272729</v>
      </c>
      <c r="N25" s="96">
        <f t="shared" si="9"/>
        <v>34.956709956709958</v>
      </c>
      <c r="O25" s="96">
        <f t="shared" si="10"/>
        <v>13.311688311688311</v>
      </c>
      <c r="P25" s="96">
        <f t="shared" si="11"/>
        <v>3.6796536796536801</v>
      </c>
    </row>
    <row r="27" spans="2:16" ht="18" customHeight="1" x14ac:dyDescent="0.3">
      <c r="B27" s="1" t="s">
        <v>144</v>
      </c>
      <c r="C27" s="1"/>
      <c r="D27" s="1"/>
      <c r="E27" s="1"/>
      <c r="F27" s="1"/>
      <c r="G27" s="1"/>
      <c r="H27" s="1"/>
    </row>
    <row r="28" spans="2:16" ht="4.5" customHeight="1" x14ac:dyDescent="0.3"/>
    <row r="29" spans="2:16" x14ac:dyDescent="0.3">
      <c r="B29" s="25" t="s">
        <v>94</v>
      </c>
      <c r="J29" s="25" t="s">
        <v>111</v>
      </c>
    </row>
    <row r="30" spans="2:16" ht="51" x14ac:dyDescent="0.3">
      <c r="B30" s="22" t="s">
        <v>0</v>
      </c>
      <c r="C30" s="22" t="s">
        <v>31</v>
      </c>
      <c r="D30" s="22" t="s">
        <v>32</v>
      </c>
      <c r="E30" s="22" t="s">
        <v>33</v>
      </c>
      <c r="F30" s="22" t="s">
        <v>34</v>
      </c>
      <c r="G30" s="22" t="s">
        <v>35</v>
      </c>
      <c r="H30" s="22" t="s">
        <v>29</v>
      </c>
      <c r="J30" s="30" t="s">
        <v>0</v>
      </c>
      <c r="K30" s="30" t="s">
        <v>31</v>
      </c>
      <c r="L30" s="30" t="s">
        <v>32</v>
      </c>
      <c r="M30" s="30" t="s">
        <v>33</v>
      </c>
      <c r="N30" s="30" t="s">
        <v>34</v>
      </c>
      <c r="O30" s="30" t="s">
        <v>35</v>
      </c>
      <c r="P30" s="30" t="s">
        <v>29</v>
      </c>
    </row>
    <row r="31" spans="2:16" x14ac:dyDescent="0.3">
      <c r="B31" s="4" t="s">
        <v>4</v>
      </c>
      <c r="C31" s="5"/>
      <c r="D31" s="5"/>
      <c r="E31" s="5"/>
      <c r="F31" s="5"/>
      <c r="G31" s="5"/>
      <c r="H31" s="5"/>
      <c r="J31" s="4" t="s">
        <v>4</v>
      </c>
      <c r="K31" s="5"/>
      <c r="L31" s="5"/>
      <c r="M31" s="5"/>
      <c r="N31" s="5"/>
      <c r="O31" s="5"/>
      <c r="P31" s="5"/>
    </row>
    <row r="32" spans="2:16" x14ac:dyDescent="0.3">
      <c r="B32" s="6" t="s">
        <v>4</v>
      </c>
      <c r="C32" s="7">
        <v>283323</v>
      </c>
      <c r="D32" s="7">
        <v>3228</v>
      </c>
      <c r="E32" s="7">
        <v>40146</v>
      </c>
      <c r="F32" s="7">
        <v>183672</v>
      </c>
      <c r="G32" s="7">
        <v>47528</v>
      </c>
      <c r="H32" s="7">
        <v>8022</v>
      </c>
      <c r="J32" s="6" t="s">
        <v>4</v>
      </c>
      <c r="K32" s="11">
        <f>C32/(C32+D32+E32+F32+G32+H32)*100</f>
        <v>50.064231807025386</v>
      </c>
      <c r="L32" s="11">
        <f>D32/(D32+E32+F32+G32+H32+C32)*100</f>
        <v>0.57039965083342314</v>
      </c>
      <c r="M32" s="11">
        <f>E32/(E32+F32+G32+H32+C32+D32)*100</f>
        <v>7.0939480738409557</v>
      </c>
      <c r="N32" s="11">
        <f>F32/(F32+G32+H32+E32+D32+C32)*100</f>
        <v>32.455528087941914</v>
      </c>
      <c r="O32" s="11">
        <f>G32/(G32+H32+F32+E32+D32+C32)*100</f>
        <v>8.3983750324693123</v>
      </c>
      <c r="P32" s="11">
        <f>H32/(H32+C32+D32+E32+F32+G32)*100</f>
        <v>1.4175173478890088</v>
      </c>
    </row>
    <row r="33" spans="2:16" x14ac:dyDescent="0.3">
      <c r="B33" s="4" t="s">
        <v>5</v>
      </c>
      <c r="C33" s="8"/>
      <c r="D33" s="8"/>
      <c r="E33" s="8"/>
      <c r="F33" s="8"/>
      <c r="G33" s="8"/>
      <c r="H33" s="8"/>
      <c r="J33" s="4" t="s">
        <v>5</v>
      </c>
      <c r="K33" s="12"/>
      <c r="L33" s="12"/>
      <c r="M33" s="12"/>
      <c r="N33" s="12"/>
      <c r="O33" s="12"/>
      <c r="P33" s="12"/>
    </row>
    <row r="34" spans="2:16" x14ac:dyDescent="0.3">
      <c r="B34" s="9" t="s">
        <v>6</v>
      </c>
      <c r="C34" s="10">
        <v>1729</v>
      </c>
      <c r="D34" s="10">
        <v>8</v>
      </c>
      <c r="E34" s="10">
        <v>3</v>
      </c>
      <c r="F34" s="10">
        <v>539</v>
      </c>
      <c r="G34" s="10">
        <v>400</v>
      </c>
      <c r="H34" s="10">
        <v>110</v>
      </c>
      <c r="J34" s="9" t="s">
        <v>6</v>
      </c>
      <c r="K34" s="13">
        <f t="shared" ref="K34:K37" si="12">C34/(C34+D34+E34+F34+G34+H34)*100</f>
        <v>61.993546073861594</v>
      </c>
      <c r="L34" s="13">
        <f t="shared" ref="L34:L37" si="13">D34/(D34+E34+F34+G34+H34+C34)*100</f>
        <v>0.28684116170670493</v>
      </c>
      <c r="M34" s="13">
        <f t="shared" ref="M34:M37" si="14">E34/(E34+F34+G34+H34+C34+D34)*100</f>
        <v>0.10756543564001435</v>
      </c>
      <c r="N34" s="13">
        <f t="shared" ref="N34:N37" si="15">F34/(F34+G34+H34+E34+D34+C34)*100</f>
        <v>19.325923269989243</v>
      </c>
      <c r="O34" s="13">
        <f t="shared" ref="O34:O37" si="16">G34/(G34+H34+F34+E34+D34+C34)*100</f>
        <v>14.342058085335246</v>
      </c>
      <c r="P34" s="13">
        <f t="shared" ref="P34:P37" si="17">H34/(H34+C34+D34+E34+F34+G34)*100</f>
        <v>3.9440659734671923</v>
      </c>
    </row>
    <row r="35" spans="2:16" x14ac:dyDescent="0.3">
      <c r="B35" s="9" t="s">
        <v>7</v>
      </c>
      <c r="C35" s="10">
        <v>12903</v>
      </c>
      <c r="D35" s="10">
        <v>208</v>
      </c>
      <c r="E35" s="10">
        <v>326</v>
      </c>
      <c r="F35" s="10">
        <v>7120</v>
      </c>
      <c r="G35" s="10">
        <v>3772</v>
      </c>
      <c r="H35" s="10">
        <v>776</v>
      </c>
      <c r="J35" s="9" t="s">
        <v>7</v>
      </c>
      <c r="K35" s="13">
        <f t="shared" si="12"/>
        <v>51.396136227843058</v>
      </c>
      <c r="L35" s="13">
        <f t="shared" si="13"/>
        <v>0.82852021509659435</v>
      </c>
      <c r="M35" s="13">
        <f t="shared" si="14"/>
        <v>1.2985461063533159</v>
      </c>
      <c r="N35" s="13">
        <f t="shared" si="15"/>
        <v>28.360884285998804</v>
      </c>
      <c r="O35" s="13">
        <f t="shared" si="16"/>
        <v>15.024895439155546</v>
      </c>
      <c r="P35" s="13">
        <f t="shared" si="17"/>
        <v>3.0910177255526787</v>
      </c>
    </row>
    <row r="36" spans="2:16" x14ac:dyDescent="0.3">
      <c r="B36" s="9" t="s">
        <v>8</v>
      </c>
      <c r="C36" s="10">
        <v>56566</v>
      </c>
      <c r="D36" s="10">
        <v>635</v>
      </c>
      <c r="E36" s="10">
        <v>3202</v>
      </c>
      <c r="F36" s="10">
        <v>35306</v>
      </c>
      <c r="G36" s="10">
        <v>13000</v>
      </c>
      <c r="H36" s="10">
        <v>3000</v>
      </c>
      <c r="J36" s="9" t="s">
        <v>8</v>
      </c>
      <c r="K36" s="13">
        <f t="shared" si="12"/>
        <v>50.636922718849867</v>
      </c>
      <c r="L36" s="13">
        <f t="shared" si="13"/>
        <v>0.56844121780698065</v>
      </c>
      <c r="M36" s="13">
        <f t="shared" si="14"/>
        <v>2.8663760305794517</v>
      </c>
      <c r="N36" s="13">
        <f t="shared" si="15"/>
        <v>31.605331710068125</v>
      </c>
      <c r="O36" s="13">
        <f t="shared" si="16"/>
        <v>11.637379262190155</v>
      </c>
      <c r="P36" s="13">
        <f t="shared" si="17"/>
        <v>2.6855490605054202</v>
      </c>
    </row>
    <row r="37" spans="2:16" x14ac:dyDescent="0.3">
      <c r="B37" s="9" t="s">
        <v>9</v>
      </c>
      <c r="C37" s="10">
        <v>212125</v>
      </c>
      <c r="D37" s="10">
        <v>2377</v>
      </c>
      <c r="E37" s="10">
        <v>36615</v>
      </c>
      <c r="F37" s="10">
        <v>140707</v>
      </c>
      <c r="G37" s="10">
        <v>30356</v>
      </c>
      <c r="H37" s="10">
        <v>4136</v>
      </c>
      <c r="J37" s="9" t="s">
        <v>9</v>
      </c>
      <c r="K37" s="13">
        <f t="shared" si="12"/>
        <v>49.757691477683217</v>
      </c>
      <c r="L37" s="13">
        <f t="shared" si="13"/>
        <v>0.55756762589253039</v>
      </c>
      <c r="M37" s="13">
        <f t="shared" si="14"/>
        <v>8.5886994623706361</v>
      </c>
      <c r="N37" s="13">
        <f t="shared" si="15"/>
        <v>33.005329380084255</v>
      </c>
      <c r="O37" s="13">
        <f t="shared" si="16"/>
        <v>7.1205396935606462</v>
      </c>
      <c r="P37" s="13">
        <f t="shared" si="17"/>
        <v>0.97017236040871091</v>
      </c>
    </row>
    <row r="38" spans="2:16" x14ac:dyDescent="0.3">
      <c r="B38" s="4" t="s">
        <v>71</v>
      </c>
      <c r="C38" s="8"/>
      <c r="D38" s="8"/>
      <c r="E38" s="8"/>
      <c r="F38" s="8"/>
      <c r="G38" s="8"/>
      <c r="H38" s="8"/>
      <c r="J38" s="4" t="s">
        <v>71</v>
      </c>
      <c r="K38" s="12"/>
      <c r="L38" s="12"/>
      <c r="M38" s="12"/>
      <c r="N38" s="12"/>
      <c r="O38" s="12"/>
      <c r="P38" s="12"/>
    </row>
    <row r="39" spans="2:16" x14ac:dyDescent="0.3">
      <c r="B39" s="9" t="s">
        <v>64</v>
      </c>
      <c r="C39" s="10">
        <v>78000</v>
      </c>
      <c r="D39" s="10">
        <v>739</v>
      </c>
      <c r="E39" s="10">
        <v>1718</v>
      </c>
      <c r="F39" s="10">
        <v>60774</v>
      </c>
      <c r="G39" s="10">
        <v>11938</v>
      </c>
      <c r="H39" s="10">
        <v>3313</v>
      </c>
      <c r="J39" s="9" t="s">
        <v>64</v>
      </c>
      <c r="K39" s="13">
        <f t="shared" ref="K39:K45" si="18">C39/(C39+D39+E39+F39+G39+H39)*100</f>
        <v>49.845988676013853</v>
      </c>
      <c r="L39" s="13">
        <f t="shared" ref="L39:L45" si="19">D39/(D39+E39+F39+G39+H39+C39)*100</f>
        <v>0.47225879014838767</v>
      </c>
      <c r="M39" s="13">
        <f t="shared" ref="M39:M45" si="20">E39/(E39+F39+G39+H39+C39+D39)*100</f>
        <v>1.0978898531460488</v>
      </c>
      <c r="N39" s="13">
        <f t="shared" ref="N39:N45" si="21">F39/(F39+G39+H39+E39+D39+C39)*100</f>
        <v>38.837693792257255</v>
      </c>
      <c r="O39" s="13">
        <f t="shared" ref="O39:O45" si="22">G39/(G39+H39+F39+E39+D39+C39)*100</f>
        <v>7.6289924719776083</v>
      </c>
      <c r="P39" s="13">
        <f t="shared" ref="P39:P45" si="23">H39/(H39+C39+D39+E39+F39+G39)*100</f>
        <v>2.1171764164568447</v>
      </c>
    </row>
    <row r="40" spans="2:16" x14ac:dyDescent="0.3">
      <c r="B40" s="9" t="s">
        <v>65</v>
      </c>
      <c r="C40" s="10">
        <v>9142</v>
      </c>
      <c r="D40" s="10">
        <v>445</v>
      </c>
      <c r="E40" s="10">
        <v>3091</v>
      </c>
      <c r="F40" s="10">
        <v>13355</v>
      </c>
      <c r="G40" s="10">
        <v>2850</v>
      </c>
      <c r="H40" s="10">
        <v>1671</v>
      </c>
      <c r="J40" s="9" t="s">
        <v>65</v>
      </c>
      <c r="K40" s="13">
        <f t="shared" si="18"/>
        <v>29.920795967794721</v>
      </c>
      <c r="L40" s="13">
        <f t="shared" si="19"/>
        <v>1.4564377822870984</v>
      </c>
      <c r="M40" s="13">
        <f t="shared" si="20"/>
        <v>10.116515022582968</v>
      </c>
      <c r="N40" s="13">
        <f t="shared" si="21"/>
        <v>43.709497938076844</v>
      </c>
      <c r="O40" s="13">
        <f t="shared" si="22"/>
        <v>9.3277475944229895</v>
      </c>
      <c r="P40" s="13">
        <f t="shared" si="23"/>
        <v>5.4690056948353734</v>
      </c>
    </row>
    <row r="41" spans="2:16" x14ac:dyDescent="0.3">
      <c r="B41" s="9" t="s">
        <v>66</v>
      </c>
      <c r="C41" s="10">
        <v>60259</v>
      </c>
      <c r="D41" s="10">
        <v>55</v>
      </c>
      <c r="E41" s="10">
        <v>2797</v>
      </c>
      <c r="F41" s="10">
        <v>55866</v>
      </c>
      <c r="G41" s="10">
        <v>11689</v>
      </c>
      <c r="H41" s="10">
        <v>781</v>
      </c>
      <c r="J41" s="9" t="s">
        <v>66</v>
      </c>
      <c r="K41" s="13">
        <f t="shared" si="18"/>
        <v>45.842811171042321</v>
      </c>
      <c r="L41" s="13">
        <f t="shared" si="19"/>
        <v>4.1841959116602129E-2</v>
      </c>
      <c r="M41" s="13">
        <f t="shared" si="20"/>
        <v>2.1278538118024755</v>
      </c>
      <c r="N41" s="13">
        <f t="shared" si="21"/>
        <v>42.500779781965356</v>
      </c>
      <c r="O41" s="13">
        <f t="shared" si="22"/>
        <v>8.8925574566174959</v>
      </c>
      <c r="P41" s="13">
        <f t="shared" si="23"/>
        <v>0.59415581945575024</v>
      </c>
    </row>
    <row r="42" spans="2:16" x14ac:dyDescent="0.3">
      <c r="B42" s="9" t="s">
        <v>67</v>
      </c>
      <c r="C42" s="10">
        <v>26097</v>
      </c>
      <c r="D42" s="10">
        <v>0</v>
      </c>
      <c r="E42" s="10">
        <v>757</v>
      </c>
      <c r="F42" s="10">
        <v>17386</v>
      </c>
      <c r="G42" s="10">
        <v>4248</v>
      </c>
      <c r="H42" s="10">
        <v>1174</v>
      </c>
      <c r="J42" s="9" t="s">
        <v>67</v>
      </c>
      <c r="K42" s="13">
        <f t="shared" si="18"/>
        <v>52.549232813821433</v>
      </c>
      <c r="L42" s="13">
        <f t="shared" si="19"/>
        <v>0</v>
      </c>
      <c r="M42" s="13">
        <f t="shared" si="20"/>
        <v>1.5243042970480447</v>
      </c>
      <c r="N42" s="13">
        <f t="shared" si="21"/>
        <v>35.008658531674122</v>
      </c>
      <c r="O42" s="13">
        <f t="shared" si="22"/>
        <v>8.5538238492207324</v>
      </c>
      <c r="P42" s="13">
        <f t="shared" si="23"/>
        <v>2.3639805082356733</v>
      </c>
    </row>
    <row r="43" spans="2:16" x14ac:dyDescent="0.3">
      <c r="B43" s="9" t="s">
        <v>68</v>
      </c>
      <c r="C43" s="10">
        <v>33085</v>
      </c>
      <c r="D43" s="10">
        <v>37</v>
      </c>
      <c r="E43" s="10">
        <v>229</v>
      </c>
      <c r="F43" s="10">
        <v>1213</v>
      </c>
      <c r="G43" s="10">
        <v>849</v>
      </c>
      <c r="H43" s="10">
        <v>30</v>
      </c>
      <c r="J43" s="9" t="s">
        <v>68</v>
      </c>
      <c r="K43" s="13">
        <f t="shared" si="18"/>
        <v>93.347064300426041</v>
      </c>
      <c r="L43" s="13">
        <f t="shared" si="19"/>
        <v>0.10439296899246678</v>
      </c>
      <c r="M43" s="13">
        <f t="shared" si="20"/>
        <v>0.6461078351155376</v>
      </c>
      <c r="N43" s="13">
        <f t="shared" si="21"/>
        <v>3.4223965239962761</v>
      </c>
      <c r="O43" s="13">
        <f t="shared" si="22"/>
        <v>2.3953954236379542</v>
      </c>
      <c r="P43" s="13">
        <f t="shared" si="23"/>
        <v>8.464294783172982E-2</v>
      </c>
    </row>
    <row r="44" spans="2:16" x14ac:dyDescent="0.3">
      <c r="B44" s="9" t="s">
        <v>69</v>
      </c>
      <c r="C44" s="10">
        <v>2336</v>
      </c>
      <c r="D44" s="10">
        <v>0</v>
      </c>
      <c r="E44" s="10">
        <v>0</v>
      </c>
      <c r="F44" s="10">
        <v>4843</v>
      </c>
      <c r="G44" s="10">
        <v>2127</v>
      </c>
      <c r="H44" s="10">
        <v>46</v>
      </c>
      <c r="J44" s="9" t="s">
        <v>69</v>
      </c>
      <c r="K44" s="13">
        <f t="shared" si="18"/>
        <v>24.978614200171087</v>
      </c>
      <c r="L44" s="13">
        <f t="shared" si="19"/>
        <v>0</v>
      </c>
      <c r="M44" s="13">
        <f t="shared" si="20"/>
        <v>0</v>
      </c>
      <c r="N44" s="13">
        <f t="shared" si="21"/>
        <v>51.785714285714292</v>
      </c>
      <c r="O44" s="13">
        <f t="shared" si="22"/>
        <v>22.743798118049614</v>
      </c>
      <c r="P44" s="13">
        <f t="shared" si="23"/>
        <v>0.49187339606501285</v>
      </c>
    </row>
    <row r="45" spans="2:16" x14ac:dyDescent="0.3">
      <c r="B45" s="9" t="s">
        <v>70</v>
      </c>
      <c r="C45" s="10">
        <v>74404</v>
      </c>
      <c r="D45" s="10">
        <v>1952</v>
      </c>
      <c r="E45" s="10">
        <v>31554</v>
      </c>
      <c r="F45" s="10">
        <v>30235</v>
      </c>
      <c r="G45" s="10">
        <v>13827</v>
      </c>
      <c r="H45" s="10">
        <v>1007</v>
      </c>
      <c r="J45" s="9" t="s">
        <v>70</v>
      </c>
      <c r="K45" s="13">
        <f t="shared" si="18"/>
        <v>48.636740990593481</v>
      </c>
      <c r="L45" s="13">
        <f t="shared" si="19"/>
        <v>1.2759921296387084</v>
      </c>
      <c r="M45" s="13">
        <f t="shared" si="20"/>
        <v>20.626360480850312</v>
      </c>
      <c r="N45" s="13">
        <f t="shared" si="21"/>
        <v>19.764150635054484</v>
      </c>
      <c r="O45" s="13">
        <f t="shared" si="22"/>
        <v>9.0384954797717345</v>
      </c>
      <c r="P45" s="13">
        <f t="shared" si="23"/>
        <v>0.65826028409128057</v>
      </c>
    </row>
    <row r="46" spans="2:16" x14ac:dyDescent="0.3">
      <c r="B46" s="4" t="s">
        <v>156</v>
      </c>
      <c r="C46" s="20"/>
      <c r="D46" s="20"/>
      <c r="E46" s="20"/>
      <c r="G46" s="4"/>
      <c r="H46" s="4"/>
      <c r="J46" s="4" t="s">
        <v>156</v>
      </c>
      <c r="K46" s="20"/>
      <c r="L46" s="20"/>
      <c r="M46" s="20"/>
      <c r="O46" s="4"/>
      <c r="P46" s="4"/>
    </row>
    <row r="47" spans="2:16" x14ac:dyDescent="0.3">
      <c r="B47" s="9" t="s">
        <v>157</v>
      </c>
      <c r="C47" s="10">
        <v>188388</v>
      </c>
      <c r="D47" s="10">
        <v>2630</v>
      </c>
      <c r="E47" s="10">
        <v>33910</v>
      </c>
      <c r="F47" s="10">
        <v>122161</v>
      </c>
      <c r="G47" s="10">
        <v>34045</v>
      </c>
      <c r="H47" s="10">
        <v>2588</v>
      </c>
      <c r="J47" s="9" t="s">
        <v>157</v>
      </c>
      <c r="K47" s="96">
        <f t="shared" ref="K47:K48" si="24">C47/(C47+D47+E47+F47+G47+H47)*100</f>
        <v>49.094917674774969</v>
      </c>
      <c r="L47" s="96">
        <f t="shared" ref="L47:L48" si="25">D47/(D47+E47+F47+G47+H47+C47)*100</f>
        <v>0.68539202860404147</v>
      </c>
      <c r="M47" s="96">
        <f t="shared" ref="M47:M48" si="26">E47/(E47+F47+G47+H47+C47+D47)*100</f>
        <v>8.8371268783129455</v>
      </c>
      <c r="N47" s="96">
        <f t="shared" ref="N47:N48" si="27">F47/(F47+G47+H47+E47+D47+C47)*100</f>
        <v>31.835808215322555</v>
      </c>
      <c r="O47" s="96">
        <f t="shared" ref="O47:O48" si="28">G47/(G47+H47+F47+E47+D47+C47)*100</f>
        <v>8.8723085984123919</v>
      </c>
      <c r="P47" s="96">
        <f t="shared" ref="P47:P48" si="29">H47/(H47+C47+D47+E47+F47+G47)*100</f>
        <v>0.67444660457310246</v>
      </c>
    </row>
    <row r="48" spans="2:16" x14ac:dyDescent="0.3">
      <c r="B48" s="9" t="s">
        <v>158</v>
      </c>
      <c r="C48" s="10">
        <v>94935</v>
      </c>
      <c r="D48" s="10">
        <v>598</v>
      </c>
      <c r="E48" s="10">
        <v>6236</v>
      </c>
      <c r="F48" s="10">
        <v>61511</v>
      </c>
      <c r="G48" s="10">
        <v>13483</v>
      </c>
      <c r="H48" s="10">
        <v>5434</v>
      </c>
      <c r="J48" s="9" t="s">
        <v>158</v>
      </c>
      <c r="K48" s="96">
        <f t="shared" si="24"/>
        <v>52.105687799469806</v>
      </c>
      <c r="L48" s="96">
        <f t="shared" si="25"/>
        <v>0.32821616162724959</v>
      </c>
      <c r="M48" s="96">
        <f t="shared" si="26"/>
        <v>3.4226688694105833</v>
      </c>
      <c r="N48" s="96">
        <f t="shared" si="27"/>
        <v>33.760709561628346</v>
      </c>
      <c r="O48" s="96">
        <f t="shared" si="28"/>
        <v>7.4002316174250948</v>
      </c>
      <c r="P48" s="96">
        <f t="shared" si="29"/>
        <v>2.9824859904389203</v>
      </c>
    </row>
    <row r="50" spans="2:16" ht="18" customHeight="1" x14ac:dyDescent="0.3">
      <c r="B50" s="1" t="s">
        <v>145</v>
      </c>
      <c r="C50" s="1"/>
      <c r="D50" s="1"/>
      <c r="E50" s="1"/>
      <c r="F50" s="1"/>
      <c r="G50" s="1"/>
      <c r="H50" s="1"/>
    </row>
    <row r="51" spans="2:16" ht="4.5" customHeight="1" x14ac:dyDescent="0.3"/>
    <row r="52" spans="2:16" x14ac:dyDescent="0.3">
      <c r="B52" s="25" t="s">
        <v>95</v>
      </c>
      <c r="J52" s="25" t="s">
        <v>112</v>
      </c>
    </row>
    <row r="53" spans="2:16" ht="51" x14ac:dyDescent="0.3">
      <c r="B53" s="22" t="s">
        <v>0</v>
      </c>
      <c r="C53" s="22" t="s">
        <v>31</v>
      </c>
      <c r="D53" s="22" t="s">
        <v>32</v>
      </c>
      <c r="E53" s="22" t="s">
        <v>33</v>
      </c>
      <c r="F53" s="22" t="s">
        <v>34</v>
      </c>
      <c r="G53" s="22" t="s">
        <v>35</v>
      </c>
      <c r="H53" s="22" t="s">
        <v>29</v>
      </c>
      <c r="J53" s="30" t="s">
        <v>0</v>
      </c>
      <c r="K53" s="30" t="s">
        <v>31</v>
      </c>
      <c r="L53" s="30" t="s">
        <v>32</v>
      </c>
      <c r="M53" s="30" t="s">
        <v>33</v>
      </c>
      <c r="N53" s="30" t="s">
        <v>34</v>
      </c>
      <c r="O53" s="30" t="s">
        <v>35</v>
      </c>
      <c r="P53" s="30" t="s">
        <v>29</v>
      </c>
    </row>
    <row r="54" spans="2:16" x14ac:dyDescent="0.3">
      <c r="B54" s="4" t="s">
        <v>4</v>
      </c>
      <c r="C54" s="5"/>
      <c r="D54" s="5"/>
      <c r="E54" s="5"/>
      <c r="F54" s="5"/>
      <c r="G54" s="5"/>
      <c r="H54" s="5"/>
      <c r="J54" s="4" t="s">
        <v>4</v>
      </c>
      <c r="K54" s="5"/>
      <c r="L54" s="5"/>
      <c r="M54" s="5"/>
      <c r="N54" s="5"/>
      <c r="O54" s="5"/>
      <c r="P54" s="5"/>
    </row>
    <row r="55" spans="2:16" x14ac:dyDescent="0.3">
      <c r="B55" s="6" t="s">
        <v>4</v>
      </c>
      <c r="C55" s="7">
        <v>39927944451</v>
      </c>
      <c r="D55" s="7">
        <v>143151190</v>
      </c>
      <c r="E55" s="7">
        <v>1813690849</v>
      </c>
      <c r="F55" s="7">
        <v>46028265531</v>
      </c>
      <c r="G55" s="7">
        <v>8999215832</v>
      </c>
      <c r="H55" s="7">
        <v>1234931647</v>
      </c>
      <c r="J55" s="6" t="s">
        <v>4</v>
      </c>
      <c r="K55" s="11">
        <f>C55/(C55+D55+E55+F55+G55+H55)*100</f>
        <v>40.68169510124433</v>
      </c>
      <c r="L55" s="11">
        <f>D55/(D55+E55+F55+G55+H55+C55)*100</f>
        <v>0.1458535655925669</v>
      </c>
      <c r="M55" s="11">
        <f>E55/(E55+F55+G55+H55+C55+D55)*100</f>
        <v>1.8479292921648773</v>
      </c>
      <c r="N55" s="11">
        <f>F55/(F55+G55+H55+E55+D55+C55)*100</f>
        <v>46.897176654541219</v>
      </c>
      <c r="O55" s="11">
        <f>G55/(G55+H55+F55+E55+D55+C55)*100</f>
        <v>9.1691009808181025</v>
      </c>
      <c r="P55" s="11">
        <f>H55/(H55+C55+D55+E55+F55+G55)*100</f>
        <v>1.2582444056388995</v>
      </c>
    </row>
    <row r="56" spans="2:16" x14ac:dyDescent="0.3">
      <c r="B56" s="4" t="s">
        <v>5</v>
      </c>
      <c r="C56" s="8"/>
      <c r="D56" s="8"/>
      <c r="E56" s="8"/>
      <c r="F56" s="8"/>
      <c r="G56" s="8"/>
      <c r="H56" s="8"/>
      <c r="J56" s="4" t="s">
        <v>5</v>
      </c>
      <c r="K56" s="12"/>
      <c r="L56" s="12"/>
      <c r="M56" s="12"/>
      <c r="N56" s="12"/>
      <c r="O56" s="12"/>
      <c r="P56" s="12"/>
    </row>
    <row r="57" spans="2:16" x14ac:dyDescent="0.3">
      <c r="B57" s="9" t="s">
        <v>6</v>
      </c>
      <c r="C57" s="10">
        <v>157341748</v>
      </c>
      <c r="D57" s="10">
        <v>3344389</v>
      </c>
      <c r="E57" s="10">
        <v>350718</v>
      </c>
      <c r="F57" s="10">
        <v>63104953</v>
      </c>
      <c r="G57" s="10">
        <v>48650006</v>
      </c>
      <c r="H57" s="10">
        <v>12760994</v>
      </c>
      <c r="J57" s="9" t="s">
        <v>6</v>
      </c>
      <c r="K57" s="13">
        <f t="shared" ref="K57:K60" si="30">C57/(C57+D57+E57+F57+G57+H57)*100</f>
        <v>55.100753202889187</v>
      </c>
      <c r="L57" s="13">
        <f t="shared" ref="L57:L60" si="31">D57/(D57+E57+F57+G57+H57+C57)*100</f>
        <v>1.1711980783603431</v>
      </c>
      <c r="M57" s="13">
        <f t="shared" ref="M57:M60" si="32">E57/(E57+F57+G57+H57+C57+D57)*100</f>
        <v>0.12282071482904136</v>
      </c>
      <c r="N57" s="13">
        <f t="shared" ref="N57:N60" si="33">F57/(F57+G57+H57+E57+D57+C57)*100</f>
        <v>22.099223412294371</v>
      </c>
      <c r="O57" s="13">
        <f t="shared" ref="O57:O60" si="34">G57/(G57+H57+F57+E57+D57+C57)*100</f>
        <v>17.037131009406849</v>
      </c>
      <c r="P57" s="13">
        <f t="shared" ref="P57:P60" si="35">H57/(H57+C57+D57+E57+F57+G57)*100</f>
        <v>4.4688735822202101</v>
      </c>
    </row>
    <row r="58" spans="2:16" x14ac:dyDescent="0.3">
      <c r="B58" s="9" t="s">
        <v>7</v>
      </c>
      <c r="C58" s="10">
        <v>1530013818</v>
      </c>
      <c r="D58" s="10">
        <v>19842924</v>
      </c>
      <c r="E58" s="10">
        <v>39894231</v>
      </c>
      <c r="F58" s="10">
        <v>973502694</v>
      </c>
      <c r="G58" s="10">
        <v>595314292</v>
      </c>
      <c r="H58" s="10">
        <v>70178598</v>
      </c>
      <c r="J58" s="9" t="s">
        <v>7</v>
      </c>
      <c r="K58" s="13">
        <f t="shared" si="30"/>
        <v>47.387238081071843</v>
      </c>
      <c r="L58" s="13">
        <f t="shared" si="31"/>
        <v>0.61457050436430405</v>
      </c>
      <c r="M58" s="13">
        <f t="shared" si="32"/>
        <v>1.2355949993507032</v>
      </c>
      <c r="N58" s="13">
        <f t="shared" si="33"/>
        <v>30.15110281385892</v>
      </c>
      <c r="O58" s="13">
        <f t="shared" si="34"/>
        <v>18.437938112836523</v>
      </c>
      <c r="P58" s="13">
        <f t="shared" si="35"/>
        <v>2.1735554885177071</v>
      </c>
    </row>
    <row r="59" spans="2:16" x14ac:dyDescent="0.3">
      <c r="B59" s="9" t="s">
        <v>8</v>
      </c>
      <c r="C59" s="10">
        <v>6574169525</v>
      </c>
      <c r="D59" s="10">
        <v>54677279</v>
      </c>
      <c r="E59" s="10">
        <v>448832545</v>
      </c>
      <c r="F59" s="10">
        <v>4953569599</v>
      </c>
      <c r="G59" s="10">
        <v>2324749524</v>
      </c>
      <c r="H59" s="10">
        <v>384459365</v>
      </c>
      <c r="J59" s="9" t="s">
        <v>8</v>
      </c>
      <c r="K59" s="13">
        <f t="shared" si="30"/>
        <v>44.599493432952855</v>
      </c>
      <c r="L59" s="13">
        <f t="shared" si="31"/>
        <v>0.37093338351238075</v>
      </c>
      <c r="M59" s="13">
        <f t="shared" si="32"/>
        <v>3.0449023358920786</v>
      </c>
      <c r="N59" s="13">
        <f t="shared" si="33"/>
        <v>33.605262833601088</v>
      </c>
      <c r="O59" s="13">
        <f t="shared" si="34"/>
        <v>15.771216536874791</v>
      </c>
      <c r="P59" s="13">
        <f t="shared" si="35"/>
        <v>2.6081914771668027</v>
      </c>
    </row>
    <row r="60" spans="2:16" x14ac:dyDescent="0.3">
      <c r="B60" s="9" t="s">
        <v>9</v>
      </c>
      <c r="C60" s="10">
        <v>31666419360</v>
      </c>
      <c r="D60" s="10">
        <v>65286598</v>
      </c>
      <c r="E60" s="10">
        <v>1324613355</v>
      </c>
      <c r="F60" s="10">
        <v>40038088285</v>
      </c>
      <c r="G60" s="10">
        <v>6030502010</v>
      </c>
      <c r="H60" s="10">
        <v>767532690</v>
      </c>
      <c r="J60" s="9" t="s">
        <v>9</v>
      </c>
      <c r="K60" s="13">
        <f t="shared" si="30"/>
        <v>39.636314085735144</v>
      </c>
      <c r="L60" s="13">
        <f t="shared" si="31"/>
        <v>8.1718115158477711E-2</v>
      </c>
      <c r="M60" s="13">
        <f t="shared" si="32"/>
        <v>1.657995821506085</v>
      </c>
      <c r="N60" s="13">
        <f t="shared" si="33"/>
        <v>50.114988518760427</v>
      </c>
      <c r="O60" s="13">
        <f t="shared" si="34"/>
        <v>7.548275952694171</v>
      </c>
      <c r="P60" s="13">
        <f t="shared" si="35"/>
        <v>0.96070750614568978</v>
      </c>
    </row>
    <row r="61" spans="2:16" x14ac:dyDescent="0.3">
      <c r="B61" s="4" t="s">
        <v>71</v>
      </c>
      <c r="C61" s="8"/>
      <c r="D61" s="8"/>
      <c r="E61" s="8"/>
      <c r="F61" s="8"/>
      <c r="G61" s="8"/>
      <c r="H61" s="8"/>
      <c r="J61" s="4" t="s">
        <v>71</v>
      </c>
      <c r="K61" s="12"/>
      <c r="L61" s="12"/>
      <c r="M61" s="12"/>
      <c r="N61" s="12"/>
      <c r="O61" s="12"/>
      <c r="P61" s="12"/>
    </row>
    <row r="62" spans="2:16" x14ac:dyDescent="0.3">
      <c r="B62" s="9" t="s">
        <v>64</v>
      </c>
      <c r="C62" s="10">
        <v>15005065621</v>
      </c>
      <c r="D62" s="10">
        <v>71832067</v>
      </c>
      <c r="E62" s="10">
        <v>313328324</v>
      </c>
      <c r="F62" s="10">
        <v>20374871992</v>
      </c>
      <c r="G62" s="10">
        <v>2715466401</v>
      </c>
      <c r="H62" s="10">
        <v>476179463</v>
      </c>
      <c r="J62" s="9" t="s">
        <v>64</v>
      </c>
      <c r="K62" s="13">
        <f t="shared" ref="K62:K68" si="36">C62/(C62+D62+E62+F62+G62+H62)*100</f>
        <v>38.517247929762213</v>
      </c>
      <c r="L62" s="13">
        <f t="shared" ref="L62:L68" si="37">D62/(D62+E62+F62+G62+H62+C62)*100</f>
        <v>0.18438929917601396</v>
      </c>
      <c r="M62" s="13">
        <f t="shared" ref="M62:M68" si="38">E62/(E62+F62+G62+H62+C62+D62)*100</f>
        <v>0.80429803132847399</v>
      </c>
      <c r="N62" s="13">
        <f t="shared" ref="N62:N68" si="39">F62/(F62+G62+H62+E62+D62+C62)*100</f>
        <v>52.301270509254259</v>
      </c>
      <c r="O62" s="13">
        <f t="shared" ref="O62:O68" si="40">G62/(G62+H62+F62+E62+D62+C62)*100</f>
        <v>6.9704655250475103</v>
      </c>
      <c r="P62" s="13">
        <f t="shared" ref="P62:P68" si="41">H62/(H62+C62+D62+E62+F62+G62)*100</f>
        <v>1.2223287054315266</v>
      </c>
    </row>
    <row r="63" spans="2:16" x14ac:dyDescent="0.3">
      <c r="B63" s="9" t="s">
        <v>65</v>
      </c>
      <c r="C63" s="10">
        <v>1056610006</v>
      </c>
      <c r="D63" s="10">
        <v>27309656</v>
      </c>
      <c r="E63" s="10">
        <v>60697186</v>
      </c>
      <c r="F63" s="10">
        <v>1791144628</v>
      </c>
      <c r="G63" s="10">
        <v>434533711</v>
      </c>
      <c r="H63" s="10">
        <v>151525667</v>
      </c>
      <c r="J63" s="9" t="s">
        <v>65</v>
      </c>
      <c r="K63" s="13">
        <f t="shared" si="36"/>
        <v>30.001810137501106</v>
      </c>
      <c r="L63" s="13">
        <f t="shared" si="37"/>
        <v>0.77544137342995012</v>
      </c>
      <c r="M63" s="13">
        <f t="shared" si="38"/>
        <v>1.7234603495252063</v>
      </c>
      <c r="N63" s="13">
        <f t="shared" si="39"/>
        <v>50.858482082234836</v>
      </c>
      <c r="O63" s="13">
        <f t="shared" si="40"/>
        <v>12.338325230440583</v>
      </c>
      <c r="P63" s="13">
        <f t="shared" si="41"/>
        <v>4.3024808268683161</v>
      </c>
    </row>
    <row r="64" spans="2:16" x14ac:dyDescent="0.3">
      <c r="B64" s="9" t="s">
        <v>66</v>
      </c>
      <c r="C64" s="10">
        <v>13596395246</v>
      </c>
      <c r="D64" s="10">
        <v>9202104</v>
      </c>
      <c r="E64" s="10">
        <v>830517678</v>
      </c>
      <c r="F64" s="10">
        <v>19847718809</v>
      </c>
      <c r="G64" s="10">
        <v>3468598176</v>
      </c>
      <c r="H64" s="10">
        <v>398634254</v>
      </c>
      <c r="J64" s="9" t="s">
        <v>66</v>
      </c>
      <c r="K64" s="13">
        <f t="shared" si="36"/>
        <v>35.638309951406633</v>
      </c>
      <c r="L64" s="13">
        <f t="shared" si="37"/>
        <v>2.4120175136388412E-2</v>
      </c>
      <c r="M64" s="13">
        <f t="shared" si="38"/>
        <v>2.1769186533021836</v>
      </c>
      <c r="N64" s="13">
        <f t="shared" si="39"/>
        <v>52.024021216329487</v>
      </c>
      <c r="O64" s="13">
        <f t="shared" si="40"/>
        <v>9.0917463531033107</v>
      </c>
      <c r="P64" s="13">
        <f t="shared" si="41"/>
        <v>1.0448836507220025</v>
      </c>
    </row>
    <row r="65" spans="2:16" x14ac:dyDescent="0.3">
      <c r="B65" s="9" t="s">
        <v>67</v>
      </c>
      <c r="C65" s="10">
        <v>4578512301</v>
      </c>
      <c r="D65" s="10">
        <v>0</v>
      </c>
      <c r="E65" s="10">
        <v>108041370</v>
      </c>
      <c r="F65" s="10">
        <v>1399193100</v>
      </c>
      <c r="G65" s="10">
        <v>1390640178</v>
      </c>
      <c r="H65" s="10">
        <v>135683961</v>
      </c>
      <c r="J65" s="9" t="s">
        <v>67</v>
      </c>
      <c r="K65" s="13">
        <f t="shared" si="36"/>
        <v>60.148051103743597</v>
      </c>
      <c r="L65" s="13">
        <f t="shared" si="37"/>
        <v>0</v>
      </c>
      <c r="M65" s="13">
        <f t="shared" si="38"/>
        <v>1.4193426634802591</v>
      </c>
      <c r="N65" s="13">
        <f t="shared" si="39"/>
        <v>18.38124101237517</v>
      </c>
      <c r="O65" s="13">
        <f t="shared" si="40"/>
        <v>18.268881023863191</v>
      </c>
      <c r="P65" s="13">
        <f t="shared" si="41"/>
        <v>1.7824841965377856</v>
      </c>
    </row>
    <row r="66" spans="2:16" x14ac:dyDescent="0.3">
      <c r="B66" s="9" t="s">
        <v>68</v>
      </c>
      <c r="C66" s="10">
        <v>1960375389</v>
      </c>
      <c r="D66" s="10">
        <v>2455628</v>
      </c>
      <c r="E66" s="10">
        <v>9851409</v>
      </c>
      <c r="F66" s="10">
        <v>64426402</v>
      </c>
      <c r="G66" s="10">
        <v>45363049</v>
      </c>
      <c r="H66" s="10">
        <v>2004978</v>
      </c>
      <c r="J66" s="9" t="s">
        <v>68</v>
      </c>
      <c r="K66" s="13">
        <f t="shared" si="36"/>
        <v>94.046397507253687</v>
      </c>
      <c r="L66" s="13">
        <f t="shared" si="37"/>
        <v>0.11780548170202637</v>
      </c>
      <c r="M66" s="13">
        <f t="shared" si="38"/>
        <v>0.47260822188404678</v>
      </c>
      <c r="N66" s="13">
        <f t="shared" si="39"/>
        <v>3.0907708015784134</v>
      </c>
      <c r="O66" s="13">
        <f t="shared" si="40"/>
        <v>2.1762318392352693</v>
      </c>
      <c r="P66" s="13">
        <f t="shared" si="41"/>
        <v>9.61861483465596E-2</v>
      </c>
    </row>
    <row r="67" spans="2:16" x14ac:dyDescent="0.3">
      <c r="B67" s="9" t="s">
        <v>69</v>
      </c>
      <c r="C67" s="10">
        <v>343992636</v>
      </c>
      <c r="D67" s="10">
        <v>0</v>
      </c>
      <c r="E67" s="10">
        <v>0</v>
      </c>
      <c r="F67" s="10">
        <v>392192278</v>
      </c>
      <c r="G67" s="10">
        <v>189227639</v>
      </c>
      <c r="H67" s="10">
        <v>6668468</v>
      </c>
      <c r="J67" s="9" t="s">
        <v>69</v>
      </c>
      <c r="K67" s="13">
        <f t="shared" si="36"/>
        <v>36.905872799656542</v>
      </c>
      <c r="L67" s="13">
        <f t="shared" si="37"/>
        <v>0</v>
      </c>
      <c r="M67" s="13">
        <f t="shared" si="38"/>
        <v>0</v>
      </c>
      <c r="N67" s="13">
        <f t="shared" si="39"/>
        <v>42.077058663766095</v>
      </c>
      <c r="O67" s="13">
        <f t="shared" si="40"/>
        <v>20.301629873010793</v>
      </c>
      <c r="P67" s="13">
        <f t="shared" si="41"/>
        <v>0.7154386635665656</v>
      </c>
    </row>
    <row r="68" spans="2:16" x14ac:dyDescent="0.3">
      <c r="B68" s="9" t="s">
        <v>70</v>
      </c>
      <c r="C68" s="10">
        <v>3386993252</v>
      </c>
      <c r="D68" s="10">
        <v>32351735</v>
      </c>
      <c r="E68" s="10">
        <v>491254882</v>
      </c>
      <c r="F68" s="10">
        <v>2158718322</v>
      </c>
      <c r="G68" s="10">
        <v>755386678</v>
      </c>
      <c r="H68" s="10">
        <v>64234856</v>
      </c>
      <c r="J68" s="9" t="s">
        <v>70</v>
      </c>
      <c r="K68" s="13">
        <f t="shared" si="36"/>
        <v>49.16566826254239</v>
      </c>
      <c r="L68" s="13">
        <f t="shared" si="37"/>
        <v>0.46961849415803969</v>
      </c>
      <c r="M68" s="13">
        <f t="shared" si="38"/>
        <v>7.1310666315925708</v>
      </c>
      <c r="N68" s="13">
        <f t="shared" si="39"/>
        <v>31.336002464443101</v>
      </c>
      <c r="O68" s="13">
        <f t="shared" si="40"/>
        <v>10.965209570040185</v>
      </c>
      <c r="P68" s="13">
        <f t="shared" si="41"/>
        <v>0.93243457722371059</v>
      </c>
    </row>
    <row r="69" spans="2:16" x14ac:dyDescent="0.3">
      <c r="B69" s="4" t="s">
        <v>156</v>
      </c>
      <c r="C69" s="20"/>
      <c r="D69" s="20"/>
      <c r="E69" s="20"/>
      <c r="G69" s="4"/>
      <c r="H69" s="4"/>
      <c r="J69" s="4" t="s">
        <v>156</v>
      </c>
      <c r="K69" s="20"/>
      <c r="L69" s="20"/>
      <c r="M69" s="20"/>
      <c r="O69" s="4"/>
      <c r="P69" s="4"/>
    </row>
    <row r="70" spans="2:16" x14ac:dyDescent="0.3">
      <c r="B70" s="9" t="s">
        <v>157</v>
      </c>
      <c r="C70" s="10">
        <v>21088293572</v>
      </c>
      <c r="D70" s="10">
        <v>88228585</v>
      </c>
      <c r="E70" s="10">
        <v>967979915</v>
      </c>
      <c r="F70" s="10">
        <v>22915724610</v>
      </c>
      <c r="G70" s="10">
        <v>6325390269</v>
      </c>
      <c r="H70" s="10">
        <v>540030822</v>
      </c>
      <c r="J70" s="9" t="s">
        <v>157</v>
      </c>
      <c r="K70" s="96">
        <f t="shared" ref="K70:K71" si="42">C70/(C70+D70+E70+F70+G70+H70)*100</f>
        <v>40.612480491702925</v>
      </c>
      <c r="L70" s="96">
        <f t="shared" ref="L70:L71" si="43">D70/(D70+E70+F70+G70+H70+C70)*100</f>
        <v>0.16991330639860902</v>
      </c>
      <c r="M70" s="96">
        <f t="shared" ref="M70:M71" si="44">E70/(E70+F70+G70+H70+C70+D70)*100</f>
        <v>1.8641653142810182</v>
      </c>
      <c r="N70" s="96">
        <f t="shared" ref="N70:N71" si="45">F70/(F70+G70+H70+E70+D70+C70)*100</f>
        <v>44.13180305458912</v>
      </c>
      <c r="O70" s="96">
        <f t="shared" ref="O70:O71" si="46">G70/(G70+H70+F70+E70+D70+C70)*100</f>
        <v>12.181629965700765</v>
      </c>
      <c r="P70" s="96">
        <f t="shared" ref="P70:P71" si="47">H70/(H70+C70+D70+E70+F70+G70)*100</f>
        <v>1.0400078673275641</v>
      </c>
    </row>
    <row r="71" spans="2:16" x14ac:dyDescent="0.3">
      <c r="B71" s="9" t="s">
        <v>158</v>
      </c>
      <c r="C71" s="10">
        <v>18839650879</v>
      </c>
      <c r="D71" s="10">
        <v>54922605</v>
      </c>
      <c r="E71" s="10">
        <v>845710934</v>
      </c>
      <c r="F71" s="10">
        <v>23112540921</v>
      </c>
      <c r="G71" s="10">
        <v>2673825563</v>
      </c>
      <c r="H71" s="10">
        <v>694900825</v>
      </c>
      <c r="J71" s="9" t="s">
        <v>158</v>
      </c>
      <c r="K71" s="96">
        <f t="shared" si="42"/>
        <v>40.759451327539374</v>
      </c>
      <c r="L71" s="96">
        <f t="shared" si="43"/>
        <v>0.11882466716909752</v>
      </c>
      <c r="M71" s="96">
        <f t="shared" si="44"/>
        <v>1.8296896196714743</v>
      </c>
      <c r="N71" s="96">
        <f t="shared" si="45"/>
        <v>50.003818689407979</v>
      </c>
      <c r="O71" s="96">
        <f t="shared" si="46"/>
        <v>5.7848026799111194</v>
      </c>
      <c r="P71" s="96">
        <f t="shared" si="47"/>
        <v>1.5034130163009618</v>
      </c>
    </row>
  </sheetData>
  <hyperlinks>
    <hyperlink ref="B3" location="Índice!A1" display="voltar"/>
  </hyperlinks>
  <pageMargins left="0.70866141732283472" right="0.70866141732283472" top="0.74803149606299213" bottom="0.74803149606299213" header="0.31496062992125984" footer="0.31496062992125984"/>
  <pageSetup paperSize="9" orientation="landscape" r:id="rId1"/>
  <headerFooter scaleWithDoc="0">
    <oddHeader>&amp;R&amp;G</oddHeader>
  </headerFooter>
  <rowBreaks count="2" manualBreakCount="2">
    <brk id="26" max="16383" man="1"/>
    <brk id="49" max="16383" man="1"/>
  </rowBreaks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74"/>
  <sheetViews>
    <sheetView showGridLines="0" zoomScaleNormal="100" workbookViewId="0">
      <selection activeCell="B4" sqref="B4"/>
    </sheetView>
  </sheetViews>
  <sheetFormatPr defaultRowHeight="14.4" x14ac:dyDescent="0.3"/>
  <cols>
    <col min="1" max="1" width="3.44140625" customWidth="1"/>
    <col min="2" max="2" width="28.33203125" customWidth="1"/>
    <col min="3" max="22" width="12.109375" customWidth="1"/>
    <col min="23" max="23" width="3.44140625" customWidth="1"/>
    <col min="24" max="24" width="27.6640625" customWidth="1"/>
  </cols>
  <sheetData>
    <row r="1" spans="1:44" ht="17.399999999999999" x14ac:dyDescent="0.3">
      <c r="B1" s="1" t="s">
        <v>114</v>
      </c>
    </row>
    <row r="2" spans="1:44" ht="17.399999999999999" x14ac:dyDescent="0.3">
      <c r="A2" s="81"/>
      <c r="B2" s="1" t="s">
        <v>159</v>
      </c>
    </row>
    <row r="3" spans="1:44" x14ac:dyDescent="0.3">
      <c r="B3" s="84" t="s">
        <v>117</v>
      </c>
    </row>
    <row r="4" spans="1:44" ht="18" customHeight="1" x14ac:dyDescent="0.3">
      <c r="B4" s="1" t="s">
        <v>127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44" ht="4.5" customHeight="1" x14ac:dyDescent="0.3"/>
    <row r="6" spans="1:44" x14ac:dyDescent="0.3">
      <c r="B6" s="25" t="s">
        <v>93</v>
      </c>
      <c r="X6" s="25" t="s">
        <v>96</v>
      </c>
    </row>
    <row r="7" spans="1:44" ht="24.75" customHeight="1" x14ac:dyDescent="0.3">
      <c r="B7" s="123" t="s">
        <v>0</v>
      </c>
      <c r="C7" s="123" t="s">
        <v>36</v>
      </c>
      <c r="D7" s="123"/>
      <c r="E7" s="123"/>
      <c r="F7" s="126"/>
      <c r="G7" s="124"/>
      <c r="H7" s="127" t="s">
        <v>37</v>
      </c>
      <c r="I7" s="123"/>
      <c r="J7" s="123"/>
      <c r="K7" s="126"/>
      <c r="L7" s="136"/>
      <c r="M7" s="137" t="s">
        <v>38</v>
      </c>
      <c r="N7" s="123"/>
      <c r="O7" s="123"/>
      <c r="P7" s="126"/>
      <c r="Q7" s="138"/>
      <c r="R7" s="122" t="s">
        <v>39</v>
      </c>
      <c r="S7" s="123"/>
      <c r="T7" s="123"/>
      <c r="U7" s="123"/>
      <c r="V7" s="123"/>
      <c r="X7" s="123" t="s">
        <v>0</v>
      </c>
      <c r="Y7" s="123" t="s">
        <v>36</v>
      </c>
      <c r="Z7" s="123"/>
      <c r="AA7" s="123"/>
      <c r="AB7" s="126"/>
      <c r="AC7" s="124"/>
      <c r="AD7" s="127" t="s">
        <v>37</v>
      </c>
      <c r="AE7" s="123"/>
      <c r="AF7" s="123"/>
      <c r="AG7" s="126"/>
      <c r="AH7" s="136"/>
      <c r="AI7" s="137" t="s">
        <v>38</v>
      </c>
      <c r="AJ7" s="123"/>
      <c r="AK7" s="123"/>
      <c r="AL7" s="126"/>
      <c r="AM7" s="138"/>
      <c r="AN7" s="122" t="s">
        <v>39</v>
      </c>
      <c r="AO7" s="123"/>
      <c r="AP7" s="123"/>
      <c r="AQ7" s="123"/>
      <c r="AR7" s="123"/>
    </row>
    <row r="8" spans="1:44" ht="40.799999999999997" x14ac:dyDescent="0.3">
      <c r="B8" s="125"/>
      <c r="C8" s="30" t="s">
        <v>40</v>
      </c>
      <c r="D8" s="30" t="s">
        <v>41</v>
      </c>
      <c r="E8" s="30" t="s">
        <v>42</v>
      </c>
      <c r="F8" s="31" t="s">
        <v>154</v>
      </c>
      <c r="G8" s="41" t="s">
        <v>29</v>
      </c>
      <c r="H8" s="34" t="s">
        <v>40</v>
      </c>
      <c r="I8" s="30" t="s">
        <v>41</v>
      </c>
      <c r="J8" s="30" t="s">
        <v>42</v>
      </c>
      <c r="K8" s="31" t="s">
        <v>154</v>
      </c>
      <c r="L8" s="46" t="s">
        <v>29</v>
      </c>
      <c r="M8" s="54" t="s">
        <v>40</v>
      </c>
      <c r="N8" s="30" t="s">
        <v>41</v>
      </c>
      <c r="O8" s="30" t="s">
        <v>42</v>
      </c>
      <c r="P8" s="31" t="s">
        <v>154</v>
      </c>
      <c r="Q8" s="55" t="s">
        <v>29</v>
      </c>
      <c r="R8" s="29" t="s">
        <v>40</v>
      </c>
      <c r="S8" s="14" t="s">
        <v>41</v>
      </c>
      <c r="T8" s="14" t="s">
        <v>42</v>
      </c>
      <c r="U8" s="31" t="s">
        <v>154</v>
      </c>
      <c r="V8" s="14" t="s">
        <v>29</v>
      </c>
      <c r="X8" s="125"/>
      <c r="Y8" s="30" t="s">
        <v>40</v>
      </c>
      <c r="Z8" s="30" t="s">
        <v>41</v>
      </c>
      <c r="AA8" s="30" t="s">
        <v>42</v>
      </c>
      <c r="AB8" s="31" t="s">
        <v>154</v>
      </c>
      <c r="AC8" s="41" t="s">
        <v>29</v>
      </c>
      <c r="AD8" s="34" t="s">
        <v>40</v>
      </c>
      <c r="AE8" s="30" t="s">
        <v>41</v>
      </c>
      <c r="AF8" s="30" t="s">
        <v>42</v>
      </c>
      <c r="AG8" s="31" t="s">
        <v>154</v>
      </c>
      <c r="AH8" s="46" t="s">
        <v>29</v>
      </c>
      <c r="AI8" s="54" t="s">
        <v>40</v>
      </c>
      <c r="AJ8" s="30" t="s">
        <v>41</v>
      </c>
      <c r="AK8" s="30" t="s">
        <v>42</v>
      </c>
      <c r="AL8" s="31" t="s">
        <v>154</v>
      </c>
      <c r="AM8" s="55" t="s">
        <v>29</v>
      </c>
      <c r="AN8" s="29" t="s">
        <v>40</v>
      </c>
      <c r="AO8" s="14" t="s">
        <v>41</v>
      </c>
      <c r="AP8" s="14" t="s">
        <v>42</v>
      </c>
      <c r="AQ8" s="31" t="s">
        <v>154</v>
      </c>
      <c r="AR8" s="14" t="s">
        <v>29</v>
      </c>
    </row>
    <row r="9" spans="1:44" x14ac:dyDescent="0.3">
      <c r="B9" s="4" t="s">
        <v>4</v>
      </c>
      <c r="C9" s="5"/>
      <c r="D9" s="5"/>
      <c r="E9" s="5"/>
      <c r="F9" s="5"/>
      <c r="G9" s="42"/>
      <c r="H9" s="35"/>
      <c r="I9" s="5"/>
      <c r="J9" s="5"/>
      <c r="K9" s="5"/>
      <c r="L9" s="47"/>
      <c r="M9" s="56"/>
      <c r="N9" s="5"/>
      <c r="O9" s="5"/>
      <c r="P9" s="5"/>
      <c r="Q9" s="57"/>
      <c r="R9" s="5"/>
      <c r="S9" s="5"/>
      <c r="T9" s="5"/>
      <c r="U9" s="5"/>
      <c r="V9" s="5"/>
      <c r="X9" s="4" t="s">
        <v>4</v>
      </c>
      <c r="Y9" s="5"/>
      <c r="Z9" s="5"/>
      <c r="AA9" s="5"/>
      <c r="AB9" s="5"/>
      <c r="AC9" s="42"/>
      <c r="AD9" s="35"/>
      <c r="AE9" s="5"/>
      <c r="AF9" s="5"/>
      <c r="AG9" s="5"/>
      <c r="AH9" s="47"/>
      <c r="AI9" s="56"/>
      <c r="AJ9" s="5"/>
      <c r="AK9" s="5"/>
      <c r="AL9" s="5"/>
      <c r="AM9" s="57"/>
      <c r="AN9" s="5"/>
      <c r="AO9" s="5"/>
      <c r="AP9" s="5"/>
      <c r="AQ9" s="5"/>
      <c r="AR9" s="5"/>
    </row>
    <row r="10" spans="1:44" x14ac:dyDescent="0.3">
      <c r="B10" s="6" t="s">
        <v>4</v>
      </c>
      <c r="C10" s="7">
        <v>468</v>
      </c>
      <c r="D10" s="7">
        <v>1159</v>
      </c>
      <c r="E10" s="7">
        <v>2703</v>
      </c>
      <c r="F10" s="32">
        <v>237</v>
      </c>
      <c r="G10" s="66">
        <v>1297</v>
      </c>
      <c r="H10" s="36">
        <v>124</v>
      </c>
      <c r="I10" s="7">
        <v>1708</v>
      </c>
      <c r="J10" s="7">
        <v>2426</v>
      </c>
      <c r="K10" s="32">
        <v>181</v>
      </c>
      <c r="L10" s="69">
        <v>1425</v>
      </c>
      <c r="M10" s="72">
        <v>601</v>
      </c>
      <c r="N10" s="7">
        <v>1610</v>
      </c>
      <c r="O10" s="7">
        <v>2254</v>
      </c>
      <c r="P10" s="32">
        <v>213</v>
      </c>
      <c r="Q10" s="73">
        <v>1186</v>
      </c>
      <c r="R10" s="64">
        <v>194</v>
      </c>
      <c r="S10" s="7">
        <v>1296</v>
      </c>
      <c r="T10" s="7">
        <v>1579</v>
      </c>
      <c r="U10" s="7">
        <v>183</v>
      </c>
      <c r="V10" s="7">
        <v>2612</v>
      </c>
      <c r="X10" s="6" t="s">
        <v>4</v>
      </c>
      <c r="Y10" s="11">
        <f>C10/SUM($C10:$G10)*100</f>
        <v>7.9809004092769431</v>
      </c>
      <c r="Z10" s="11">
        <f>D10/SUM($C10:$G10)*100</f>
        <v>19.764665757162348</v>
      </c>
      <c r="AA10" s="11">
        <f t="shared" ref="AA10:AC10" si="0">E10/SUM($C10:$G10)*100</f>
        <v>46.094815825375171</v>
      </c>
      <c r="AB10" s="11">
        <f t="shared" si="0"/>
        <v>4.0416098226466577</v>
      </c>
      <c r="AC10" s="78">
        <f t="shared" si="0"/>
        <v>22.11800818553888</v>
      </c>
      <c r="AD10" s="39">
        <f>H10/SUM($H10:$L10)*100</f>
        <v>2.1145975443383356</v>
      </c>
      <c r="AE10" s="11">
        <f t="shared" ref="AE10:AH10" si="1">I10/SUM($H10:$L10)*100</f>
        <v>29.126875852660302</v>
      </c>
      <c r="AF10" s="11">
        <f t="shared" si="1"/>
        <v>41.371077762619372</v>
      </c>
      <c r="AG10" s="11">
        <f t="shared" si="1"/>
        <v>3.0866302864938611</v>
      </c>
      <c r="AH10" s="78">
        <f t="shared" si="1"/>
        <v>24.300818553888131</v>
      </c>
      <c r="AI10" s="39">
        <f>M10/SUM($M10:$Q10)*100</f>
        <v>10.248976807639837</v>
      </c>
      <c r="AJ10" s="11">
        <f t="shared" ref="AJ10:AM10" si="2">N10/SUM($M10:$Q10)*100</f>
        <v>27.455661664392906</v>
      </c>
      <c r="AK10" s="11">
        <f>O10/SUM($M10:$Q10)*100</f>
        <v>38.43792633015007</v>
      </c>
      <c r="AL10" s="11">
        <f t="shared" si="2"/>
        <v>3.632332878581173</v>
      </c>
      <c r="AM10" s="78">
        <f t="shared" si="2"/>
        <v>20.225102319236015</v>
      </c>
      <c r="AN10" s="39">
        <f>R10/SUM($R10:$V10)*100</f>
        <v>3.3083219645293314</v>
      </c>
      <c r="AO10" s="11">
        <f t="shared" ref="AO10:AR10" si="3">S10/SUM($R10:$V10)*100</f>
        <v>22.100954979536152</v>
      </c>
      <c r="AP10" s="11">
        <f t="shared" si="3"/>
        <v>26.927012278308322</v>
      </c>
      <c r="AQ10" s="11">
        <f t="shared" si="3"/>
        <v>3.1207366984993179</v>
      </c>
      <c r="AR10" s="11">
        <f t="shared" si="3"/>
        <v>44.542974079126871</v>
      </c>
    </row>
    <row r="11" spans="1:44" x14ac:dyDescent="0.3">
      <c r="B11" s="4" t="s">
        <v>5</v>
      </c>
      <c r="C11" s="8"/>
      <c r="D11" s="8"/>
      <c r="E11" s="8"/>
      <c r="F11" s="8"/>
      <c r="G11" s="67"/>
      <c r="H11" s="37"/>
      <c r="I11" s="8"/>
      <c r="J11" s="8"/>
      <c r="K11" s="8"/>
      <c r="L11" s="70"/>
      <c r="M11" s="74"/>
      <c r="N11" s="8"/>
      <c r="O11" s="8"/>
      <c r="P11" s="8"/>
      <c r="Q11" s="75"/>
      <c r="R11" s="8"/>
      <c r="S11" s="8"/>
      <c r="T11" s="8"/>
      <c r="U11" s="8"/>
      <c r="V11" s="8"/>
      <c r="X11" s="4" t="s">
        <v>5</v>
      </c>
      <c r="Y11" s="12"/>
      <c r="Z11" s="12"/>
      <c r="AA11" s="12"/>
      <c r="AB11" s="12"/>
      <c r="AC11" s="44"/>
      <c r="AD11" s="50"/>
      <c r="AE11" s="12"/>
      <c r="AF11" s="12"/>
      <c r="AG11" s="12"/>
      <c r="AH11" s="51"/>
      <c r="AI11" s="60"/>
      <c r="AJ11" s="12"/>
      <c r="AK11" s="12"/>
      <c r="AL11" s="12"/>
      <c r="AM11" s="61"/>
      <c r="AN11" s="12"/>
      <c r="AO11" s="12"/>
      <c r="AP11" s="12"/>
      <c r="AQ11" s="12"/>
      <c r="AR11" s="12"/>
    </row>
    <row r="12" spans="1:44" x14ac:dyDescent="0.3">
      <c r="B12" s="9" t="s">
        <v>6</v>
      </c>
      <c r="C12" s="10">
        <v>44</v>
      </c>
      <c r="D12" s="10">
        <v>207</v>
      </c>
      <c r="E12" s="10">
        <v>578</v>
      </c>
      <c r="F12" s="33">
        <v>67</v>
      </c>
      <c r="G12" s="68">
        <v>287</v>
      </c>
      <c r="H12" s="38">
        <v>9</v>
      </c>
      <c r="I12" s="10">
        <v>276</v>
      </c>
      <c r="J12" s="10">
        <v>538</v>
      </c>
      <c r="K12" s="33">
        <v>49</v>
      </c>
      <c r="L12" s="71">
        <v>311</v>
      </c>
      <c r="M12" s="76">
        <v>85</v>
      </c>
      <c r="N12" s="10">
        <v>331</v>
      </c>
      <c r="O12" s="10">
        <v>455</v>
      </c>
      <c r="P12" s="33">
        <v>43</v>
      </c>
      <c r="Q12" s="77">
        <v>269</v>
      </c>
      <c r="R12" s="65">
        <v>29</v>
      </c>
      <c r="S12" s="10">
        <v>273</v>
      </c>
      <c r="T12" s="10">
        <v>329</v>
      </c>
      <c r="U12" s="10">
        <v>44</v>
      </c>
      <c r="V12" s="10">
        <v>508</v>
      </c>
      <c r="X12" s="9" t="s">
        <v>6</v>
      </c>
      <c r="Y12" s="13">
        <f t="shared" ref="Y12:Y15" si="4">C12/SUM($C12:$G12)*100</f>
        <v>3.7193575655114115</v>
      </c>
      <c r="Z12" s="13">
        <f t="shared" ref="Z12:Z15" si="5">D12/SUM($C12:$G12)*100</f>
        <v>17.49788672865596</v>
      </c>
      <c r="AA12" s="13">
        <f t="shared" ref="AA12:AA15" si="6">E12/SUM($C12:$G12)*100</f>
        <v>48.858833474218088</v>
      </c>
      <c r="AB12" s="92">
        <f t="shared" ref="AB12:AB15" si="7">F12/SUM($C12:$G12)*100</f>
        <v>5.66356720202874</v>
      </c>
      <c r="AC12" s="45">
        <f t="shared" ref="AC12:AC15" si="8">G12/SUM($C12:$G12)*100</f>
        <v>24.260355029585799</v>
      </c>
      <c r="AD12" s="52">
        <f t="shared" ref="AD12:AD15" si="9">H12/SUM($H12:$L12)*100</f>
        <v>0.76077768385460698</v>
      </c>
      <c r="AE12" s="13">
        <f t="shared" ref="AE12:AE15" si="10">I12/SUM($H12:$L12)*100</f>
        <v>23.330515638207945</v>
      </c>
      <c r="AF12" s="13">
        <f t="shared" ref="AF12:AF15" si="11">J12/SUM($H12:$L12)*100</f>
        <v>45.477599323753168</v>
      </c>
      <c r="AG12" s="92">
        <f t="shared" ref="AG12:AG15" si="12">K12/SUM($H12:$L12)*100</f>
        <v>4.1420118343195274</v>
      </c>
      <c r="AH12" s="53">
        <f t="shared" ref="AH12:AH15" si="13">L12/SUM($H12:$L12)*100</f>
        <v>26.289095519864752</v>
      </c>
      <c r="AI12" s="62">
        <f t="shared" ref="AI12:AI15" si="14">M12/SUM($M12:$Q12)*100</f>
        <v>7.1851225697379544</v>
      </c>
      <c r="AJ12" s="13">
        <f t="shared" ref="AJ12:AJ15" si="15">N12/SUM($M12:$Q12)*100</f>
        <v>27.979712595097212</v>
      </c>
      <c r="AK12" s="13">
        <f t="shared" ref="AK12:AK15" si="16">O12/SUM($M12:$Q12)*100</f>
        <v>38.461538461538467</v>
      </c>
      <c r="AL12" s="92">
        <f t="shared" ref="AL12:AL15" si="17">P12/SUM($M12:$Q12)*100</f>
        <v>3.6348267117497892</v>
      </c>
      <c r="AM12" s="63">
        <f t="shared" ref="AM12:AM15" si="18">Q12/SUM($M12:$Q12)*100</f>
        <v>22.738799661876584</v>
      </c>
      <c r="AN12" s="40">
        <f t="shared" ref="AN12:AN15" si="19">R12/SUM($R12:$V12)*100</f>
        <v>2.4513947590870666</v>
      </c>
      <c r="AO12" s="13">
        <f t="shared" ref="AO12:AO15" si="20">S12/SUM($R12:$V12)*100</f>
        <v>23.076923076923077</v>
      </c>
      <c r="AP12" s="13">
        <f t="shared" ref="AP12:AP15" si="21">T12/SUM($R12:$V12)*100</f>
        <v>27.810650887573964</v>
      </c>
      <c r="AQ12" s="13">
        <f t="shared" ref="AQ12:AQ15" si="22">U12/SUM($R12:$V12)*100</f>
        <v>3.7193575655114115</v>
      </c>
      <c r="AR12" s="13">
        <f t="shared" ref="AR12:AR15" si="23">V12/SUM($R12:$V12)*100</f>
        <v>42.941673710904482</v>
      </c>
    </row>
    <row r="13" spans="1:44" x14ac:dyDescent="0.3">
      <c r="B13" s="9" t="s">
        <v>7</v>
      </c>
      <c r="C13" s="10">
        <v>151</v>
      </c>
      <c r="D13" s="10">
        <v>448</v>
      </c>
      <c r="E13" s="10">
        <v>916</v>
      </c>
      <c r="F13" s="33">
        <v>78</v>
      </c>
      <c r="G13" s="68">
        <v>480</v>
      </c>
      <c r="H13" s="38">
        <v>47</v>
      </c>
      <c r="I13" s="10">
        <v>646</v>
      </c>
      <c r="J13" s="10">
        <v>795</v>
      </c>
      <c r="K13" s="33">
        <v>55</v>
      </c>
      <c r="L13" s="71">
        <v>530</v>
      </c>
      <c r="M13" s="76">
        <v>258</v>
      </c>
      <c r="N13" s="10">
        <v>574</v>
      </c>
      <c r="O13" s="10">
        <v>756</v>
      </c>
      <c r="P13" s="33">
        <v>52</v>
      </c>
      <c r="Q13" s="77">
        <v>433</v>
      </c>
      <c r="R13" s="65">
        <v>58</v>
      </c>
      <c r="S13" s="10">
        <v>456</v>
      </c>
      <c r="T13" s="10">
        <v>552</v>
      </c>
      <c r="U13" s="10">
        <v>67</v>
      </c>
      <c r="V13" s="10">
        <v>940</v>
      </c>
      <c r="X13" s="9" t="s">
        <v>7</v>
      </c>
      <c r="Y13" s="13">
        <f t="shared" si="4"/>
        <v>7.2841292812349243</v>
      </c>
      <c r="Z13" s="13">
        <f t="shared" si="5"/>
        <v>21.61119150988905</v>
      </c>
      <c r="AA13" s="13">
        <f t="shared" si="6"/>
        <v>44.187168355041003</v>
      </c>
      <c r="AB13" s="92">
        <f t="shared" si="7"/>
        <v>3.7626628075253259</v>
      </c>
      <c r="AC13" s="45">
        <f t="shared" si="8"/>
        <v>23.154848046309695</v>
      </c>
      <c r="AD13" s="52">
        <f t="shared" si="9"/>
        <v>2.2672455378678245</v>
      </c>
      <c r="AE13" s="13">
        <f t="shared" si="10"/>
        <v>31.162566328991797</v>
      </c>
      <c r="AF13" s="13">
        <f t="shared" si="11"/>
        <v>38.350217076700432</v>
      </c>
      <c r="AG13" s="92">
        <f t="shared" si="12"/>
        <v>2.6531596719729862</v>
      </c>
      <c r="AH13" s="53">
        <f t="shared" si="13"/>
        <v>25.566811384466959</v>
      </c>
      <c r="AI13" s="62">
        <f t="shared" si="14"/>
        <v>12.445730824891461</v>
      </c>
      <c r="AJ13" s="13">
        <f t="shared" si="15"/>
        <v>27.689339122045343</v>
      </c>
      <c r="AK13" s="13">
        <f t="shared" si="16"/>
        <v>36.468885672937773</v>
      </c>
      <c r="AL13" s="92">
        <f t="shared" si="17"/>
        <v>2.5084418716835506</v>
      </c>
      <c r="AM13" s="63">
        <f t="shared" si="18"/>
        <v>20.887602508441873</v>
      </c>
      <c r="AN13" s="40">
        <f t="shared" si="19"/>
        <v>2.7978774722624213</v>
      </c>
      <c r="AO13" s="13">
        <f t="shared" si="20"/>
        <v>21.99710564399421</v>
      </c>
      <c r="AP13" s="13">
        <f t="shared" si="21"/>
        <v>26.628075253256149</v>
      </c>
      <c r="AQ13" s="13">
        <f t="shared" si="22"/>
        <v>3.2320308731307286</v>
      </c>
      <c r="AR13" s="13">
        <f t="shared" si="23"/>
        <v>45.344910757356487</v>
      </c>
    </row>
    <row r="14" spans="1:44" x14ac:dyDescent="0.3">
      <c r="B14" s="9" t="s">
        <v>8</v>
      </c>
      <c r="C14" s="10">
        <v>204</v>
      </c>
      <c r="D14" s="10">
        <v>367</v>
      </c>
      <c r="E14" s="10">
        <v>767</v>
      </c>
      <c r="F14" s="33">
        <v>56</v>
      </c>
      <c r="G14" s="68">
        <v>359</v>
      </c>
      <c r="H14" s="38">
        <v>52</v>
      </c>
      <c r="I14" s="10">
        <v>582</v>
      </c>
      <c r="J14" s="10">
        <v>674</v>
      </c>
      <c r="K14" s="33">
        <v>47</v>
      </c>
      <c r="L14" s="71">
        <v>398</v>
      </c>
      <c r="M14" s="76">
        <v>208</v>
      </c>
      <c r="N14" s="10">
        <v>446</v>
      </c>
      <c r="O14" s="10">
        <v>698</v>
      </c>
      <c r="P14" s="33">
        <v>72</v>
      </c>
      <c r="Q14" s="77">
        <v>329</v>
      </c>
      <c r="R14" s="65">
        <v>61</v>
      </c>
      <c r="S14" s="10">
        <v>372</v>
      </c>
      <c r="T14" s="10">
        <v>468</v>
      </c>
      <c r="U14" s="10">
        <v>48</v>
      </c>
      <c r="V14" s="10">
        <v>804</v>
      </c>
      <c r="X14" s="9" t="s">
        <v>8</v>
      </c>
      <c r="Y14" s="13">
        <f t="shared" si="4"/>
        <v>11.63719338277239</v>
      </c>
      <c r="Z14" s="13">
        <f t="shared" si="5"/>
        <v>20.93553907586994</v>
      </c>
      <c r="AA14" s="13">
        <f t="shared" si="6"/>
        <v>43.75356531660011</v>
      </c>
      <c r="AB14" s="92">
        <f t="shared" si="7"/>
        <v>3.1945236737022249</v>
      </c>
      <c r="AC14" s="45">
        <f t="shared" si="8"/>
        <v>20.479178551055334</v>
      </c>
      <c r="AD14" s="52">
        <f t="shared" si="9"/>
        <v>2.9663434112949227</v>
      </c>
      <c r="AE14" s="13">
        <f t="shared" si="10"/>
        <v>33.200228180262407</v>
      </c>
      <c r="AF14" s="13">
        <f t="shared" si="11"/>
        <v>38.448374215630352</v>
      </c>
      <c r="AG14" s="92">
        <f t="shared" si="12"/>
        <v>2.6811180832857957</v>
      </c>
      <c r="AH14" s="53">
        <f t="shared" si="13"/>
        <v>22.703936109526527</v>
      </c>
      <c r="AI14" s="62">
        <f t="shared" si="14"/>
        <v>11.865373645179691</v>
      </c>
      <c r="AJ14" s="13">
        <f t="shared" si="15"/>
        <v>25.442099258414146</v>
      </c>
      <c r="AK14" s="13">
        <f t="shared" si="16"/>
        <v>39.817455790074156</v>
      </c>
      <c r="AL14" s="92">
        <f t="shared" si="17"/>
        <v>4.1072447233314318</v>
      </c>
      <c r="AM14" s="63">
        <f t="shared" si="18"/>
        <v>18.76782658300057</v>
      </c>
      <c r="AN14" s="40">
        <f t="shared" si="19"/>
        <v>3.4797490017113519</v>
      </c>
      <c r="AO14" s="13">
        <f t="shared" si="20"/>
        <v>21.220764403879063</v>
      </c>
      <c r="AP14" s="13">
        <f t="shared" si="21"/>
        <v>26.697090701654307</v>
      </c>
      <c r="AQ14" s="13">
        <f t="shared" si="22"/>
        <v>2.7381631488876215</v>
      </c>
      <c r="AR14" s="13">
        <f t="shared" si="23"/>
        <v>45.864232743867653</v>
      </c>
    </row>
    <row r="15" spans="1:44" x14ac:dyDescent="0.3">
      <c r="B15" s="9" t="s">
        <v>9</v>
      </c>
      <c r="C15" s="10">
        <v>69</v>
      </c>
      <c r="D15" s="10">
        <v>137</v>
      </c>
      <c r="E15" s="10">
        <v>442</v>
      </c>
      <c r="F15" s="33">
        <v>36</v>
      </c>
      <c r="G15" s="68">
        <v>171</v>
      </c>
      <c r="H15" s="38">
        <v>16</v>
      </c>
      <c r="I15" s="10">
        <v>204</v>
      </c>
      <c r="J15" s="10">
        <v>419</v>
      </c>
      <c r="K15" s="33">
        <v>30</v>
      </c>
      <c r="L15" s="71">
        <v>186</v>
      </c>
      <c r="M15" s="76">
        <v>50</v>
      </c>
      <c r="N15" s="10">
        <v>259</v>
      </c>
      <c r="O15" s="10">
        <v>345</v>
      </c>
      <c r="P15" s="33">
        <v>46</v>
      </c>
      <c r="Q15" s="77">
        <v>155</v>
      </c>
      <c r="R15" s="65">
        <v>46</v>
      </c>
      <c r="S15" s="10">
        <v>195</v>
      </c>
      <c r="T15" s="10">
        <v>230</v>
      </c>
      <c r="U15" s="10">
        <v>24</v>
      </c>
      <c r="V15" s="10">
        <v>360</v>
      </c>
      <c r="X15" s="9" t="s">
        <v>9</v>
      </c>
      <c r="Y15" s="13">
        <f t="shared" si="4"/>
        <v>8.0701754385964914</v>
      </c>
      <c r="Z15" s="13">
        <f t="shared" si="5"/>
        <v>16.023391812865498</v>
      </c>
      <c r="AA15" s="13">
        <f t="shared" si="6"/>
        <v>51.695906432748536</v>
      </c>
      <c r="AB15" s="92">
        <f t="shared" si="7"/>
        <v>4.2105263157894735</v>
      </c>
      <c r="AC15" s="45">
        <f t="shared" si="8"/>
        <v>20</v>
      </c>
      <c r="AD15" s="52">
        <f t="shared" si="9"/>
        <v>1.8713450292397662</v>
      </c>
      <c r="AE15" s="13">
        <f t="shared" si="10"/>
        <v>23.859649122807017</v>
      </c>
      <c r="AF15" s="13">
        <f t="shared" si="11"/>
        <v>49.005847953216374</v>
      </c>
      <c r="AG15" s="92">
        <f t="shared" si="12"/>
        <v>3.5087719298245612</v>
      </c>
      <c r="AH15" s="53">
        <f t="shared" si="13"/>
        <v>21.754385964912281</v>
      </c>
      <c r="AI15" s="62">
        <f t="shared" si="14"/>
        <v>5.8479532163742682</v>
      </c>
      <c r="AJ15" s="13">
        <f t="shared" si="15"/>
        <v>30.292397660818715</v>
      </c>
      <c r="AK15" s="13">
        <f t="shared" si="16"/>
        <v>40.350877192982452</v>
      </c>
      <c r="AL15" s="92">
        <f t="shared" si="17"/>
        <v>5.3801169590643276</v>
      </c>
      <c r="AM15" s="63">
        <f t="shared" si="18"/>
        <v>18.128654970760234</v>
      </c>
      <c r="AN15" s="40">
        <f t="shared" si="19"/>
        <v>5.3801169590643276</v>
      </c>
      <c r="AO15" s="13">
        <f t="shared" si="20"/>
        <v>22.807017543859647</v>
      </c>
      <c r="AP15" s="13">
        <f t="shared" si="21"/>
        <v>26.900584795321635</v>
      </c>
      <c r="AQ15" s="13">
        <f t="shared" si="22"/>
        <v>2.807017543859649</v>
      </c>
      <c r="AR15" s="13">
        <f t="shared" si="23"/>
        <v>42.105263157894733</v>
      </c>
    </row>
    <row r="16" spans="1:44" x14ac:dyDescent="0.3">
      <c r="B16" s="4" t="s">
        <v>71</v>
      </c>
      <c r="C16" s="8"/>
      <c r="D16" s="8"/>
      <c r="E16" s="8"/>
      <c r="F16" s="8"/>
      <c r="G16" s="67"/>
      <c r="H16" s="37"/>
      <c r="I16" s="8"/>
      <c r="J16" s="8"/>
      <c r="K16" s="8"/>
      <c r="L16" s="70"/>
      <c r="M16" s="74"/>
      <c r="N16" s="8"/>
      <c r="O16" s="8"/>
      <c r="P16" s="8"/>
      <c r="Q16" s="75"/>
      <c r="R16" s="8"/>
      <c r="S16" s="8"/>
      <c r="T16" s="8"/>
      <c r="U16" s="8"/>
      <c r="V16" s="8"/>
      <c r="X16" s="4" t="s">
        <v>71</v>
      </c>
      <c r="Y16" s="8"/>
      <c r="Z16" s="8"/>
      <c r="AA16" s="8"/>
      <c r="AB16" s="8"/>
      <c r="AC16" s="67"/>
      <c r="AD16" s="37"/>
      <c r="AE16" s="8"/>
      <c r="AF16" s="8"/>
      <c r="AG16" s="8"/>
      <c r="AH16" s="70"/>
      <c r="AI16" s="74"/>
      <c r="AJ16" s="8"/>
      <c r="AK16" s="8"/>
      <c r="AL16" s="8"/>
      <c r="AM16" s="75"/>
      <c r="AN16" s="8"/>
      <c r="AO16" s="8"/>
      <c r="AP16" s="8"/>
      <c r="AQ16" s="8"/>
      <c r="AR16" s="8"/>
    </row>
    <row r="17" spans="2:44" x14ac:dyDescent="0.3">
      <c r="B17" s="9" t="s">
        <v>64</v>
      </c>
      <c r="C17" s="10">
        <v>182</v>
      </c>
      <c r="D17" s="10">
        <v>363</v>
      </c>
      <c r="E17" s="10">
        <v>750</v>
      </c>
      <c r="F17" s="33">
        <v>53</v>
      </c>
      <c r="G17" s="68">
        <v>338</v>
      </c>
      <c r="H17" s="38">
        <v>48</v>
      </c>
      <c r="I17" s="10">
        <v>557</v>
      </c>
      <c r="J17" s="10">
        <v>677</v>
      </c>
      <c r="K17" s="33">
        <v>45</v>
      </c>
      <c r="L17" s="71">
        <v>359</v>
      </c>
      <c r="M17" s="76">
        <v>155</v>
      </c>
      <c r="N17" s="10">
        <v>421</v>
      </c>
      <c r="O17" s="10">
        <v>718</v>
      </c>
      <c r="P17" s="33">
        <v>67</v>
      </c>
      <c r="Q17" s="77">
        <v>325</v>
      </c>
      <c r="R17" s="65">
        <v>53</v>
      </c>
      <c r="S17" s="10">
        <v>376</v>
      </c>
      <c r="T17" s="10">
        <v>462</v>
      </c>
      <c r="U17" s="10">
        <v>47</v>
      </c>
      <c r="V17" s="10">
        <v>748</v>
      </c>
      <c r="X17" s="9" t="s">
        <v>64</v>
      </c>
      <c r="Y17" s="13">
        <f t="shared" ref="Y17:Y23" si="24">C17/SUM($C17:$G17)*100</f>
        <v>10.794780545670225</v>
      </c>
      <c r="Z17" s="13">
        <f t="shared" ref="Z17:Z23" si="25">D17/SUM($C17:$G17)*100</f>
        <v>21.530249110320284</v>
      </c>
      <c r="AA17" s="13">
        <f t="shared" ref="AA17:AA23" si="26">E17/SUM($C17:$G17)*100</f>
        <v>44.483985765124558</v>
      </c>
      <c r="AB17" s="92">
        <f t="shared" ref="AB17:AB23" si="27">F17/SUM($C17:$G17)*100</f>
        <v>3.1435349940688022</v>
      </c>
      <c r="AC17" s="45">
        <f t="shared" ref="AC17:AC23" si="28">G17/SUM($C17:$G17)*100</f>
        <v>20.047449584816132</v>
      </c>
      <c r="AD17" s="52">
        <f t="shared" ref="AD17:AD23" si="29">H17/SUM($H17:$L17)*100</f>
        <v>2.8469750889679712</v>
      </c>
      <c r="AE17" s="13">
        <f t="shared" ref="AE17:AE23" si="30">I17/SUM($H17:$L17)*100</f>
        <v>33.0367734282325</v>
      </c>
      <c r="AF17" s="13">
        <f t="shared" ref="AF17:AF23" si="31">J17/SUM($H17:$L17)*100</f>
        <v>40.154211150652429</v>
      </c>
      <c r="AG17" s="92">
        <f t="shared" ref="AG17:AG23" si="32">K17/SUM($H17:$L17)*100</f>
        <v>2.6690391459074734</v>
      </c>
      <c r="AH17" s="53">
        <f t="shared" ref="AH17:AH23" si="33">L17/SUM($H17:$L17)*100</f>
        <v>21.293001186239621</v>
      </c>
      <c r="AI17" s="62">
        <f t="shared" ref="AI17:AI23" si="34">M17/SUM($M17:$Q17)*100</f>
        <v>9.1933570581257413</v>
      </c>
      <c r="AJ17" s="13">
        <f t="shared" ref="AJ17:AJ23" si="35">N17/SUM($M17:$Q17)*100</f>
        <v>24.970344009489917</v>
      </c>
      <c r="AK17" s="13">
        <f t="shared" ref="AK17:AK23" si="36">O17/SUM($M17:$Q17)*100</f>
        <v>42.586002372479243</v>
      </c>
      <c r="AL17" s="92">
        <f t="shared" ref="AL17:AL23" si="37">P17/SUM($M17:$Q17)*100</f>
        <v>3.9739027283511268</v>
      </c>
      <c r="AM17" s="63">
        <f t="shared" ref="AM17:AM23" si="38">Q17/SUM($M17:$Q17)*100</f>
        <v>19.276393831553975</v>
      </c>
      <c r="AN17" s="40">
        <f t="shared" ref="AN17:AN23" si="39">R17/SUM($R17:$V17)*100</f>
        <v>3.1435349940688022</v>
      </c>
      <c r="AO17" s="13">
        <f t="shared" ref="AO17:AO23" si="40">S17/SUM($R17:$V17)*100</f>
        <v>22.301304863582445</v>
      </c>
      <c r="AP17" s="13">
        <f t="shared" ref="AP17:AP23" si="41">T17/SUM($R17:$V17)*100</f>
        <v>27.402135231316727</v>
      </c>
      <c r="AQ17" s="13">
        <f t="shared" ref="AQ17:AQ23" si="42">U17/SUM($R17:$V17)*100</f>
        <v>2.7876631079478056</v>
      </c>
      <c r="AR17" s="13">
        <f t="shared" ref="AR17:AR23" si="43">V17/SUM($R17:$V17)*100</f>
        <v>44.365361803084227</v>
      </c>
    </row>
    <row r="18" spans="2:44" x14ac:dyDescent="0.3">
      <c r="B18" s="9" t="s">
        <v>65</v>
      </c>
      <c r="C18" s="10">
        <v>27</v>
      </c>
      <c r="D18" s="10">
        <v>100</v>
      </c>
      <c r="E18" s="10">
        <v>325</v>
      </c>
      <c r="F18" s="33">
        <v>36</v>
      </c>
      <c r="G18" s="68">
        <v>154</v>
      </c>
      <c r="H18" s="38">
        <v>1</v>
      </c>
      <c r="I18" s="10">
        <v>147</v>
      </c>
      <c r="J18" s="10">
        <v>290</v>
      </c>
      <c r="K18" s="33">
        <v>30</v>
      </c>
      <c r="L18" s="71">
        <v>174</v>
      </c>
      <c r="M18" s="76">
        <v>49</v>
      </c>
      <c r="N18" s="10">
        <v>156</v>
      </c>
      <c r="O18" s="10">
        <v>253</v>
      </c>
      <c r="P18" s="33">
        <v>32</v>
      </c>
      <c r="Q18" s="77">
        <v>152</v>
      </c>
      <c r="R18" s="65">
        <v>10</v>
      </c>
      <c r="S18" s="10">
        <v>106</v>
      </c>
      <c r="T18" s="10">
        <v>208</v>
      </c>
      <c r="U18" s="10">
        <v>29</v>
      </c>
      <c r="V18" s="10">
        <v>289</v>
      </c>
      <c r="X18" s="9" t="s">
        <v>65</v>
      </c>
      <c r="Y18" s="13">
        <f t="shared" si="24"/>
        <v>4.2056074766355138</v>
      </c>
      <c r="Z18" s="13">
        <f t="shared" si="25"/>
        <v>15.57632398753894</v>
      </c>
      <c r="AA18" s="13">
        <f t="shared" si="26"/>
        <v>50.623052959501557</v>
      </c>
      <c r="AB18" s="92">
        <f t="shared" si="27"/>
        <v>5.6074766355140184</v>
      </c>
      <c r="AC18" s="45">
        <f t="shared" si="28"/>
        <v>23.987538940809969</v>
      </c>
      <c r="AD18" s="52">
        <f t="shared" si="29"/>
        <v>0.1557632398753894</v>
      </c>
      <c r="AE18" s="13">
        <f t="shared" si="30"/>
        <v>22.897196261682243</v>
      </c>
      <c r="AF18" s="13">
        <f t="shared" si="31"/>
        <v>45.171339563862929</v>
      </c>
      <c r="AG18" s="92">
        <f t="shared" si="32"/>
        <v>4.6728971962616823</v>
      </c>
      <c r="AH18" s="53">
        <f t="shared" si="33"/>
        <v>27.102803738317753</v>
      </c>
      <c r="AI18" s="62">
        <f t="shared" si="34"/>
        <v>7.6323987538940807</v>
      </c>
      <c r="AJ18" s="13">
        <f t="shared" si="35"/>
        <v>24.299065420560748</v>
      </c>
      <c r="AK18" s="13">
        <f t="shared" si="36"/>
        <v>39.40809968847352</v>
      </c>
      <c r="AL18" s="92">
        <f t="shared" si="37"/>
        <v>4.9844236760124607</v>
      </c>
      <c r="AM18" s="63">
        <f t="shared" si="38"/>
        <v>23.676012461059191</v>
      </c>
      <c r="AN18" s="40">
        <f t="shared" si="39"/>
        <v>1.557632398753894</v>
      </c>
      <c r="AO18" s="13">
        <f t="shared" si="40"/>
        <v>16.510903426791277</v>
      </c>
      <c r="AP18" s="13">
        <f t="shared" si="41"/>
        <v>32.398753894080997</v>
      </c>
      <c r="AQ18" s="13">
        <f t="shared" si="42"/>
        <v>4.5171339563862922</v>
      </c>
      <c r="AR18" s="13">
        <f t="shared" si="43"/>
        <v>45.015576323987538</v>
      </c>
    </row>
    <row r="19" spans="2:44" x14ac:dyDescent="0.3">
      <c r="B19" s="9" t="s">
        <v>66</v>
      </c>
      <c r="C19" s="10">
        <v>113</v>
      </c>
      <c r="D19" s="10">
        <v>337</v>
      </c>
      <c r="E19" s="10">
        <v>875</v>
      </c>
      <c r="F19" s="33">
        <v>77</v>
      </c>
      <c r="G19" s="68">
        <v>377</v>
      </c>
      <c r="H19" s="38">
        <v>38</v>
      </c>
      <c r="I19" s="10">
        <v>470</v>
      </c>
      <c r="J19" s="10">
        <v>790</v>
      </c>
      <c r="K19" s="33">
        <v>57</v>
      </c>
      <c r="L19" s="71">
        <v>424</v>
      </c>
      <c r="M19" s="76">
        <v>188</v>
      </c>
      <c r="N19" s="10">
        <v>466</v>
      </c>
      <c r="O19" s="10">
        <v>726</v>
      </c>
      <c r="P19" s="33">
        <v>56</v>
      </c>
      <c r="Q19" s="77">
        <v>343</v>
      </c>
      <c r="R19" s="65">
        <v>65</v>
      </c>
      <c r="S19" s="10">
        <v>385</v>
      </c>
      <c r="T19" s="10">
        <v>513</v>
      </c>
      <c r="U19" s="10">
        <v>56</v>
      </c>
      <c r="V19" s="10">
        <v>760</v>
      </c>
      <c r="X19" s="9" t="s">
        <v>66</v>
      </c>
      <c r="Y19" s="13">
        <f t="shared" si="24"/>
        <v>6.3518830803822368</v>
      </c>
      <c r="Z19" s="13">
        <f t="shared" si="25"/>
        <v>18.943226531759414</v>
      </c>
      <c r="AA19" s="13">
        <f t="shared" si="26"/>
        <v>49.184935356942098</v>
      </c>
      <c r="AB19" s="92">
        <f t="shared" si="27"/>
        <v>4.3282743114109046</v>
      </c>
      <c r="AC19" s="45">
        <f t="shared" si="28"/>
        <v>21.191680719505339</v>
      </c>
      <c r="AD19" s="52">
        <f t="shared" si="29"/>
        <v>2.1360314783586283</v>
      </c>
      <c r="AE19" s="13">
        <f t="shared" si="30"/>
        <v>26.419336706014612</v>
      </c>
      <c r="AF19" s="13">
        <f t="shared" si="31"/>
        <v>44.406970207982013</v>
      </c>
      <c r="AG19" s="92">
        <f t="shared" si="32"/>
        <v>3.2040472175379429</v>
      </c>
      <c r="AH19" s="53">
        <f t="shared" si="33"/>
        <v>23.833614390106803</v>
      </c>
      <c r="AI19" s="62">
        <f t="shared" si="34"/>
        <v>10.567734682405847</v>
      </c>
      <c r="AJ19" s="13">
        <f t="shared" si="35"/>
        <v>26.194491287240023</v>
      </c>
      <c r="AK19" s="13">
        <f t="shared" si="36"/>
        <v>40.809443507588533</v>
      </c>
      <c r="AL19" s="92">
        <f t="shared" si="37"/>
        <v>3.1478358628442948</v>
      </c>
      <c r="AM19" s="63">
        <f t="shared" si="38"/>
        <v>19.280494659921306</v>
      </c>
      <c r="AN19" s="40">
        <f t="shared" si="39"/>
        <v>3.6537380550871275</v>
      </c>
      <c r="AO19" s="13">
        <f t="shared" si="40"/>
        <v>21.641371557054526</v>
      </c>
      <c r="AP19" s="13">
        <f t="shared" si="41"/>
        <v>28.836424957841484</v>
      </c>
      <c r="AQ19" s="13">
        <f t="shared" si="42"/>
        <v>3.1478358628442948</v>
      </c>
      <c r="AR19" s="13">
        <f t="shared" si="43"/>
        <v>42.720629567172566</v>
      </c>
    </row>
    <row r="20" spans="2:44" x14ac:dyDescent="0.3">
      <c r="B20" s="9" t="s">
        <v>67</v>
      </c>
      <c r="C20" s="10">
        <v>23</v>
      </c>
      <c r="D20" s="10">
        <v>45</v>
      </c>
      <c r="E20" s="10">
        <v>83</v>
      </c>
      <c r="F20" s="33">
        <v>9</v>
      </c>
      <c r="G20" s="68">
        <v>40</v>
      </c>
      <c r="H20" s="38">
        <v>2</v>
      </c>
      <c r="I20" s="10">
        <v>64</v>
      </c>
      <c r="J20" s="10">
        <v>80</v>
      </c>
      <c r="K20" s="33">
        <v>5</v>
      </c>
      <c r="L20" s="71">
        <v>49</v>
      </c>
      <c r="M20" s="76">
        <v>20</v>
      </c>
      <c r="N20" s="10">
        <v>68</v>
      </c>
      <c r="O20" s="10">
        <v>75</v>
      </c>
      <c r="P20" s="33">
        <v>6</v>
      </c>
      <c r="Q20" s="77">
        <v>31</v>
      </c>
      <c r="R20" s="65">
        <v>4</v>
      </c>
      <c r="S20" s="10">
        <v>56</v>
      </c>
      <c r="T20" s="10">
        <v>41</v>
      </c>
      <c r="U20" s="10">
        <v>6</v>
      </c>
      <c r="V20" s="10">
        <v>93</v>
      </c>
      <c r="X20" s="9" t="s">
        <v>67</v>
      </c>
      <c r="Y20" s="13">
        <f t="shared" si="24"/>
        <v>11.5</v>
      </c>
      <c r="Z20" s="13">
        <f t="shared" si="25"/>
        <v>22.5</v>
      </c>
      <c r="AA20" s="13">
        <f t="shared" si="26"/>
        <v>41.5</v>
      </c>
      <c r="AB20" s="92">
        <f t="shared" si="27"/>
        <v>4.5</v>
      </c>
      <c r="AC20" s="45">
        <f t="shared" si="28"/>
        <v>20</v>
      </c>
      <c r="AD20" s="52">
        <f t="shared" si="29"/>
        <v>1</v>
      </c>
      <c r="AE20" s="13">
        <f t="shared" si="30"/>
        <v>32</v>
      </c>
      <c r="AF20" s="13">
        <f t="shared" si="31"/>
        <v>40</v>
      </c>
      <c r="AG20" s="92">
        <f t="shared" si="32"/>
        <v>2.5</v>
      </c>
      <c r="AH20" s="53">
        <f t="shared" si="33"/>
        <v>24.5</v>
      </c>
      <c r="AI20" s="62">
        <f t="shared" si="34"/>
        <v>10</v>
      </c>
      <c r="AJ20" s="13">
        <f t="shared" si="35"/>
        <v>34</v>
      </c>
      <c r="AK20" s="13">
        <f t="shared" si="36"/>
        <v>37.5</v>
      </c>
      <c r="AL20" s="92">
        <f t="shared" si="37"/>
        <v>3</v>
      </c>
      <c r="AM20" s="63">
        <f t="shared" si="38"/>
        <v>15.5</v>
      </c>
      <c r="AN20" s="40">
        <f t="shared" si="39"/>
        <v>2</v>
      </c>
      <c r="AO20" s="13">
        <f t="shared" si="40"/>
        <v>28.000000000000004</v>
      </c>
      <c r="AP20" s="13">
        <f t="shared" si="41"/>
        <v>20.5</v>
      </c>
      <c r="AQ20" s="13">
        <f t="shared" si="42"/>
        <v>3</v>
      </c>
      <c r="AR20" s="13">
        <f t="shared" si="43"/>
        <v>46.5</v>
      </c>
    </row>
    <row r="21" spans="2:44" x14ac:dyDescent="0.3">
      <c r="B21" s="9" t="s">
        <v>68</v>
      </c>
      <c r="C21" s="10">
        <v>34</v>
      </c>
      <c r="D21" s="10">
        <v>95</v>
      </c>
      <c r="E21" s="10">
        <v>104</v>
      </c>
      <c r="F21" s="33">
        <v>7</v>
      </c>
      <c r="G21" s="68">
        <v>119</v>
      </c>
      <c r="H21" s="38">
        <v>17</v>
      </c>
      <c r="I21" s="10">
        <v>131</v>
      </c>
      <c r="J21" s="10">
        <v>74</v>
      </c>
      <c r="K21" s="33">
        <v>7</v>
      </c>
      <c r="L21" s="71">
        <v>130</v>
      </c>
      <c r="M21" s="76">
        <v>54</v>
      </c>
      <c r="N21" s="10">
        <v>128</v>
      </c>
      <c r="O21" s="10">
        <v>66</v>
      </c>
      <c r="P21" s="33">
        <v>10</v>
      </c>
      <c r="Q21" s="77">
        <v>101</v>
      </c>
      <c r="R21" s="65">
        <v>16</v>
      </c>
      <c r="S21" s="10">
        <v>105</v>
      </c>
      <c r="T21" s="10">
        <v>53</v>
      </c>
      <c r="U21" s="10">
        <v>11</v>
      </c>
      <c r="V21" s="10">
        <v>174</v>
      </c>
      <c r="X21" s="9" t="s">
        <v>68</v>
      </c>
      <c r="Y21" s="13">
        <f t="shared" si="24"/>
        <v>9.4707520891364894</v>
      </c>
      <c r="Z21" s="13">
        <f t="shared" si="25"/>
        <v>26.462395543175489</v>
      </c>
      <c r="AA21" s="13">
        <f t="shared" si="26"/>
        <v>28.969359331476323</v>
      </c>
      <c r="AB21" s="92">
        <f t="shared" si="27"/>
        <v>1.9498607242339834</v>
      </c>
      <c r="AC21" s="45">
        <f t="shared" si="28"/>
        <v>33.147632311977716</v>
      </c>
      <c r="AD21" s="52">
        <f t="shared" si="29"/>
        <v>4.7353760445682447</v>
      </c>
      <c r="AE21" s="13">
        <f t="shared" si="30"/>
        <v>36.49025069637883</v>
      </c>
      <c r="AF21" s="13">
        <f t="shared" si="31"/>
        <v>20.612813370473539</v>
      </c>
      <c r="AG21" s="92">
        <f t="shared" si="32"/>
        <v>1.9498607242339834</v>
      </c>
      <c r="AH21" s="53">
        <f t="shared" si="33"/>
        <v>36.211699164345404</v>
      </c>
      <c r="AI21" s="62">
        <f t="shared" si="34"/>
        <v>15.041782729805014</v>
      </c>
      <c r="AJ21" s="13">
        <f t="shared" si="35"/>
        <v>35.654596100278553</v>
      </c>
      <c r="AK21" s="13">
        <f t="shared" si="36"/>
        <v>18.384401114206128</v>
      </c>
      <c r="AL21" s="92">
        <f t="shared" si="37"/>
        <v>2.785515320334262</v>
      </c>
      <c r="AM21" s="63">
        <f>Q21/SUM($M21:$Q21)*100</f>
        <v>28.133704735376046</v>
      </c>
      <c r="AN21" s="40">
        <f t="shared" si="39"/>
        <v>4.4568245125348191</v>
      </c>
      <c r="AO21" s="13">
        <f t="shared" si="40"/>
        <v>29.247910863509752</v>
      </c>
      <c r="AP21" s="13">
        <f t="shared" si="41"/>
        <v>14.763231197771587</v>
      </c>
      <c r="AQ21" s="13">
        <f t="shared" si="42"/>
        <v>3.0640668523676879</v>
      </c>
      <c r="AR21" s="13">
        <f t="shared" si="43"/>
        <v>48.467966573816156</v>
      </c>
    </row>
    <row r="22" spans="2:44" x14ac:dyDescent="0.3">
      <c r="B22" s="9" t="s">
        <v>69</v>
      </c>
      <c r="C22" s="10">
        <v>9</v>
      </c>
      <c r="D22" s="10">
        <v>42</v>
      </c>
      <c r="E22" s="10">
        <v>123</v>
      </c>
      <c r="F22" s="33">
        <v>10</v>
      </c>
      <c r="G22" s="68">
        <v>52</v>
      </c>
      <c r="H22" s="38">
        <v>0</v>
      </c>
      <c r="I22" s="10">
        <v>71</v>
      </c>
      <c r="J22" s="10">
        <v>107</v>
      </c>
      <c r="K22" s="33">
        <v>5</v>
      </c>
      <c r="L22" s="71">
        <v>53</v>
      </c>
      <c r="M22" s="76">
        <v>29</v>
      </c>
      <c r="N22" s="10">
        <v>83</v>
      </c>
      <c r="O22" s="10">
        <v>83</v>
      </c>
      <c r="P22" s="33">
        <v>2</v>
      </c>
      <c r="Q22" s="77">
        <v>39</v>
      </c>
      <c r="R22" s="65">
        <v>4</v>
      </c>
      <c r="S22" s="10">
        <v>64</v>
      </c>
      <c r="T22" s="10">
        <v>59</v>
      </c>
      <c r="U22" s="10">
        <v>5</v>
      </c>
      <c r="V22" s="10">
        <v>104</v>
      </c>
      <c r="X22" s="9" t="s">
        <v>69</v>
      </c>
      <c r="Y22" s="13">
        <f t="shared" si="24"/>
        <v>3.8135593220338984</v>
      </c>
      <c r="Z22" s="13">
        <f t="shared" si="25"/>
        <v>17.796610169491526</v>
      </c>
      <c r="AA22" s="13">
        <f t="shared" si="26"/>
        <v>52.118644067796616</v>
      </c>
      <c r="AB22" s="92">
        <f t="shared" si="27"/>
        <v>4.2372881355932197</v>
      </c>
      <c r="AC22" s="45">
        <f t="shared" si="28"/>
        <v>22.033898305084744</v>
      </c>
      <c r="AD22" s="52">
        <f t="shared" si="29"/>
        <v>0</v>
      </c>
      <c r="AE22" s="13">
        <f t="shared" si="30"/>
        <v>30.084745762711862</v>
      </c>
      <c r="AF22" s="13">
        <f t="shared" si="31"/>
        <v>45.33898305084746</v>
      </c>
      <c r="AG22" s="92">
        <f t="shared" si="32"/>
        <v>2.1186440677966099</v>
      </c>
      <c r="AH22" s="53">
        <f t="shared" si="33"/>
        <v>22.457627118644069</v>
      </c>
      <c r="AI22" s="62">
        <f t="shared" si="34"/>
        <v>12.288135593220339</v>
      </c>
      <c r="AJ22" s="13">
        <f t="shared" si="35"/>
        <v>35.16949152542373</v>
      </c>
      <c r="AK22" s="13">
        <f t="shared" si="36"/>
        <v>35.16949152542373</v>
      </c>
      <c r="AL22" s="92">
        <f t="shared" si="37"/>
        <v>0.84745762711864403</v>
      </c>
      <c r="AM22" s="63">
        <f t="shared" si="38"/>
        <v>16.525423728813561</v>
      </c>
      <c r="AN22" s="40">
        <f t="shared" si="39"/>
        <v>1.6949152542372881</v>
      </c>
      <c r="AO22" s="13">
        <f t="shared" si="40"/>
        <v>27.118644067796609</v>
      </c>
      <c r="AP22" s="13">
        <f t="shared" si="41"/>
        <v>25</v>
      </c>
      <c r="AQ22" s="13">
        <f t="shared" si="42"/>
        <v>2.1186440677966099</v>
      </c>
      <c r="AR22" s="13">
        <f t="shared" si="43"/>
        <v>44.067796610169488</v>
      </c>
    </row>
    <row r="23" spans="2:44" x14ac:dyDescent="0.3">
      <c r="B23" s="9" t="s">
        <v>70</v>
      </c>
      <c r="C23" s="10">
        <v>80</v>
      </c>
      <c r="D23" s="10">
        <v>177</v>
      </c>
      <c r="E23" s="10">
        <v>443</v>
      </c>
      <c r="F23" s="33">
        <v>45</v>
      </c>
      <c r="G23" s="68">
        <v>217</v>
      </c>
      <c r="H23" s="38">
        <v>18</v>
      </c>
      <c r="I23" s="10">
        <v>268</v>
      </c>
      <c r="J23" s="10">
        <v>408</v>
      </c>
      <c r="K23" s="33">
        <v>32</v>
      </c>
      <c r="L23" s="71">
        <v>236</v>
      </c>
      <c r="M23" s="76">
        <v>106</v>
      </c>
      <c r="N23" s="10">
        <v>288</v>
      </c>
      <c r="O23" s="10">
        <v>333</v>
      </c>
      <c r="P23" s="33">
        <v>40</v>
      </c>
      <c r="Q23" s="77">
        <v>195</v>
      </c>
      <c r="R23" s="65">
        <v>42</v>
      </c>
      <c r="S23" s="10">
        <v>204</v>
      </c>
      <c r="T23" s="10">
        <v>243</v>
      </c>
      <c r="U23" s="10">
        <v>29</v>
      </c>
      <c r="V23" s="10">
        <v>444</v>
      </c>
      <c r="X23" s="9" t="s">
        <v>70</v>
      </c>
      <c r="Y23" s="13">
        <f t="shared" si="24"/>
        <v>8.3160083160083165</v>
      </c>
      <c r="Z23" s="13">
        <f t="shared" si="25"/>
        <v>18.399168399168399</v>
      </c>
      <c r="AA23" s="13">
        <f t="shared" si="26"/>
        <v>46.049896049896049</v>
      </c>
      <c r="AB23" s="92">
        <f t="shared" si="27"/>
        <v>4.6777546777546783</v>
      </c>
      <c r="AC23" s="45">
        <f t="shared" si="28"/>
        <v>22.55717255717256</v>
      </c>
      <c r="AD23" s="52">
        <f t="shared" si="29"/>
        <v>1.8711018711018712</v>
      </c>
      <c r="AE23" s="13">
        <f t="shared" si="30"/>
        <v>27.858627858627859</v>
      </c>
      <c r="AF23" s="13">
        <f t="shared" si="31"/>
        <v>42.411642411642411</v>
      </c>
      <c r="AG23" s="92">
        <f t="shared" si="32"/>
        <v>3.3264033264033266</v>
      </c>
      <c r="AH23" s="53">
        <f t="shared" si="33"/>
        <v>24.532224532224532</v>
      </c>
      <c r="AI23" s="62">
        <f t="shared" si="34"/>
        <v>11.01871101871102</v>
      </c>
      <c r="AJ23" s="13">
        <f t="shared" si="35"/>
        <v>29.937629937629939</v>
      </c>
      <c r="AK23" s="13">
        <f t="shared" si="36"/>
        <v>34.615384615384613</v>
      </c>
      <c r="AL23" s="92">
        <f t="shared" si="37"/>
        <v>4.1580041580041582</v>
      </c>
      <c r="AM23" s="63">
        <f t="shared" si="38"/>
        <v>20.27027027027027</v>
      </c>
      <c r="AN23" s="40">
        <f t="shared" si="39"/>
        <v>4.3659043659043659</v>
      </c>
      <c r="AO23" s="13">
        <f t="shared" si="40"/>
        <v>21.205821205821206</v>
      </c>
      <c r="AP23" s="13">
        <f t="shared" si="41"/>
        <v>25.259875259875258</v>
      </c>
      <c r="AQ23" s="13">
        <f t="shared" si="42"/>
        <v>3.0145530145530146</v>
      </c>
      <c r="AR23" s="13">
        <f t="shared" si="43"/>
        <v>46.153846153846153</v>
      </c>
    </row>
    <row r="24" spans="2:44" x14ac:dyDescent="0.3">
      <c r="B24" s="4" t="s">
        <v>156</v>
      </c>
      <c r="C24" s="20"/>
      <c r="D24" s="20"/>
      <c r="E24" s="20"/>
      <c r="G24" s="4"/>
      <c r="H24" s="4"/>
      <c r="J24" s="4"/>
      <c r="K24" s="20"/>
      <c r="L24" s="20"/>
      <c r="M24" s="20"/>
      <c r="O24" s="4"/>
      <c r="P24" s="4"/>
      <c r="X24" s="4" t="s">
        <v>156</v>
      </c>
      <c r="Y24" s="20"/>
      <c r="Z24" s="20"/>
      <c r="AA24" s="20"/>
      <c r="AC24" s="4"/>
      <c r="AD24" s="4"/>
      <c r="AF24" s="4"/>
      <c r="AG24" s="20"/>
      <c r="AH24" s="20"/>
      <c r="AI24" s="20"/>
      <c r="AK24" s="4"/>
      <c r="AL24" s="4"/>
    </row>
    <row r="25" spans="2:44" x14ac:dyDescent="0.3">
      <c r="B25" s="9" t="s">
        <v>157</v>
      </c>
      <c r="C25" s="10">
        <v>282</v>
      </c>
      <c r="D25" s="10">
        <v>841</v>
      </c>
      <c r="E25" s="10">
        <v>2003</v>
      </c>
      <c r="F25" s="33">
        <v>182</v>
      </c>
      <c r="G25" s="68">
        <v>978</v>
      </c>
      <c r="H25" s="38">
        <v>78</v>
      </c>
      <c r="I25" s="10">
        <v>1172</v>
      </c>
      <c r="J25" s="10">
        <v>1810</v>
      </c>
      <c r="K25" s="33">
        <v>136</v>
      </c>
      <c r="L25" s="71">
        <v>1090</v>
      </c>
      <c r="M25" s="76">
        <v>440</v>
      </c>
      <c r="N25" s="10">
        <v>1198</v>
      </c>
      <c r="O25" s="10">
        <v>1613</v>
      </c>
      <c r="P25" s="33">
        <v>143</v>
      </c>
      <c r="Q25" s="77">
        <v>892</v>
      </c>
      <c r="R25" s="65">
        <v>145</v>
      </c>
      <c r="S25" s="10">
        <v>947</v>
      </c>
      <c r="T25" s="10">
        <v>1187</v>
      </c>
      <c r="U25" s="10">
        <v>141</v>
      </c>
      <c r="V25" s="10">
        <v>1866</v>
      </c>
      <c r="X25" s="9" t="s">
        <v>157</v>
      </c>
      <c r="Y25" s="96">
        <f t="shared" ref="Y25:Y26" si="44">C25/SUM($C25:$G25)*100</f>
        <v>6.579561362575828</v>
      </c>
      <c r="Z25" s="96">
        <f t="shared" ref="Z25:Z26" si="45">D25/SUM($C25:$G25)*100</f>
        <v>19.622025198320113</v>
      </c>
      <c r="AA25" s="96">
        <f t="shared" ref="AA25:AA26" si="46">E25/SUM($C25:$G25)*100</f>
        <v>46.733551096593558</v>
      </c>
      <c r="AB25" s="100">
        <f t="shared" ref="AB25:AB26" si="47">F25/SUM($C25:$G25)*100</f>
        <v>4.2463835744283713</v>
      </c>
      <c r="AC25" s="98">
        <f t="shared" ref="AC25:AC26" si="48">G25/SUM($C25:$G25)*100</f>
        <v>22.81847876808213</v>
      </c>
      <c r="AD25" s="101">
        <f t="shared" ref="AD25:AD26" si="49">H25/SUM($H25:$L25)*100</f>
        <v>1.8198786747550162</v>
      </c>
      <c r="AE25" s="96">
        <f t="shared" ref="AE25:AE26" si="50">I25/SUM($H25:$L25)*100</f>
        <v>27.344843677088193</v>
      </c>
      <c r="AF25" s="96">
        <f t="shared" ref="AF25:AF26" si="51">J25/SUM($H25:$L25)*100</f>
        <v>42.23051796546897</v>
      </c>
      <c r="AG25" s="100">
        <f t="shared" ref="AG25:AG26" si="52">K25/SUM($H25:$L25)*100</f>
        <v>3.1731217918805412</v>
      </c>
      <c r="AH25" s="102">
        <f t="shared" ref="AH25:AH26" si="53">L25/SUM($H25:$L25)*100</f>
        <v>25.431637890807281</v>
      </c>
      <c r="AI25" s="103">
        <f t="shared" ref="AI25:AI26" si="54">M25/SUM($M25:$Q25)*100</f>
        <v>10.265982267848809</v>
      </c>
      <c r="AJ25" s="96">
        <f t="shared" ref="AJ25:AJ26" si="55">N25/SUM($M25:$Q25)*100</f>
        <v>27.951469902006533</v>
      </c>
      <c r="AK25" s="96">
        <f t="shared" ref="AK25:AK26" si="56">O25/SUM($M25:$Q25)*100</f>
        <v>37.634157722818479</v>
      </c>
      <c r="AL25" s="100">
        <f t="shared" ref="AL25:AL26" si="57">P25/SUM($M25:$Q25)*100</f>
        <v>3.3364442370508631</v>
      </c>
      <c r="AM25" s="104">
        <f t="shared" ref="AM25:AM26" si="58">Q25/SUM($M25:$Q25)*100</f>
        <v>20.811945870275313</v>
      </c>
      <c r="AN25" s="99">
        <f t="shared" ref="AN25:AN26" si="59">R25/SUM($R25:$V25)*100</f>
        <v>3.3831077928138122</v>
      </c>
      <c r="AO25" s="96">
        <f t="shared" ref="AO25:AO26" si="60">S25/SUM($R25:$V25)*100</f>
        <v>22.095193653756418</v>
      </c>
      <c r="AP25" s="96">
        <f t="shared" ref="AP25:AP26" si="61">T25/SUM($R25:$V25)*100</f>
        <v>27.694820345310312</v>
      </c>
      <c r="AQ25" s="96">
        <f t="shared" ref="AQ25:AQ26" si="62">U25/SUM($R25:$V25)*100</f>
        <v>3.289780681287914</v>
      </c>
      <c r="AR25" s="96">
        <f t="shared" ref="AR25:AR26" si="63">V25/SUM($R25:$V25)*100</f>
        <v>43.537097526831545</v>
      </c>
    </row>
    <row r="26" spans="2:44" x14ac:dyDescent="0.3">
      <c r="B26" s="9" t="s">
        <v>158</v>
      </c>
      <c r="C26" s="10">
        <v>186</v>
      </c>
      <c r="D26" s="10">
        <v>318</v>
      </c>
      <c r="E26" s="10">
        <v>700</v>
      </c>
      <c r="F26" s="33">
        <v>55</v>
      </c>
      <c r="G26" s="68">
        <v>319</v>
      </c>
      <c r="H26" s="38">
        <v>46</v>
      </c>
      <c r="I26" s="10">
        <v>536</v>
      </c>
      <c r="J26" s="10">
        <v>616</v>
      </c>
      <c r="K26" s="33">
        <v>45</v>
      </c>
      <c r="L26" s="71">
        <v>335</v>
      </c>
      <c r="M26" s="76">
        <v>161</v>
      </c>
      <c r="N26" s="10">
        <v>412</v>
      </c>
      <c r="O26" s="10">
        <v>641</v>
      </c>
      <c r="P26" s="33">
        <v>70</v>
      </c>
      <c r="Q26" s="77">
        <v>294</v>
      </c>
      <c r="R26" s="65">
        <v>49</v>
      </c>
      <c r="S26" s="10">
        <v>349</v>
      </c>
      <c r="T26" s="10">
        <v>392</v>
      </c>
      <c r="U26" s="10">
        <v>42</v>
      </c>
      <c r="V26" s="10">
        <v>746</v>
      </c>
      <c r="X26" s="9" t="s">
        <v>158</v>
      </c>
      <c r="Y26" s="96">
        <f t="shared" si="44"/>
        <v>11.787072243346007</v>
      </c>
      <c r="Z26" s="96">
        <f t="shared" si="45"/>
        <v>20.15209125475285</v>
      </c>
      <c r="AA26" s="96">
        <f t="shared" si="46"/>
        <v>44.359949302915084</v>
      </c>
      <c r="AB26" s="100">
        <f t="shared" si="47"/>
        <v>3.4854245880861847</v>
      </c>
      <c r="AC26" s="98">
        <f t="shared" si="48"/>
        <v>20.215462610899873</v>
      </c>
      <c r="AD26" s="101">
        <f t="shared" si="49"/>
        <v>2.915082382762991</v>
      </c>
      <c r="AE26" s="96">
        <f t="shared" si="50"/>
        <v>33.967046894803552</v>
      </c>
      <c r="AF26" s="96">
        <f t="shared" si="51"/>
        <v>39.036755386565275</v>
      </c>
      <c r="AG26" s="100">
        <f t="shared" si="52"/>
        <v>2.8517110266159698</v>
      </c>
      <c r="AH26" s="102">
        <f t="shared" si="53"/>
        <v>21.229404309252217</v>
      </c>
      <c r="AI26" s="103">
        <f t="shared" si="54"/>
        <v>10.202788339670468</v>
      </c>
      <c r="AJ26" s="96">
        <f t="shared" si="55"/>
        <v>26.108998732572875</v>
      </c>
      <c r="AK26" s="96">
        <f t="shared" si="56"/>
        <v>40.621039290240816</v>
      </c>
      <c r="AL26" s="100">
        <f t="shared" si="57"/>
        <v>4.4359949302915087</v>
      </c>
      <c r="AM26" s="104">
        <f t="shared" si="58"/>
        <v>18.631178707224336</v>
      </c>
      <c r="AN26" s="99">
        <f t="shared" si="59"/>
        <v>3.1051964512040557</v>
      </c>
      <c r="AO26" s="96">
        <f t="shared" si="60"/>
        <v>22.116603295310519</v>
      </c>
      <c r="AP26" s="96">
        <f t="shared" si="61"/>
        <v>24.841571609632446</v>
      </c>
      <c r="AQ26" s="96">
        <f t="shared" si="62"/>
        <v>2.6615969581749046</v>
      </c>
      <c r="AR26" s="96">
        <f t="shared" si="63"/>
        <v>47.275031685678073</v>
      </c>
    </row>
    <row r="28" spans="2:44" ht="18" customHeight="1" x14ac:dyDescent="0.3">
      <c r="B28" s="1" t="s">
        <v>99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2:44" ht="4.5" customHeight="1" x14ac:dyDescent="0.3"/>
    <row r="30" spans="2:44" x14ac:dyDescent="0.3">
      <c r="B30" s="25" t="s">
        <v>94</v>
      </c>
      <c r="X30" s="25" t="s">
        <v>111</v>
      </c>
    </row>
    <row r="31" spans="2:44" ht="24.75" customHeight="1" x14ac:dyDescent="0.3">
      <c r="B31" s="123" t="s">
        <v>0</v>
      </c>
      <c r="C31" s="123" t="s">
        <v>36</v>
      </c>
      <c r="D31" s="123"/>
      <c r="E31" s="123"/>
      <c r="F31" s="126"/>
      <c r="G31" s="124"/>
      <c r="H31" s="127" t="s">
        <v>37</v>
      </c>
      <c r="I31" s="123"/>
      <c r="J31" s="123"/>
      <c r="K31" s="126"/>
      <c r="L31" s="136"/>
      <c r="M31" s="137" t="s">
        <v>38</v>
      </c>
      <c r="N31" s="123"/>
      <c r="O31" s="123"/>
      <c r="P31" s="126"/>
      <c r="Q31" s="138"/>
      <c r="R31" s="122" t="s">
        <v>39</v>
      </c>
      <c r="S31" s="123"/>
      <c r="T31" s="123"/>
      <c r="U31" s="123"/>
      <c r="V31" s="123"/>
      <c r="X31" s="123" t="s">
        <v>0</v>
      </c>
      <c r="Y31" s="123" t="s">
        <v>36</v>
      </c>
      <c r="Z31" s="123"/>
      <c r="AA31" s="123"/>
      <c r="AB31" s="126"/>
      <c r="AC31" s="124"/>
      <c r="AD31" s="127" t="s">
        <v>37</v>
      </c>
      <c r="AE31" s="123"/>
      <c r="AF31" s="123"/>
      <c r="AG31" s="126"/>
      <c r="AH31" s="136"/>
      <c r="AI31" s="137" t="s">
        <v>38</v>
      </c>
      <c r="AJ31" s="123"/>
      <c r="AK31" s="123"/>
      <c r="AL31" s="126"/>
      <c r="AM31" s="138"/>
      <c r="AN31" s="122" t="s">
        <v>39</v>
      </c>
      <c r="AO31" s="123"/>
      <c r="AP31" s="123"/>
      <c r="AQ31" s="123"/>
      <c r="AR31" s="123"/>
    </row>
    <row r="32" spans="2:44" ht="40.799999999999997" x14ac:dyDescent="0.3">
      <c r="B32" s="125"/>
      <c r="C32" s="88" t="s">
        <v>40</v>
      </c>
      <c r="D32" s="88" t="s">
        <v>41</v>
      </c>
      <c r="E32" s="88" t="s">
        <v>42</v>
      </c>
      <c r="F32" s="31" t="s">
        <v>154</v>
      </c>
      <c r="G32" s="41" t="s">
        <v>29</v>
      </c>
      <c r="H32" s="34" t="s">
        <v>40</v>
      </c>
      <c r="I32" s="88" t="s">
        <v>41</v>
      </c>
      <c r="J32" s="88" t="s">
        <v>42</v>
      </c>
      <c r="K32" s="31" t="s">
        <v>154</v>
      </c>
      <c r="L32" s="46" t="s">
        <v>29</v>
      </c>
      <c r="M32" s="54" t="s">
        <v>40</v>
      </c>
      <c r="N32" s="88" t="s">
        <v>41</v>
      </c>
      <c r="O32" s="88" t="s">
        <v>42</v>
      </c>
      <c r="P32" s="31" t="s">
        <v>154</v>
      </c>
      <c r="Q32" s="55" t="s">
        <v>29</v>
      </c>
      <c r="R32" s="87" t="s">
        <v>40</v>
      </c>
      <c r="S32" s="88" t="s">
        <v>41</v>
      </c>
      <c r="T32" s="88" t="s">
        <v>42</v>
      </c>
      <c r="U32" s="31" t="s">
        <v>154</v>
      </c>
      <c r="V32" s="88" t="s">
        <v>29</v>
      </c>
      <c r="X32" s="125"/>
      <c r="Y32" s="88" t="s">
        <v>40</v>
      </c>
      <c r="Z32" s="88" t="s">
        <v>41</v>
      </c>
      <c r="AA32" s="88" t="s">
        <v>42</v>
      </c>
      <c r="AB32" s="31" t="s">
        <v>154</v>
      </c>
      <c r="AC32" s="41" t="s">
        <v>29</v>
      </c>
      <c r="AD32" s="34" t="s">
        <v>40</v>
      </c>
      <c r="AE32" s="88" t="s">
        <v>41</v>
      </c>
      <c r="AF32" s="88" t="s">
        <v>42</v>
      </c>
      <c r="AG32" s="31" t="s">
        <v>154</v>
      </c>
      <c r="AH32" s="46" t="s">
        <v>29</v>
      </c>
      <c r="AI32" s="54" t="s">
        <v>40</v>
      </c>
      <c r="AJ32" s="88" t="s">
        <v>41</v>
      </c>
      <c r="AK32" s="88" t="s">
        <v>42</v>
      </c>
      <c r="AL32" s="31" t="s">
        <v>154</v>
      </c>
      <c r="AM32" s="55" t="s">
        <v>29</v>
      </c>
      <c r="AN32" s="87" t="s">
        <v>40</v>
      </c>
      <c r="AO32" s="88" t="s">
        <v>41</v>
      </c>
      <c r="AP32" s="88" t="s">
        <v>42</v>
      </c>
      <c r="AQ32" s="31" t="s">
        <v>154</v>
      </c>
      <c r="AR32" s="88" t="s">
        <v>29</v>
      </c>
    </row>
    <row r="33" spans="2:44" x14ac:dyDescent="0.3">
      <c r="B33" s="4" t="s">
        <v>4</v>
      </c>
      <c r="C33" s="5"/>
      <c r="D33" s="5"/>
      <c r="E33" s="5"/>
      <c r="F33" s="5"/>
      <c r="G33" s="42"/>
      <c r="H33" s="35"/>
      <c r="I33" s="5"/>
      <c r="J33" s="5"/>
      <c r="K33" s="5"/>
      <c r="L33" s="47"/>
      <c r="M33" s="56"/>
      <c r="N33" s="5"/>
      <c r="O33" s="5"/>
      <c r="P33" s="5"/>
      <c r="Q33" s="57"/>
      <c r="R33" s="5"/>
      <c r="S33" s="5"/>
      <c r="T33" s="5"/>
      <c r="U33" s="5"/>
      <c r="V33" s="5"/>
      <c r="X33" s="4" t="s">
        <v>4</v>
      </c>
      <c r="Y33" s="5"/>
      <c r="Z33" s="5"/>
      <c r="AA33" s="5"/>
      <c r="AB33" s="5"/>
      <c r="AC33" s="42"/>
      <c r="AD33" s="35"/>
      <c r="AE33" s="5"/>
      <c r="AF33" s="5"/>
      <c r="AG33" s="5"/>
      <c r="AH33" s="47"/>
      <c r="AI33" s="56"/>
      <c r="AJ33" s="5"/>
      <c r="AK33" s="5"/>
      <c r="AL33" s="5"/>
      <c r="AM33" s="57"/>
      <c r="AN33" s="5"/>
      <c r="AO33" s="5"/>
      <c r="AP33" s="5"/>
      <c r="AQ33" s="5"/>
      <c r="AR33" s="5"/>
    </row>
    <row r="34" spans="2:44" x14ac:dyDescent="0.3">
      <c r="B34" s="6" t="s">
        <v>4</v>
      </c>
      <c r="C34" s="7">
        <v>56608</v>
      </c>
      <c r="D34" s="7">
        <v>131992</v>
      </c>
      <c r="E34" s="7">
        <v>404064</v>
      </c>
      <c r="F34" s="32">
        <v>36533</v>
      </c>
      <c r="G34" s="66">
        <v>184046</v>
      </c>
      <c r="H34" s="36">
        <v>16186</v>
      </c>
      <c r="I34" s="7">
        <v>181719</v>
      </c>
      <c r="J34" s="7">
        <v>379694</v>
      </c>
      <c r="K34" s="32">
        <v>27887</v>
      </c>
      <c r="L34" s="69">
        <v>207757</v>
      </c>
      <c r="M34" s="72">
        <v>64922</v>
      </c>
      <c r="N34" s="7">
        <v>241522</v>
      </c>
      <c r="O34" s="7">
        <v>289058</v>
      </c>
      <c r="P34" s="32">
        <v>45082</v>
      </c>
      <c r="Q34" s="73">
        <v>172659</v>
      </c>
      <c r="R34" s="64">
        <v>33222</v>
      </c>
      <c r="S34" s="7">
        <v>179603</v>
      </c>
      <c r="T34" s="7">
        <v>185437</v>
      </c>
      <c r="U34" s="7">
        <v>23339</v>
      </c>
      <c r="V34" s="7">
        <v>391642</v>
      </c>
      <c r="X34" s="6" t="s">
        <v>4</v>
      </c>
      <c r="Y34" s="11">
        <f>C34/SUM($C34:$G34)*100</f>
        <v>6.9607731022584884</v>
      </c>
      <c r="Z34" s="11">
        <f>D34/SUM($C34:$G34)*100</f>
        <v>16.23032722076919</v>
      </c>
      <c r="AA34" s="11">
        <f t="shared" ref="AA34" si="64">E34/SUM($C34:$G34)*100</f>
        <v>49.685518350603694</v>
      </c>
      <c r="AB34" s="11">
        <f t="shared" ref="AB34" si="65">F34/SUM($C34:$G34)*100</f>
        <v>4.4922612306530763</v>
      </c>
      <c r="AC34" s="78">
        <f t="shared" ref="AC34" si="66">G34/SUM($C34:$G34)*100</f>
        <v>22.631120095715549</v>
      </c>
      <c r="AD34" s="39">
        <f>H34/SUM($H34:$L34)*100</f>
        <v>1.9903030213601594</v>
      </c>
      <c r="AE34" s="11">
        <f t="shared" ref="AE34" si="67">I34/SUM($H34:$L34)*100</f>
        <v>22.344981758219866</v>
      </c>
      <c r="AF34" s="11">
        <f t="shared" ref="AF34" si="68">J34/SUM($H34:$L34)*100</f>
        <v>46.688874051175354</v>
      </c>
      <c r="AG34" s="11">
        <f t="shared" ref="AG34" si="69">K34/SUM($H34:$L34)*100</f>
        <v>3.4291103643068555</v>
      </c>
      <c r="AH34" s="78">
        <f t="shared" ref="AH34" si="70">L34/SUM($H34:$L34)*100</f>
        <v>25.546730804937763</v>
      </c>
      <c r="AI34" s="39">
        <f>M34/SUM($M34:$Q34)*100</f>
        <v>7.9830997623096662</v>
      </c>
      <c r="AJ34" s="11">
        <f t="shared" ref="AJ34" si="71">N34/SUM($M34:$Q34)*100</f>
        <v>29.698626363829757</v>
      </c>
      <c r="AK34" s="11">
        <f>O34/SUM($M34:$Q34)*100</f>
        <v>35.543865732628497</v>
      </c>
      <c r="AL34" s="11">
        <f t="shared" ref="AL34" si="72">P34/SUM($M34:$Q34)*100</f>
        <v>5.5434845427504449</v>
      </c>
      <c r="AM34" s="78">
        <f t="shared" ref="AM34" si="73">Q34/SUM($M34:$Q34)*100</f>
        <v>21.230923598481635</v>
      </c>
      <c r="AN34" s="39">
        <f>R34/SUM($R34:$V34)*100</f>
        <v>4.0851258479937727</v>
      </c>
      <c r="AO34" s="11">
        <f t="shared" ref="AO34" si="74">S34/SUM($R34:$V34)*100</f>
        <v>22.084788925327363</v>
      </c>
      <c r="AP34" s="11">
        <f t="shared" ref="AP34" si="75">T34/SUM($R34:$V34)*100</f>
        <v>22.802163682933639</v>
      </c>
      <c r="AQ34" s="11">
        <f t="shared" ref="AQ34" si="76">U34/SUM($R34:$V34)*100</f>
        <v>2.8698679238554776</v>
      </c>
      <c r="AR34" s="11">
        <f t="shared" ref="AR34" si="77">V34/SUM($R34:$V34)*100</f>
        <v>48.158053619889749</v>
      </c>
    </row>
    <row r="35" spans="2:44" x14ac:dyDescent="0.3">
      <c r="B35" s="4" t="s">
        <v>5</v>
      </c>
      <c r="C35" s="8"/>
      <c r="D35" s="8"/>
      <c r="E35" s="8"/>
      <c r="F35" s="8"/>
      <c r="G35" s="67"/>
      <c r="H35" s="37"/>
      <c r="I35" s="8"/>
      <c r="J35" s="8"/>
      <c r="K35" s="8"/>
      <c r="L35" s="70"/>
      <c r="M35" s="74"/>
      <c r="N35" s="8"/>
      <c r="O35" s="8"/>
      <c r="P35" s="8"/>
      <c r="Q35" s="75"/>
      <c r="R35" s="8"/>
      <c r="S35" s="8"/>
      <c r="T35" s="8"/>
      <c r="U35" s="8"/>
      <c r="V35" s="8"/>
      <c r="X35" s="4" t="s">
        <v>5</v>
      </c>
      <c r="Y35" s="12"/>
      <c r="Z35" s="12"/>
      <c r="AA35" s="12"/>
      <c r="AB35" s="12"/>
      <c r="AC35" s="44"/>
      <c r="AD35" s="50"/>
      <c r="AE35" s="12"/>
      <c r="AF35" s="12"/>
      <c r="AG35" s="12"/>
      <c r="AH35" s="51"/>
      <c r="AI35" s="60"/>
      <c r="AJ35" s="12"/>
      <c r="AK35" s="12"/>
      <c r="AL35" s="12"/>
      <c r="AM35" s="61"/>
      <c r="AN35" s="12"/>
      <c r="AO35" s="12"/>
      <c r="AP35" s="12"/>
      <c r="AQ35" s="12"/>
      <c r="AR35" s="12"/>
    </row>
    <row r="36" spans="2:44" x14ac:dyDescent="0.3">
      <c r="B36" s="9" t="s">
        <v>6</v>
      </c>
      <c r="C36" s="10">
        <v>231</v>
      </c>
      <c r="D36" s="10">
        <v>1059</v>
      </c>
      <c r="E36" s="10">
        <v>2920</v>
      </c>
      <c r="F36" s="33">
        <v>306</v>
      </c>
      <c r="G36" s="68">
        <v>1447</v>
      </c>
      <c r="H36" s="38">
        <v>55</v>
      </c>
      <c r="I36" s="10">
        <v>1428</v>
      </c>
      <c r="J36" s="10">
        <v>2706</v>
      </c>
      <c r="K36" s="33">
        <v>215</v>
      </c>
      <c r="L36" s="71">
        <v>1559</v>
      </c>
      <c r="M36" s="76">
        <v>463</v>
      </c>
      <c r="N36" s="10">
        <v>1660</v>
      </c>
      <c r="O36" s="10">
        <v>2351</v>
      </c>
      <c r="P36" s="33">
        <v>185</v>
      </c>
      <c r="Q36" s="77">
        <v>1304</v>
      </c>
      <c r="R36" s="65">
        <v>141</v>
      </c>
      <c r="S36" s="10">
        <v>1382</v>
      </c>
      <c r="T36" s="10">
        <v>1667</v>
      </c>
      <c r="U36" s="10">
        <v>201</v>
      </c>
      <c r="V36" s="10">
        <v>2572</v>
      </c>
      <c r="X36" s="9" t="s">
        <v>6</v>
      </c>
      <c r="Y36" s="13">
        <f t="shared" ref="Y36:Y39" si="78">C36/SUM($C36:$G36)*100</f>
        <v>3.8738889820560116</v>
      </c>
      <c r="Z36" s="13">
        <f t="shared" ref="Z36:Z39" si="79">D36/SUM($C36:$G36)*100</f>
        <v>17.759517021633407</v>
      </c>
      <c r="AA36" s="13">
        <f t="shared" ref="AA36:AA39" si="80">E36/SUM($C36:$G36)*100</f>
        <v>48.968639946335735</v>
      </c>
      <c r="AB36" s="92">
        <f t="shared" ref="AB36:AB39" si="81">F36/SUM($C36:$G36)*100</f>
        <v>5.1316451450612108</v>
      </c>
      <c r="AC36" s="45">
        <f t="shared" ref="AC36:AC39" si="82">G36/SUM($C36:$G36)*100</f>
        <v>24.266308904913632</v>
      </c>
      <c r="AD36" s="52">
        <f t="shared" ref="AD36:AD39" si="83">H36/SUM($H36:$L36)*100</f>
        <v>0.92235451953714565</v>
      </c>
      <c r="AE36" s="13">
        <f t="shared" ref="AE36:AE39" si="84">I36/SUM($H36:$L36)*100</f>
        <v>23.947677343618984</v>
      </c>
      <c r="AF36" s="13">
        <f t="shared" ref="AF36:AF39" si="85">J36/SUM($H36:$L36)*100</f>
        <v>45.379842361227567</v>
      </c>
      <c r="AG36" s="92">
        <f t="shared" ref="AG36:AG39" si="86">K36/SUM($H36:$L36)*100</f>
        <v>3.6055676672815693</v>
      </c>
      <c r="AH36" s="53">
        <f t="shared" ref="AH36:AH39" si="87">L36/SUM($H36:$L36)*100</f>
        <v>26.144558108334731</v>
      </c>
      <c r="AI36" s="62">
        <f t="shared" ref="AI36:AI39" si="88">M36/SUM($M36:$Q36)*100</f>
        <v>7.7645480462854275</v>
      </c>
      <c r="AJ36" s="13">
        <f t="shared" ref="AJ36:AJ39" si="89">N36/SUM($M36:$Q36)*100</f>
        <v>27.838336407848395</v>
      </c>
      <c r="AK36" s="13">
        <f t="shared" ref="AK36:AK39" si="90">O36/SUM($M36:$Q36)*100</f>
        <v>39.426463189669633</v>
      </c>
      <c r="AL36" s="92">
        <f t="shared" ref="AL36:AL39" si="91">P36/SUM($M36:$Q36)*100</f>
        <v>3.1024652020794901</v>
      </c>
      <c r="AM36" s="63">
        <f t="shared" ref="AM36:AM39" si="92">Q36/SUM($M36:$Q36)*100</f>
        <v>21.868187154117056</v>
      </c>
      <c r="AN36" s="40">
        <f t="shared" ref="AN36:AN39" si="93">R36/SUM($R36:$V36)*100</f>
        <v>2.3645815864497735</v>
      </c>
      <c r="AO36" s="13">
        <f t="shared" ref="AO36:AO39" si="94">S36/SUM($R36:$V36)*100</f>
        <v>23.176253563642462</v>
      </c>
      <c r="AP36" s="13">
        <f t="shared" ref="AP36:AP39" si="95">T36/SUM($R36:$V36)*100</f>
        <v>27.955726983062217</v>
      </c>
      <c r="AQ36" s="13">
        <f t="shared" ref="AQ36:AQ39" si="96">U36/SUM($R36:$V36)*100</f>
        <v>3.3707865168539324</v>
      </c>
      <c r="AR36" s="13">
        <f t="shared" ref="AR36:AR39" si="97">V36/SUM($R36:$V36)*100</f>
        <v>43.132651349991612</v>
      </c>
    </row>
    <row r="37" spans="2:44" x14ac:dyDescent="0.3">
      <c r="B37" s="9" t="s">
        <v>7</v>
      </c>
      <c r="C37" s="10">
        <v>3621</v>
      </c>
      <c r="D37" s="10">
        <v>9901</v>
      </c>
      <c r="E37" s="10">
        <v>19142</v>
      </c>
      <c r="F37" s="33">
        <v>1641</v>
      </c>
      <c r="G37" s="68">
        <v>9966</v>
      </c>
      <c r="H37" s="38">
        <v>1251</v>
      </c>
      <c r="I37" s="10">
        <v>14456</v>
      </c>
      <c r="J37" s="10">
        <v>16107</v>
      </c>
      <c r="K37" s="33">
        <v>1208</v>
      </c>
      <c r="L37" s="71">
        <v>11249</v>
      </c>
      <c r="M37" s="76">
        <v>6154</v>
      </c>
      <c r="N37" s="10">
        <v>12599</v>
      </c>
      <c r="O37" s="10">
        <v>15408</v>
      </c>
      <c r="P37" s="33">
        <v>1073</v>
      </c>
      <c r="Q37" s="77">
        <v>9037</v>
      </c>
      <c r="R37" s="65">
        <v>1358</v>
      </c>
      <c r="S37" s="10">
        <v>9868</v>
      </c>
      <c r="T37" s="10">
        <v>11287</v>
      </c>
      <c r="U37" s="10">
        <v>1410</v>
      </c>
      <c r="V37" s="10">
        <v>20348</v>
      </c>
      <c r="X37" s="9" t="s">
        <v>7</v>
      </c>
      <c r="Y37" s="13">
        <f t="shared" si="78"/>
        <v>8.1791692078335707</v>
      </c>
      <c r="Z37" s="13">
        <f t="shared" si="79"/>
        <v>22.364527568837389</v>
      </c>
      <c r="AA37" s="13">
        <f t="shared" si="80"/>
        <v>43.238237220753994</v>
      </c>
      <c r="AB37" s="92">
        <f t="shared" si="81"/>
        <v>3.7067154570712204</v>
      </c>
      <c r="AC37" s="45">
        <f t="shared" si="82"/>
        <v>22.511350545503827</v>
      </c>
      <c r="AD37" s="52">
        <f t="shared" si="83"/>
        <v>2.8257775970725754</v>
      </c>
      <c r="AE37" s="13">
        <f t="shared" si="84"/>
        <v>32.653430010616432</v>
      </c>
      <c r="AF37" s="13">
        <f t="shared" si="85"/>
        <v>36.382733617944027</v>
      </c>
      <c r="AG37" s="92">
        <f t="shared" si="86"/>
        <v>2.7286485509701608</v>
      </c>
      <c r="AH37" s="53">
        <f t="shared" si="87"/>
        <v>25.409410223396804</v>
      </c>
      <c r="AI37" s="62">
        <f t="shared" si="88"/>
        <v>13.900747667773485</v>
      </c>
      <c r="AJ37" s="13">
        <f t="shared" si="89"/>
        <v>28.458810508007499</v>
      </c>
      <c r="AK37" s="13">
        <f t="shared" si="90"/>
        <v>34.803821915023377</v>
      </c>
      <c r="AL37" s="92">
        <f t="shared" si="91"/>
        <v>2.4237085225090915</v>
      </c>
      <c r="AM37" s="63">
        <f t="shared" si="92"/>
        <v>20.412911386686545</v>
      </c>
      <c r="AN37" s="40">
        <f t="shared" si="93"/>
        <v>3.0674708048157937</v>
      </c>
      <c r="AO37" s="13">
        <f t="shared" si="94"/>
        <v>22.289986672991351</v>
      </c>
      <c r="AP37" s="13">
        <f t="shared" si="95"/>
        <v>25.495245194371037</v>
      </c>
      <c r="AQ37" s="13">
        <f t="shared" si="96"/>
        <v>3.1849291861489464</v>
      </c>
      <c r="AR37" s="13">
        <f t="shared" si="97"/>
        <v>45.962368141672876</v>
      </c>
    </row>
    <row r="38" spans="2:44" x14ac:dyDescent="0.3">
      <c r="B38" s="9" t="s">
        <v>8</v>
      </c>
      <c r="C38" s="10">
        <v>23705</v>
      </c>
      <c r="D38" s="10">
        <v>35276</v>
      </c>
      <c r="E38" s="10">
        <v>67280</v>
      </c>
      <c r="F38" s="33">
        <v>5518</v>
      </c>
      <c r="G38" s="68">
        <v>35340</v>
      </c>
      <c r="H38" s="38">
        <v>5863</v>
      </c>
      <c r="I38" s="10">
        <v>60835</v>
      </c>
      <c r="J38" s="10">
        <v>56623</v>
      </c>
      <c r="K38" s="33">
        <v>4822</v>
      </c>
      <c r="L38" s="71">
        <v>38976</v>
      </c>
      <c r="M38" s="76">
        <v>21108</v>
      </c>
      <c r="N38" s="10">
        <v>43620</v>
      </c>
      <c r="O38" s="10">
        <v>61632</v>
      </c>
      <c r="P38" s="33">
        <v>7998</v>
      </c>
      <c r="Q38" s="77">
        <v>32761</v>
      </c>
      <c r="R38" s="65">
        <v>6771</v>
      </c>
      <c r="S38" s="10">
        <v>38890</v>
      </c>
      <c r="T38" s="10">
        <v>39790</v>
      </c>
      <c r="U38" s="10">
        <v>4446</v>
      </c>
      <c r="V38" s="10">
        <v>77222</v>
      </c>
      <c r="X38" s="9" t="s">
        <v>8</v>
      </c>
      <c r="Y38" s="13">
        <f t="shared" si="78"/>
        <v>14.18450325815736</v>
      </c>
      <c r="Z38" s="13">
        <f t="shared" si="79"/>
        <v>21.108312041120399</v>
      </c>
      <c r="AA38" s="13">
        <f t="shared" si="80"/>
        <v>40.258737785649743</v>
      </c>
      <c r="AB38" s="92">
        <f t="shared" si="81"/>
        <v>3.3018388094710955</v>
      </c>
      <c r="AC38" s="45">
        <f t="shared" si="82"/>
        <v>21.146608105601398</v>
      </c>
      <c r="AD38" s="52">
        <f t="shared" si="83"/>
        <v>3.5082785320639784</v>
      </c>
      <c r="AE38" s="13">
        <f t="shared" si="84"/>
        <v>36.402204417211685</v>
      </c>
      <c r="AF38" s="13">
        <f t="shared" si="85"/>
        <v>33.881844673555968</v>
      </c>
      <c r="AG38" s="92">
        <f t="shared" si="86"/>
        <v>2.8853691082402362</v>
      </c>
      <c r="AH38" s="53">
        <f t="shared" si="87"/>
        <v>23.322303268928131</v>
      </c>
      <c r="AI38" s="62">
        <f t="shared" si="88"/>
        <v>12.630520766639341</v>
      </c>
      <c r="AJ38" s="13">
        <f t="shared" si="89"/>
        <v>26.101161447830592</v>
      </c>
      <c r="AK38" s="13">
        <f t="shared" si="90"/>
        <v>36.879110095201625</v>
      </c>
      <c r="AL38" s="92">
        <f t="shared" si="91"/>
        <v>4.7858113081097899</v>
      </c>
      <c r="AM38" s="63">
        <f t="shared" si="92"/>
        <v>19.603396382218659</v>
      </c>
      <c r="AN38" s="40">
        <f t="shared" si="93"/>
        <v>4.0516039468881457</v>
      </c>
      <c r="AO38" s="13">
        <f t="shared" si="94"/>
        <v>23.270842932281788</v>
      </c>
      <c r="AP38" s="13">
        <f t="shared" si="95"/>
        <v>23.809381339045828</v>
      </c>
      <c r="AQ38" s="13">
        <f t="shared" si="96"/>
        <v>2.6603797294143696</v>
      </c>
      <c r="AR38" s="13">
        <f t="shared" si="97"/>
        <v>46.207792052369868</v>
      </c>
    </row>
    <row r="39" spans="2:44" x14ac:dyDescent="0.3">
      <c r="B39" s="9" t="s">
        <v>9</v>
      </c>
      <c r="C39" s="10">
        <v>29051</v>
      </c>
      <c r="D39" s="10">
        <v>85756</v>
      </c>
      <c r="E39" s="10">
        <v>314722</v>
      </c>
      <c r="F39" s="33">
        <v>29068</v>
      </c>
      <c r="G39" s="68">
        <v>137293</v>
      </c>
      <c r="H39" s="38">
        <v>9017</v>
      </c>
      <c r="I39" s="10">
        <v>105000</v>
      </c>
      <c r="J39" s="10">
        <v>304258</v>
      </c>
      <c r="K39" s="33">
        <v>21642</v>
      </c>
      <c r="L39" s="71">
        <v>155973</v>
      </c>
      <c r="M39" s="76">
        <v>37197</v>
      </c>
      <c r="N39" s="10">
        <v>183643</v>
      </c>
      <c r="O39" s="10">
        <v>209667</v>
      </c>
      <c r="P39" s="33">
        <v>35826</v>
      </c>
      <c r="Q39" s="77">
        <v>129557</v>
      </c>
      <c r="R39" s="65">
        <v>24952</v>
      </c>
      <c r="S39" s="10">
        <v>129463</v>
      </c>
      <c r="T39" s="10">
        <v>132693</v>
      </c>
      <c r="U39" s="10">
        <v>17282</v>
      </c>
      <c r="V39" s="10">
        <v>291500</v>
      </c>
      <c r="X39" s="9" t="s">
        <v>9</v>
      </c>
      <c r="Y39" s="13">
        <f t="shared" si="78"/>
        <v>4.8752286495829766</v>
      </c>
      <c r="Z39" s="13">
        <f t="shared" si="79"/>
        <v>14.391246706606925</v>
      </c>
      <c r="AA39" s="13">
        <f t="shared" si="80"/>
        <v>52.815452516404036</v>
      </c>
      <c r="AB39" s="92">
        <f t="shared" si="81"/>
        <v>4.8780815251136955</v>
      </c>
      <c r="AC39" s="45">
        <f t="shared" si="82"/>
        <v>23.03999060229237</v>
      </c>
      <c r="AD39" s="52">
        <f t="shared" si="83"/>
        <v>1.5131987447347666</v>
      </c>
      <c r="AE39" s="13">
        <f t="shared" si="84"/>
        <v>17.620701807380556</v>
      </c>
      <c r="AF39" s="13">
        <f t="shared" si="85"/>
        <v>51.059423719142792</v>
      </c>
      <c r="AG39" s="92">
        <f t="shared" si="86"/>
        <v>3.6318783668126664</v>
      </c>
      <c r="AH39" s="53">
        <f t="shared" si="87"/>
        <v>26.174797361929215</v>
      </c>
      <c r="AI39" s="62">
        <f t="shared" si="88"/>
        <v>6.2422594774203288</v>
      </c>
      <c r="AJ39" s="13">
        <f t="shared" si="89"/>
        <v>30.818271828693216</v>
      </c>
      <c r="AK39" s="13">
        <f t="shared" si="90"/>
        <v>35.185520817600562</v>
      </c>
      <c r="AL39" s="92">
        <f t="shared" si="91"/>
        <v>6.0121834566782457</v>
      </c>
      <c r="AM39" s="63">
        <f t="shared" si="92"/>
        <v>21.741764419607644</v>
      </c>
      <c r="AN39" s="40">
        <f t="shared" si="93"/>
        <v>4.1873500142643776</v>
      </c>
      <c r="AO39" s="13">
        <f t="shared" si="94"/>
        <v>21.725989696084849</v>
      </c>
      <c r="AP39" s="13">
        <f t="shared" si="95"/>
        <v>22.268036046921409</v>
      </c>
      <c r="AQ39" s="13">
        <f t="shared" si="96"/>
        <v>2.9001997012871503</v>
      </c>
      <c r="AR39" s="13">
        <f t="shared" si="97"/>
        <v>48.918424541442214</v>
      </c>
    </row>
    <row r="40" spans="2:44" x14ac:dyDescent="0.3">
      <c r="B40" s="4" t="s">
        <v>71</v>
      </c>
      <c r="C40" s="8"/>
      <c r="D40" s="8"/>
      <c r="E40" s="8"/>
      <c r="F40" s="8"/>
      <c r="G40" s="67"/>
      <c r="H40" s="37"/>
      <c r="I40" s="8"/>
      <c r="J40" s="8"/>
      <c r="K40" s="8"/>
      <c r="L40" s="70"/>
      <c r="M40" s="74"/>
      <c r="N40" s="8"/>
      <c r="O40" s="8"/>
      <c r="P40" s="8"/>
      <c r="Q40" s="75"/>
      <c r="R40" s="8"/>
      <c r="S40" s="8"/>
      <c r="T40" s="8"/>
      <c r="U40" s="8"/>
      <c r="V40" s="8"/>
      <c r="X40" s="4" t="s">
        <v>71</v>
      </c>
      <c r="Y40" s="8"/>
      <c r="Z40" s="8"/>
      <c r="AA40" s="8"/>
      <c r="AB40" s="8"/>
      <c r="AC40" s="67"/>
      <c r="AD40" s="37"/>
      <c r="AE40" s="8"/>
      <c r="AF40" s="8"/>
      <c r="AG40" s="8"/>
      <c r="AH40" s="70"/>
      <c r="AI40" s="74"/>
      <c r="AJ40" s="8"/>
      <c r="AK40" s="8"/>
      <c r="AL40" s="8"/>
      <c r="AM40" s="75"/>
      <c r="AN40" s="8"/>
      <c r="AO40" s="8"/>
      <c r="AP40" s="8"/>
      <c r="AQ40" s="8"/>
      <c r="AR40" s="8"/>
    </row>
    <row r="41" spans="2:44" x14ac:dyDescent="0.3">
      <c r="B41" s="9" t="s">
        <v>64</v>
      </c>
      <c r="C41" s="10">
        <v>29305</v>
      </c>
      <c r="D41" s="10">
        <v>42806</v>
      </c>
      <c r="E41" s="10">
        <v>112274</v>
      </c>
      <c r="F41" s="33">
        <v>11113</v>
      </c>
      <c r="G41" s="68">
        <v>39859</v>
      </c>
      <c r="H41" s="38">
        <v>9538</v>
      </c>
      <c r="I41" s="10">
        <v>69102</v>
      </c>
      <c r="J41" s="10">
        <v>105111</v>
      </c>
      <c r="K41" s="33">
        <v>8409</v>
      </c>
      <c r="L41" s="71">
        <v>43197</v>
      </c>
      <c r="M41" s="76">
        <v>19905</v>
      </c>
      <c r="N41" s="10">
        <v>61661</v>
      </c>
      <c r="O41" s="10">
        <v>102253</v>
      </c>
      <c r="P41" s="33">
        <v>12657</v>
      </c>
      <c r="Q41" s="77">
        <v>38881</v>
      </c>
      <c r="R41" s="65">
        <v>14868</v>
      </c>
      <c r="S41" s="10">
        <v>63402</v>
      </c>
      <c r="T41" s="10">
        <v>56154</v>
      </c>
      <c r="U41" s="10">
        <v>6643</v>
      </c>
      <c r="V41" s="10">
        <v>94290</v>
      </c>
      <c r="X41" s="9" t="s">
        <v>64</v>
      </c>
      <c r="Y41" s="13">
        <f t="shared" ref="Y41:Y47" si="98">C41/SUM($C41:$G41)*100</f>
        <v>12.451297390772316</v>
      </c>
      <c r="Z41" s="13">
        <f t="shared" ref="Z41:Z47" si="99">D41/SUM($C41:$G41)*100</f>
        <v>18.18768934002388</v>
      </c>
      <c r="AA41" s="13">
        <f t="shared" ref="AA41:AA47" si="100">E41/SUM($C41:$G41)*100</f>
        <v>47.70370118585808</v>
      </c>
      <c r="AB41" s="92">
        <f t="shared" ref="AB41:AB47" si="101">F41/SUM($C41:$G41)*100</f>
        <v>4.7217631088091707</v>
      </c>
      <c r="AC41" s="45">
        <f t="shared" ref="AC41:AC47" si="102">G41/SUM($C41:$G41)*100</f>
        <v>16.935548974536555</v>
      </c>
      <c r="AD41" s="52">
        <f t="shared" ref="AD41:AD47" si="103">H41/SUM($H41:$L41)*100</f>
        <v>4.0525669514822162</v>
      </c>
      <c r="AE41" s="13">
        <f t="shared" ref="AE41:AE47" si="104">I41/SUM($H41:$L41)*100</f>
        <v>29.36050340546489</v>
      </c>
      <c r="AF41" s="13">
        <f t="shared" ref="AF41:AF47" si="105">J41/SUM($H41:$L41)*100</f>
        <v>44.660239550980002</v>
      </c>
      <c r="AG41" s="92">
        <f t="shared" ref="AG41:AG47" si="106">K41/SUM($H41:$L41)*100</f>
        <v>3.5728701504522919</v>
      </c>
      <c r="AH41" s="53">
        <f t="shared" ref="AH41:AH47" si="107">L41/SUM($H41:$L41)*100</f>
        <v>18.353819941620603</v>
      </c>
      <c r="AI41" s="62">
        <f t="shared" ref="AI41:AI47" si="108">M41/SUM($M41:$Q41)*100</f>
        <v>8.4573647692654141</v>
      </c>
      <c r="AJ41" s="13">
        <f t="shared" ref="AJ41:AJ47" si="109">N41/SUM($M41:$Q41)*100</f>
        <v>26.198923337737988</v>
      </c>
      <c r="AK41" s="13">
        <f t="shared" ref="AK41:AK47" si="110">O41/SUM($M41:$Q41)*100</f>
        <v>43.445914079462263</v>
      </c>
      <c r="AL41" s="92">
        <f t="shared" ref="AL41:AL47" si="111">P41/SUM($M41:$Q41)*100</f>
        <v>5.3777877862141343</v>
      </c>
      <c r="AM41" s="63">
        <f t="shared" ref="AM41:AM44" si="112">Q41/SUM($M41:$Q41)*100</f>
        <v>16.520010027320197</v>
      </c>
      <c r="AN41" s="40">
        <f t="shared" ref="AN41:AN47" si="113">R41/SUM($R41:$V41)*100</f>
        <v>6.3172117251664499</v>
      </c>
      <c r="AO41" s="13">
        <f t="shared" ref="AO41:AO47" si="114">S41/SUM($R41:$V41)*100</f>
        <v>26.93865064561496</v>
      </c>
      <c r="AP41" s="13">
        <f t="shared" ref="AP41:AP47" si="115">T41/SUM($R41:$V41)*100</f>
        <v>23.859073662563681</v>
      </c>
      <c r="AQ41" s="13">
        <f t="shared" ref="AQ41:AQ47" si="116">U41/SUM($R41:$V41)*100</f>
        <v>2.82252068134791</v>
      </c>
      <c r="AR41" s="13">
        <f t="shared" ref="AR41:AR47" si="117">V41/SUM($R41:$V41)*100</f>
        <v>40.062543285307001</v>
      </c>
    </row>
    <row r="42" spans="2:44" x14ac:dyDescent="0.3">
      <c r="B42" s="9" t="s">
        <v>65</v>
      </c>
      <c r="C42" s="10">
        <v>3376</v>
      </c>
      <c r="D42" s="10">
        <v>13946</v>
      </c>
      <c r="E42" s="10">
        <v>15985</v>
      </c>
      <c r="F42" s="33">
        <v>1559</v>
      </c>
      <c r="G42" s="68">
        <v>7735</v>
      </c>
      <c r="H42" s="38">
        <v>30</v>
      </c>
      <c r="I42" s="10">
        <v>15939</v>
      </c>
      <c r="J42" s="10">
        <v>16087</v>
      </c>
      <c r="K42" s="33">
        <v>1408</v>
      </c>
      <c r="L42" s="71">
        <v>9137</v>
      </c>
      <c r="M42" s="76">
        <v>6803</v>
      </c>
      <c r="N42" s="10">
        <v>13383</v>
      </c>
      <c r="O42" s="10">
        <v>12188</v>
      </c>
      <c r="P42" s="33">
        <v>1978</v>
      </c>
      <c r="Q42" s="77">
        <v>8249</v>
      </c>
      <c r="R42" s="65">
        <v>1025</v>
      </c>
      <c r="S42" s="10">
        <v>11393</v>
      </c>
      <c r="T42" s="10">
        <v>9362</v>
      </c>
      <c r="U42" s="10">
        <v>1529</v>
      </c>
      <c r="V42" s="10">
        <v>19292</v>
      </c>
      <c r="X42" s="9" t="s">
        <v>65</v>
      </c>
      <c r="Y42" s="13">
        <f t="shared" si="98"/>
        <v>7.9246966033661188</v>
      </c>
      <c r="Z42" s="13">
        <f t="shared" si="99"/>
        <v>32.736320743644512</v>
      </c>
      <c r="AA42" s="13">
        <f t="shared" si="100"/>
        <v>37.522593366352901</v>
      </c>
      <c r="AB42" s="92">
        <f t="shared" si="101"/>
        <v>3.6595385084857166</v>
      </c>
      <c r="AC42" s="45">
        <f t="shared" si="102"/>
        <v>18.156850778150748</v>
      </c>
      <c r="AD42" s="52">
        <f t="shared" si="103"/>
        <v>7.0420882138916924E-2</v>
      </c>
      <c r="AE42" s="13">
        <f t="shared" si="104"/>
        <v>37.414614680406558</v>
      </c>
      <c r="AF42" s="13">
        <f t="shared" si="105"/>
        <v>37.762024365625216</v>
      </c>
      <c r="AG42" s="92">
        <f t="shared" si="106"/>
        <v>3.3050867350531679</v>
      </c>
      <c r="AH42" s="53">
        <f t="shared" si="107"/>
        <v>21.447853336776131</v>
      </c>
      <c r="AI42" s="62">
        <f t="shared" si="108"/>
        <v>15.969108706368395</v>
      </c>
      <c r="AJ42" s="13">
        <f t="shared" si="109"/>
        <v>31.414755522170839</v>
      </c>
      <c r="AK42" s="13">
        <f t="shared" si="110"/>
        <v>28.609657050303984</v>
      </c>
      <c r="AL42" s="92">
        <f t="shared" si="111"/>
        <v>4.6430834956925899</v>
      </c>
      <c r="AM42" s="63">
        <f t="shared" si="112"/>
        <v>19.363395225464192</v>
      </c>
      <c r="AN42" s="40">
        <f t="shared" si="113"/>
        <v>2.406046806412995</v>
      </c>
      <c r="AO42" s="13">
        <f t="shared" si="114"/>
        <v>26.743503673622687</v>
      </c>
      <c r="AP42" s="13">
        <f t="shared" si="115"/>
        <v>21.976009952818011</v>
      </c>
      <c r="AQ42" s="13">
        <f t="shared" si="116"/>
        <v>3.5891176263467992</v>
      </c>
      <c r="AR42" s="13">
        <f t="shared" si="117"/>
        <v>45.285321940799513</v>
      </c>
    </row>
    <row r="43" spans="2:44" x14ac:dyDescent="0.3">
      <c r="B43" s="9" t="s">
        <v>66</v>
      </c>
      <c r="C43" s="10">
        <v>8862</v>
      </c>
      <c r="D43" s="10">
        <v>14642</v>
      </c>
      <c r="E43" s="10">
        <v>117392</v>
      </c>
      <c r="F43" s="33">
        <v>3922</v>
      </c>
      <c r="G43" s="68">
        <v>50506</v>
      </c>
      <c r="H43" s="38">
        <v>2541</v>
      </c>
      <c r="I43" s="10">
        <v>24642</v>
      </c>
      <c r="J43" s="10">
        <v>111373</v>
      </c>
      <c r="K43" s="33">
        <v>3763</v>
      </c>
      <c r="L43" s="71">
        <v>53005</v>
      </c>
      <c r="M43" s="76">
        <v>12608</v>
      </c>
      <c r="N43" s="10">
        <v>50327</v>
      </c>
      <c r="O43" s="10">
        <v>84493</v>
      </c>
      <c r="P43" s="33">
        <v>4343</v>
      </c>
      <c r="Q43" s="77">
        <v>43553</v>
      </c>
      <c r="R43" s="65">
        <v>6254</v>
      </c>
      <c r="S43" s="10">
        <v>20883</v>
      </c>
      <c r="T43" s="10">
        <v>34307</v>
      </c>
      <c r="U43" s="10">
        <v>3056</v>
      </c>
      <c r="V43" s="10">
        <v>130824</v>
      </c>
      <c r="X43" s="9" t="s">
        <v>66</v>
      </c>
      <c r="Y43" s="13">
        <f t="shared" si="98"/>
        <v>4.5370768569146644</v>
      </c>
      <c r="Z43" s="13">
        <f t="shared" si="99"/>
        <v>7.4962626200569318</v>
      </c>
      <c r="AA43" s="13">
        <f t="shared" si="100"/>
        <v>60.101165243390462</v>
      </c>
      <c r="AB43" s="92">
        <f t="shared" si="101"/>
        <v>2.0079457721529357</v>
      </c>
      <c r="AC43" s="45">
        <f t="shared" si="102"/>
        <v>25.857549507485</v>
      </c>
      <c r="AD43" s="52">
        <f t="shared" si="103"/>
        <v>1.3009154021011242</v>
      </c>
      <c r="AE43" s="13">
        <f t="shared" si="104"/>
        <v>12.61596117220618</v>
      </c>
      <c r="AF43" s="13">
        <f t="shared" si="105"/>
        <v>57.019618684851835</v>
      </c>
      <c r="AG43" s="92">
        <f t="shared" si="106"/>
        <v>1.9265425651737624</v>
      </c>
      <c r="AH43" s="53">
        <f t="shared" si="107"/>
        <v>27.136962175667094</v>
      </c>
      <c r="AI43" s="62">
        <f t="shared" si="108"/>
        <v>6.4549159345497733</v>
      </c>
      <c r="AJ43" s="13">
        <f t="shared" si="109"/>
        <v>25.765906903401525</v>
      </c>
      <c r="AK43" s="13">
        <f t="shared" si="110"/>
        <v>43.257868976674651</v>
      </c>
      <c r="AL43" s="92">
        <f t="shared" si="111"/>
        <v>2.2234850811984188</v>
      </c>
      <c r="AM43" s="63">
        <f t="shared" si="112"/>
        <v>22.297823104175627</v>
      </c>
      <c r="AN43" s="40">
        <f t="shared" si="113"/>
        <v>3.2018594745141407</v>
      </c>
      <c r="AO43" s="13">
        <f t="shared" si="114"/>
        <v>10.691466486453278</v>
      </c>
      <c r="AP43" s="13">
        <f t="shared" si="115"/>
        <v>17.564149822858429</v>
      </c>
      <c r="AQ43" s="13">
        <f t="shared" si="116"/>
        <v>1.5645798775368105</v>
      </c>
      <c r="AR43" s="13">
        <f t="shared" si="117"/>
        <v>66.977944338637343</v>
      </c>
    </row>
    <row r="44" spans="2:44" x14ac:dyDescent="0.3">
      <c r="B44" s="9" t="s">
        <v>67</v>
      </c>
      <c r="C44" s="10">
        <v>4028</v>
      </c>
      <c r="D44" s="10">
        <v>15135</v>
      </c>
      <c r="E44" s="10">
        <v>20579</v>
      </c>
      <c r="F44" s="33">
        <v>2566</v>
      </c>
      <c r="G44" s="68">
        <v>17172</v>
      </c>
      <c r="H44" s="38">
        <v>53</v>
      </c>
      <c r="I44" s="10">
        <v>12309</v>
      </c>
      <c r="J44" s="10">
        <v>18814</v>
      </c>
      <c r="K44" s="33">
        <v>1296</v>
      </c>
      <c r="L44" s="71">
        <v>27008</v>
      </c>
      <c r="M44" s="76">
        <v>10726</v>
      </c>
      <c r="N44" s="10">
        <v>15668</v>
      </c>
      <c r="O44" s="10">
        <v>15806</v>
      </c>
      <c r="P44" s="33">
        <v>1830</v>
      </c>
      <c r="Q44" s="77">
        <v>15450</v>
      </c>
      <c r="R44" s="65">
        <v>1865</v>
      </c>
      <c r="S44" s="10">
        <v>18728</v>
      </c>
      <c r="T44" s="10">
        <v>7779</v>
      </c>
      <c r="U44" s="10">
        <v>156</v>
      </c>
      <c r="V44" s="10">
        <v>30952</v>
      </c>
      <c r="X44" s="9" t="s">
        <v>67</v>
      </c>
      <c r="Y44" s="13">
        <f t="shared" si="98"/>
        <v>6.7720242098184267</v>
      </c>
      <c r="Z44" s="13">
        <f t="shared" si="99"/>
        <v>25.44552790854069</v>
      </c>
      <c r="AA44" s="13">
        <f t="shared" si="100"/>
        <v>34.598184263618023</v>
      </c>
      <c r="AB44" s="92">
        <f t="shared" si="101"/>
        <v>4.3140551445864155</v>
      </c>
      <c r="AC44" s="45">
        <f t="shared" si="102"/>
        <v>28.870208473436449</v>
      </c>
      <c r="AD44" s="52">
        <f t="shared" si="103"/>
        <v>8.9105581708137191E-2</v>
      </c>
      <c r="AE44" s="13">
        <f t="shared" si="104"/>
        <v>20.694351042367181</v>
      </c>
      <c r="AF44" s="13">
        <f t="shared" si="105"/>
        <v>31.630800268997984</v>
      </c>
      <c r="AG44" s="92">
        <f t="shared" si="106"/>
        <v>2.1788836583725621</v>
      </c>
      <c r="AH44" s="53">
        <f t="shared" si="107"/>
        <v>45.406859448554137</v>
      </c>
      <c r="AI44" s="62">
        <f t="shared" si="108"/>
        <v>18.032952252858102</v>
      </c>
      <c r="AJ44" s="13">
        <f t="shared" si="109"/>
        <v>26.341627437794219</v>
      </c>
      <c r="AK44" s="13">
        <f t="shared" si="110"/>
        <v>26.573638197713517</v>
      </c>
      <c r="AL44" s="92">
        <f t="shared" si="111"/>
        <v>3.0766644250168125</v>
      </c>
      <c r="AM44" s="63">
        <f t="shared" si="112"/>
        <v>25.975117686617349</v>
      </c>
      <c r="AN44" s="40">
        <f t="shared" si="113"/>
        <v>3.1355077336919974</v>
      </c>
      <c r="AO44" s="13">
        <f t="shared" si="114"/>
        <v>31.486213853396102</v>
      </c>
      <c r="AP44" s="13">
        <f t="shared" si="115"/>
        <v>13.078345662407532</v>
      </c>
      <c r="AQ44" s="13">
        <f t="shared" si="116"/>
        <v>0.26227303295225285</v>
      </c>
      <c r="AR44" s="13">
        <f t="shared" si="117"/>
        <v>52.037659717552117</v>
      </c>
    </row>
    <row r="45" spans="2:44" x14ac:dyDescent="0.3">
      <c r="B45" s="9" t="s">
        <v>68</v>
      </c>
      <c r="C45" s="10">
        <v>3775</v>
      </c>
      <c r="D45" s="10">
        <v>8615</v>
      </c>
      <c r="E45" s="10">
        <v>17745</v>
      </c>
      <c r="F45" s="33">
        <v>156</v>
      </c>
      <c r="G45" s="68">
        <v>9856</v>
      </c>
      <c r="H45" s="38">
        <v>1422</v>
      </c>
      <c r="I45" s="10">
        <v>13668</v>
      </c>
      <c r="J45" s="10">
        <v>9659</v>
      </c>
      <c r="K45" s="33">
        <v>142</v>
      </c>
      <c r="L45" s="71">
        <v>15256</v>
      </c>
      <c r="M45" s="76">
        <v>5137</v>
      </c>
      <c r="N45" s="10">
        <v>17324</v>
      </c>
      <c r="O45" s="10">
        <v>3993</v>
      </c>
      <c r="P45" s="33">
        <v>1300</v>
      </c>
      <c r="Q45" s="77">
        <v>12393</v>
      </c>
      <c r="R45" s="65">
        <v>4965</v>
      </c>
      <c r="S45" s="10">
        <v>7410</v>
      </c>
      <c r="T45" s="10">
        <v>7585</v>
      </c>
      <c r="U45" s="10">
        <v>560</v>
      </c>
      <c r="V45" s="10">
        <v>19627</v>
      </c>
      <c r="X45" s="9" t="s">
        <v>68</v>
      </c>
      <c r="Y45" s="13">
        <f t="shared" si="98"/>
        <v>9.4029441801379932</v>
      </c>
      <c r="Z45" s="13">
        <f t="shared" si="99"/>
        <v>21.458639499838096</v>
      </c>
      <c r="AA45" s="13">
        <f t="shared" si="100"/>
        <v>44.200064761999656</v>
      </c>
      <c r="AB45" s="92">
        <f t="shared" si="101"/>
        <v>0.38857199790768926</v>
      </c>
      <c r="AC45" s="45">
        <f t="shared" si="102"/>
        <v>24.549779560116573</v>
      </c>
      <c r="AD45" s="52">
        <f t="shared" si="103"/>
        <v>3.5419832116970134</v>
      </c>
      <c r="AE45" s="13">
        <f t="shared" si="104"/>
        <v>34.04488504745062</v>
      </c>
      <c r="AF45" s="13">
        <f t="shared" si="105"/>
        <v>24.059082870451093</v>
      </c>
      <c r="AG45" s="92">
        <f t="shared" si="106"/>
        <v>0.35370015194161458</v>
      </c>
      <c r="AH45" s="53">
        <f t="shared" si="107"/>
        <v>38.000348718459662</v>
      </c>
      <c r="AI45" s="62">
        <f t="shared" si="108"/>
        <v>12.795476623408971</v>
      </c>
      <c r="AJ45" s="13">
        <f t="shared" si="109"/>
        <v>43.151418536876982</v>
      </c>
      <c r="AK45" s="13">
        <f t="shared" si="110"/>
        <v>9.9459486387525846</v>
      </c>
      <c r="AL45" s="92">
        <f t="shared" si="111"/>
        <v>3.2380999825640773</v>
      </c>
      <c r="AM45" s="63">
        <f>Q45/SUM($M45:$Q45)*100</f>
        <v>30.86905621839739</v>
      </c>
      <c r="AN45" s="40">
        <f t="shared" si="113"/>
        <v>12.367051087254341</v>
      </c>
      <c r="AO45" s="13">
        <f t="shared" si="114"/>
        <v>18.457169900615238</v>
      </c>
      <c r="AP45" s="13">
        <f t="shared" si="115"/>
        <v>18.893067975191173</v>
      </c>
      <c r="AQ45" s="13">
        <f t="shared" si="116"/>
        <v>1.3948738386429869</v>
      </c>
      <c r="AR45" s="13">
        <f t="shared" si="117"/>
        <v>48.887837198296261</v>
      </c>
    </row>
    <row r="46" spans="2:44" x14ac:dyDescent="0.3">
      <c r="B46" s="9" t="s">
        <v>69</v>
      </c>
      <c r="C46" s="10">
        <v>582</v>
      </c>
      <c r="D46" s="10">
        <v>3014</v>
      </c>
      <c r="E46" s="10">
        <v>25028</v>
      </c>
      <c r="F46" s="33">
        <v>1187</v>
      </c>
      <c r="G46" s="68">
        <v>6219</v>
      </c>
      <c r="H46" s="38">
        <v>0</v>
      </c>
      <c r="I46" s="10">
        <v>3795</v>
      </c>
      <c r="J46" s="10">
        <v>24887</v>
      </c>
      <c r="K46" s="33">
        <v>297</v>
      </c>
      <c r="L46" s="71">
        <v>7051</v>
      </c>
      <c r="M46" s="76">
        <v>1141</v>
      </c>
      <c r="N46" s="10">
        <v>14371</v>
      </c>
      <c r="O46" s="10">
        <v>14175</v>
      </c>
      <c r="P46" s="33">
        <v>610</v>
      </c>
      <c r="Q46" s="77">
        <v>5733</v>
      </c>
      <c r="R46" s="65">
        <v>404</v>
      </c>
      <c r="S46" s="10">
        <v>4887</v>
      </c>
      <c r="T46" s="10">
        <v>8885</v>
      </c>
      <c r="U46" s="10">
        <v>719</v>
      </c>
      <c r="V46" s="10">
        <v>21135</v>
      </c>
      <c r="X46" s="9" t="s">
        <v>69</v>
      </c>
      <c r="Y46" s="13">
        <f t="shared" si="98"/>
        <v>1.6153205661948375</v>
      </c>
      <c r="Z46" s="13">
        <f t="shared" si="99"/>
        <v>8.3652511795725797</v>
      </c>
      <c r="AA46" s="13">
        <f t="shared" si="100"/>
        <v>69.464335276158764</v>
      </c>
      <c r="AB46" s="92">
        <f t="shared" si="101"/>
        <v>3.2944768248681653</v>
      </c>
      <c r="AC46" s="45">
        <f t="shared" si="102"/>
        <v>17.260616153205664</v>
      </c>
      <c r="AD46" s="52">
        <f t="shared" si="103"/>
        <v>0</v>
      </c>
      <c r="AE46" s="13">
        <f t="shared" si="104"/>
        <v>10.532889258950874</v>
      </c>
      <c r="AF46" s="13">
        <f t="shared" si="105"/>
        <v>69.072994726616713</v>
      </c>
      <c r="AG46" s="92">
        <f t="shared" si="106"/>
        <v>0.82431307243963359</v>
      </c>
      <c r="AH46" s="53">
        <f t="shared" si="107"/>
        <v>19.569802941992783</v>
      </c>
      <c r="AI46" s="62">
        <f t="shared" si="108"/>
        <v>3.1668054399111849</v>
      </c>
      <c r="AJ46" s="13">
        <f t="shared" si="109"/>
        <v>39.886205939494864</v>
      </c>
      <c r="AK46" s="13">
        <f t="shared" si="110"/>
        <v>39.342214820982512</v>
      </c>
      <c r="AL46" s="92">
        <f t="shared" si="111"/>
        <v>1.6930335831251735</v>
      </c>
      <c r="AM46" s="63">
        <f t="shared" ref="AM46:AM47" si="118">Q46/SUM($M46:$Q46)*100</f>
        <v>15.911740216486262</v>
      </c>
      <c r="AN46" s="40">
        <f t="shared" si="113"/>
        <v>1.1212878157091313</v>
      </c>
      <c r="AO46" s="13">
        <f t="shared" si="114"/>
        <v>13.563696919233973</v>
      </c>
      <c r="AP46" s="13">
        <f t="shared" si="115"/>
        <v>24.660005550929782</v>
      </c>
      <c r="AQ46" s="13">
        <f t="shared" si="116"/>
        <v>1.9955592561754092</v>
      </c>
      <c r="AR46" s="13">
        <f t="shared" si="117"/>
        <v>58.659450457951714</v>
      </c>
    </row>
    <row r="47" spans="2:44" x14ac:dyDescent="0.3">
      <c r="B47" s="9" t="s">
        <v>70</v>
      </c>
      <c r="C47" s="10">
        <v>6680</v>
      </c>
      <c r="D47" s="10">
        <v>33834</v>
      </c>
      <c r="E47" s="10">
        <v>95061</v>
      </c>
      <c r="F47" s="33">
        <v>16030</v>
      </c>
      <c r="G47" s="68">
        <v>52699</v>
      </c>
      <c r="H47" s="38">
        <v>2602</v>
      </c>
      <c r="I47" s="10">
        <v>42264</v>
      </c>
      <c r="J47" s="10">
        <v>93763</v>
      </c>
      <c r="K47" s="33">
        <v>12572</v>
      </c>
      <c r="L47" s="71">
        <v>53103</v>
      </c>
      <c r="M47" s="76">
        <v>8602</v>
      </c>
      <c r="N47" s="10">
        <v>68788</v>
      </c>
      <c r="O47" s="10">
        <v>56150</v>
      </c>
      <c r="P47" s="33">
        <v>22364</v>
      </c>
      <c r="Q47" s="77">
        <v>48400</v>
      </c>
      <c r="R47" s="65">
        <v>3841</v>
      </c>
      <c r="S47" s="10">
        <v>52900</v>
      </c>
      <c r="T47" s="10">
        <v>61365</v>
      </c>
      <c r="U47" s="10">
        <v>10676</v>
      </c>
      <c r="V47" s="10">
        <v>75522</v>
      </c>
      <c r="X47" s="9" t="s">
        <v>70</v>
      </c>
      <c r="Y47" s="13">
        <f t="shared" si="98"/>
        <v>3.2696374030855977</v>
      </c>
      <c r="Z47" s="13">
        <f t="shared" si="99"/>
        <v>16.560615553293133</v>
      </c>
      <c r="AA47" s="13">
        <f t="shared" si="100"/>
        <v>46.529191792622761</v>
      </c>
      <c r="AB47" s="92">
        <f t="shared" si="101"/>
        <v>7.8461508340512172</v>
      </c>
      <c r="AC47" s="45">
        <f t="shared" si="102"/>
        <v>25.794404416947291</v>
      </c>
      <c r="AD47" s="52">
        <f t="shared" si="103"/>
        <v>1.2735922938366355</v>
      </c>
      <c r="AE47" s="13">
        <f t="shared" si="104"/>
        <v>20.686819641318817</v>
      </c>
      <c r="AF47" s="13">
        <f t="shared" si="105"/>
        <v>45.893864045735768</v>
      </c>
      <c r="AG47" s="92">
        <f t="shared" si="106"/>
        <v>6.1535750646096021</v>
      </c>
      <c r="AH47" s="53">
        <f t="shared" si="107"/>
        <v>25.992148954499179</v>
      </c>
      <c r="AI47" s="62">
        <f t="shared" si="108"/>
        <v>4.2103923564883701</v>
      </c>
      <c r="AJ47" s="13">
        <f t="shared" si="109"/>
        <v>33.66943378494792</v>
      </c>
      <c r="AK47" s="13">
        <f t="shared" si="110"/>
        <v>27.48355391964915</v>
      </c>
      <c r="AL47" s="92">
        <f t="shared" si="111"/>
        <v>10.946432766857232</v>
      </c>
      <c r="AM47" s="63">
        <f t="shared" si="118"/>
        <v>23.690187172057325</v>
      </c>
      <c r="AN47" s="40">
        <f t="shared" si="113"/>
        <v>1.8800415067742189</v>
      </c>
      <c r="AO47" s="13">
        <f t="shared" si="114"/>
        <v>25.892787219046127</v>
      </c>
      <c r="AP47" s="13">
        <f t="shared" si="115"/>
        <v>30.036122640770618</v>
      </c>
      <c r="AQ47" s="13">
        <f t="shared" si="116"/>
        <v>5.2255462448116532</v>
      </c>
      <c r="AR47" s="13">
        <f t="shared" si="117"/>
        <v>36.965502388597379</v>
      </c>
    </row>
    <row r="48" spans="2:44" x14ac:dyDescent="0.3">
      <c r="B48" s="4" t="s">
        <v>156</v>
      </c>
      <c r="C48" s="20"/>
      <c r="D48" s="20"/>
      <c r="E48" s="20"/>
      <c r="G48" s="4"/>
      <c r="H48" s="4"/>
      <c r="J48" s="4"/>
      <c r="K48" s="20"/>
      <c r="L48" s="20"/>
      <c r="M48" s="20"/>
      <c r="O48" s="4"/>
      <c r="P48" s="4"/>
      <c r="X48" s="4" t="s">
        <v>156</v>
      </c>
      <c r="Y48" s="20"/>
      <c r="Z48" s="20"/>
      <c r="AA48" s="20"/>
      <c r="AC48" s="4"/>
      <c r="AD48" s="4"/>
      <c r="AF48" s="4"/>
      <c r="AG48" s="20"/>
      <c r="AH48" s="20"/>
      <c r="AI48" s="20"/>
      <c r="AK48" s="4"/>
      <c r="AL48" s="4"/>
    </row>
    <row r="49" spans="2:44" x14ac:dyDescent="0.3">
      <c r="B49" s="9" t="s">
        <v>157</v>
      </c>
      <c r="C49" s="10">
        <v>23703</v>
      </c>
      <c r="D49" s="10">
        <v>71879</v>
      </c>
      <c r="E49" s="10">
        <v>285834</v>
      </c>
      <c r="F49" s="33">
        <v>24837</v>
      </c>
      <c r="G49" s="68">
        <v>137324</v>
      </c>
      <c r="H49" s="38">
        <v>6932</v>
      </c>
      <c r="I49" s="10">
        <v>101183</v>
      </c>
      <c r="J49" s="10">
        <v>264863</v>
      </c>
      <c r="K49" s="33">
        <v>19249</v>
      </c>
      <c r="L49" s="71">
        <v>151350</v>
      </c>
      <c r="M49" s="76">
        <v>31185</v>
      </c>
      <c r="N49" s="10">
        <v>167120</v>
      </c>
      <c r="O49" s="10">
        <v>187162</v>
      </c>
      <c r="P49" s="33">
        <v>29797</v>
      </c>
      <c r="Q49" s="77">
        <v>128313</v>
      </c>
      <c r="R49" s="65">
        <v>18268</v>
      </c>
      <c r="S49" s="10">
        <v>101299</v>
      </c>
      <c r="T49" s="10">
        <v>131672</v>
      </c>
      <c r="U49" s="10">
        <v>16582</v>
      </c>
      <c r="V49" s="10">
        <v>275756</v>
      </c>
      <c r="X49" s="9" t="s">
        <v>157</v>
      </c>
      <c r="Y49" s="96">
        <f t="shared" ref="Y49:Y50" si="119">C49/SUM($C49:$G49)*100</f>
        <v>4.3605597735003503</v>
      </c>
      <c r="Z49" s="96">
        <f t="shared" ref="Z49:Z50" si="120">D49/SUM($C49:$G49)*100</f>
        <v>13.223333584754322</v>
      </c>
      <c r="AA49" s="96">
        <f t="shared" ref="AA49:AA50" si="121">E49/SUM($C49:$G49)*100</f>
        <v>52.583902556583517</v>
      </c>
      <c r="AB49" s="100">
        <f t="shared" ref="AB49:AB50" si="122">F49/SUM($C49:$G49)*100</f>
        <v>4.5691778717642579</v>
      </c>
      <c r="AC49" s="98">
        <f t="shared" ref="AC49:AC50" si="123">G49/SUM($C49:$G49)*100</f>
        <v>25.263026213397549</v>
      </c>
      <c r="AD49" s="101">
        <f t="shared" ref="AD49:AD50" si="124">H49/SUM($H49:$L49)*100</f>
        <v>1.2752563114333388</v>
      </c>
      <c r="AE49" s="96">
        <f t="shared" ref="AE49:AE50" si="125">I49/SUM($H49:$L49)*100</f>
        <v>18.6142901557645</v>
      </c>
      <c r="AF49" s="96">
        <f t="shared" ref="AF49:AF50" si="126">J49/SUM($H49:$L49)*100</f>
        <v>48.725939471316856</v>
      </c>
      <c r="AG49" s="100">
        <f t="shared" ref="AG49:AG50" si="127">K49/SUM($H49:$L49)*100</f>
        <v>3.5411726397548096</v>
      </c>
      <c r="AH49" s="102">
        <f t="shared" ref="AH49:AH50" si="128">L49/SUM($H49:$L49)*100</f>
        <v>27.8433414217305</v>
      </c>
      <c r="AI49" s="103">
        <f t="shared" ref="AI49:AI50" si="129">M49/SUM($M49:$Q49)*100</f>
        <v>5.7369977022574545</v>
      </c>
      <c r="AJ49" s="96">
        <f t="shared" ref="AJ49:AJ50" si="130">N49/SUM($M49:$Q49)*100</f>
        <v>30.744494340268258</v>
      </c>
      <c r="AK49" s="96">
        <f t="shared" ref="AK49:AK50" si="131">O49/SUM($M49:$Q49)*100</f>
        <v>34.431552475546248</v>
      </c>
      <c r="AL49" s="100">
        <f t="shared" ref="AL49:AL50" si="132">P49/SUM($M49:$Q49)*100</f>
        <v>5.4816520934476625</v>
      </c>
      <c r="AM49" s="104">
        <f t="shared" ref="AM49:AM50" si="133">Q49/SUM($M49:$Q49)*100</f>
        <v>23.60530338848038</v>
      </c>
      <c r="AN49" s="99">
        <f t="shared" ref="AN49:AN50" si="134">R49/SUM($R49:$V49)*100</f>
        <v>3.3607014277646035</v>
      </c>
      <c r="AO49" s="96">
        <f t="shared" ref="AO49:AO50" si="135">S49/SUM($R49:$V49)*100</f>
        <v>18.635630278690968</v>
      </c>
      <c r="AP49" s="96">
        <f t="shared" ref="AP49:AP50" si="136">T49/SUM($R49:$V49)*100</f>
        <v>24.223247120463153</v>
      </c>
      <c r="AQ49" s="96">
        <f t="shared" ref="AQ49:AQ50" si="137">U49/SUM($R49:$V49)*100</f>
        <v>3.0505337790230271</v>
      </c>
      <c r="AR49" s="96">
        <f t="shared" ref="AR49:AR50" si="138">V49/SUM($R49:$V49)*100</f>
        <v>50.729887394058245</v>
      </c>
    </row>
    <row r="50" spans="2:44" x14ac:dyDescent="0.3">
      <c r="B50" s="9" t="s">
        <v>158</v>
      </c>
      <c r="C50" s="10">
        <v>32905</v>
      </c>
      <c r="D50" s="10">
        <v>60113</v>
      </c>
      <c r="E50" s="10">
        <v>118230</v>
      </c>
      <c r="F50" s="33">
        <v>11696</v>
      </c>
      <c r="G50" s="68">
        <v>46722</v>
      </c>
      <c r="H50" s="38">
        <v>9254</v>
      </c>
      <c r="I50" s="10">
        <v>80536</v>
      </c>
      <c r="J50" s="10">
        <v>114831</v>
      </c>
      <c r="K50" s="33">
        <v>8638</v>
      </c>
      <c r="L50" s="71">
        <v>56407</v>
      </c>
      <c r="M50" s="76">
        <v>33737</v>
      </c>
      <c r="N50" s="10">
        <v>74402</v>
      </c>
      <c r="O50" s="10">
        <v>101896</v>
      </c>
      <c r="P50" s="33">
        <v>15285</v>
      </c>
      <c r="Q50" s="77">
        <v>44346</v>
      </c>
      <c r="R50" s="65">
        <v>14954</v>
      </c>
      <c r="S50" s="10">
        <v>78304</v>
      </c>
      <c r="T50" s="10">
        <v>53765</v>
      </c>
      <c r="U50" s="10">
        <v>6757</v>
      </c>
      <c r="V50" s="10">
        <v>115886</v>
      </c>
      <c r="X50" s="9" t="s">
        <v>158</v>
      </c>
      <c r="Y50" s="96">
        <f t="shared" si="119"/>
        <v>12.202131525665081</v>
      </c>
      <c r="Z50" s="96">
        <f t="shared" si="120"/>
        <v>22.29164967033293</v>
      </c>
      <c r="AA50" s="96">
        <f t="shared" si="121"/>
        <v>43.843124457662441</v>
      </c>
      <c r="AB50" s="100">
        <f t="shared" si="122"/>
        <v>4.3372171501042027</v>
      </c>
      <c r="AC50" s="98">
        <f t="shared" si="123"/>
        <v>17.325877196235343</v>
      </c>
      <c r="AD50" s="101">
        <f t="shared" si="124"/>
        <v>3.4316524886340884</v>
      </c>
      <c r="AE50" s="96">
        <f t="shared" si="125"/>
        <v>29.865092373528736</v>
      </c>
      <c r="AF50" s="96">
        <f t="shared" si="126"/>
        <v>42.582676347778367</v>
      </c>
      <c r="AG50" s="100">
        <f t="shared" si="127"/>
        <v>3.203221763218203</v>
      </c>
      <c r="AH50" s="102">
        <f t="shared" si="128"/>
        <v>20.917357026840612</v>
      </c>
      <c r="AI50" s="103">
        <f t="shared" si="129"/>
        <v>12.510661336616408</v>
      </c>
      <c r="AJ50" s="96">
        <f t="shared" si="130"/>
        <v>27.590426675962114</v>
      </c>
      <c r="AK50" s="96">
        <f t="shared" si="131"/>
        <v>37.786001943144484</v>
      </c>
      <c r="AL50" s="100">
        <f t="shared" si="132"/>
        <v>5.6681227889314929</v>
      </c>
      <c r="AM50" s="104">
        <f t="shared" si="133"/>
        <v>16.444787255345503</v>
      </c>
      <c r="AN50" s="99">
        <f t="shared" si="134"/>
        <v>5.5453783569304251</v>
      </c>
      <c r="AO50" s="96">
        <f t="shared" si="135"/>
        <v>29.037401822995857</v>
      </c>
      <c r="AP50" s="96">
        <f t="shared" si="136"/>
        <v>19.937626545430273</v>
      </c>
      <c r="AQ50" s="96">
        <f t="shared" si="137"/>
        <v>2.505692226680412</v>
      </c>
      <c r="AR50" s="96">
        <f t="shared" si="138"/>
        <v>42.973901047963039</v>
      </c>
    </row>
    <row r="52" spans="2:44" ht="18" customHeight="1" x14ac:dyDescent="0.3">
      <c r="B52" s="1" t="s">
        <v>100</v>
      </c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2:44" ht="4.5" customHeight="1" x14ac:dyDescent="0.3"/>
    <row r="54" spans="2:44" x14ac:dyDescent="0.3">
      <c r="B54" s="25" t="s">
        <v>95</v>
      </c>
      <c r="X54" s="25" t="s">
        <v>112</v>
      </c>
    </row>
    <row r="55" spans="2:44" ht="24.75" customHeight="1" x14ac:dyDescent="0.3">
      <c r="B55" s="123" t="s">
        <v>0</v>
      </c>
      <c r="C55" s="123" t="s">
        <v>36</v>
      </c>
      <c r="D55" s="123"/>
      <c r="E55" s="123"/>
      <c r="F55" s="126"/>
      <c r="G55" s="124"/>
      <c r="H55" s="127" t="s">
        <v>37</v>
      </c>
      <c r="I55" s="123"/>
      <c r="J55" s="123"/>
      <c r="K55" s="126"/>
      <c r="L55" s="136"/>
      <c r="M55" s="137" t="s">
        <v>38</v>
      </c>
      <c r="N55" s="123"/>
      <c r="O55" s="123"/>
      <c r="P55" s="126"/>
      <c r="Q55" s="138"/>
      <c r="R55" s="122" t="s">
        <v>39</v>
      </c>
      <c r="S55" s="123"/>
      <c r="T55" s="123"/>
      <c r="U55" s="123"/>
      <c r="V55" s="123"/>
      <c r="X55" s="123" t="s">
        <v>0</v>
      </c>
      <c r="Y55" s="123" t="s">
        <v>36</v>
      </c>
      <c r="Z55" s="123"/>
      <c r="AA55" s="123"/>
      <c r="AB55" s="126"/>
      <c r="AC55" s="124"/>
      <c r="AD55" s="127" t="s">
        <v>37</v>
      </c>
      <c r="AE55" s="123"/>
      <c r="AF55" s="123"/>
      <c r="AG55" s="126"/>
      <c r="AH55" s="136"/>
      <c r="AI55" s="137" t="s">
        <v>38</v>
      </c>
      <c r="AJ55" s="123"/>
      <c r="AK55" s="123"/>
      <c r="AL55" s="126"/>
      <c r="AM55" s="138"/>
      <c r="AN55" s="122" t="s">
        <v>39</v>
      </c>
      <c r="AO55" s="123"/>
      <c r="AP55" s="123"/>
      <c r="AQ55" s="123"/>
      <c r="AR55" s="123"/>
    </row>
    <row r="56" spans="2:44" ht="40.799999999999997" x14ac:dyDescent="0.3">
      <c r="B56" s="125"/>
      <c r="C56" s="88" t="s">
        <v>40</v>
      </c>
      <c r="D56" s="88" t="s">
        <v>41</v>
      </c>
      <c r="E56" s="88" t="s">
        <v>42</v>
      </c>
      <c r="F56" s="31" t="s">
        <v>154</v>
      </c>
      <c r="G56" s="41" t="s">
        <v>29</v>
      </c>
      <c r="H56" s="34" t="s">
        <v>40</v>
      </c>
      <c r="I56" s="88" t="s">
        <v>41</v>
      </c>
      <c r="J56" s="88" t="s">
        <v>42</v>
      </c>
      <c r="K56" s="31" t="s">
        <v>154</v>
      </c>
      <c r="L56" s="46" t="s">
        <v>29</v>
      </c>
      <c r="M56" s="54" t="s">
        <v>40</v>
      </c>
      <c r="N56" s="88" t="s">
        <v>41</v>
      </c>
      <c r="O56" s="88" t="s">
        <v>42</v>
      </c>
      <c r="P56" s="31" t="s">
        <v>154</v>
      </c>
      <c r="Q56" s="55" t="s">
        <v>29</v>
      </c>
      <c r="R56" s="87" t="s">
        <v>40</v>
      </c>
      <c r="S56" s="88" t="s">
        <v>41</v>
      </c>
      <c r="T56" s="88" t="s">
        <v>42</v>
      </c>
      <c r="U56" s="31" t="s">
        <v>154</v>
      </c>
      <c r="V56" s="88" t="s">
        <v>29</v>
      </c>
      <c r="X56" s="125"/>
      <c r="Y56" s="88" t="s">
        <v>40</v>
      </c>
      <c r="Z56" s="88" t="s">
        <v>41</v>
      </c>
      <c r="AA56" s="88" t="s">
        <v>42</v>
      </c>
      <c r="AB56" s="31" t="s">
        <v>154</v>
      </c>
      <c r="AC56" s="41" t="s">
        <v>29</v>
      </c>
      <c r="AD56" s="34" t="s">
        <v>40</v>
      </c>
      <c r="AE56" s="88" t="s">
        <v>41</v>
      </c>
      <c r="AF56" s="88" t="s">
        <v>42</v>
      </c>
      <c r="AG56" s="31" t="s">
        <v>154</v>
      </c>
      <c r="AH56" s="46" t="s">
        <v>29</v>
      </c>
      <c r="AI56" s="54" t="s">
        <v>40</v>
      </c>
      <c r="AJ56" s="88" t="s">
        <v>41</v>
      </c>
      <c r="AK56" s="88" t="s">
        <v>42</v>
      </c>
      <c r="AL56" s="31" t="s">
        <v>154</v>
      </c>
      <c r="AM56" s="55" t="s">
        <v>29</v>
      </c>
      <c r="AN56" s="87" t="s">
        <v>40</v>
      </c>
      <c r="AO56" s="88" t="s">
        <v>41</v>
      </c>
      <c r="AP56" s="88" t="s">
        <v>42</v>
      </c>
      <c r="AQ56" s="31" t="s">
        <v>154</v>
      </c>
      <c r="AR56" s="88" t="s">
        <v>29</v>
      </c>
    </row>
    <row r="57" spans="2:44" x14ac:dyDescent="0.3">
      <c r="B57" s="4" t="s">
        <v>4</v>
      </c>
      <c r="C57" s="5"/>
      <c r="D57" s="5"/>
      <c r="E57" s="5"/>
      <c r="F57" s="5"/>
      <c r="G57" s="42"/>
      <c r="H57" s="35"/>
      <c r="I57" s="5"/>
      <c r="J57" s="5"/>
      <c r="K57" s="5"/>
      <c r="L57" s="47"/>
      <c r="M57" s="56"/>
      <c r="N57" s="5"/>
      <c r="O57" s="5"/>
      <c r="P57" s="5"/>
      <c r="Q57" s="57"/>
      <c r="R57" s="5"/>
      <c r="S57" s="5"/>
      <c r="T57" s="5"/>
      <c r="U57" s="5"/>
      <c r="V57" s="5"/>
      <c r="X57" s="4" t="s">
        <v>4</v>
      </c>
      <c r="Y57" s="5"/>
      <c r="Z57" s="5"/>
      <c r="AA57" s="5"/>
      <c r="AB57" s="5"/>
      <c r="AC57" s="42"/>
      <c r="AD57" s="35"/>
      <c r="AE57" s="5"/>
      <c r="AF57" s="5"/>
      <c r="AG57" s="5"/>
      <c r="AH57" s="47"/>
      <c r="AI57" s="56"/>
      <c r="AJ57" s="5"/>
      <c r="AK57" s="5"/>
      <c r="AL57" s="5"/>
      <c r="AM57" s="57"/>
      <c r="AN57" s="5"/>
      <c r="AO57" s="5"/>
      <c r="AP57" s="5"/>
      <c r="AQ57" s="5"/>
      <c r="AR57" s="5"/>
    </row>
    <row r="58" spans="2:44" x14ac:dyDescent="0.3">
      <c r="B58" s="6" t="s">
        <v>4</v>
      </c>
      <c r="C58" s="7">
        <v>7787050034</v>
      </c>
      <c r="D58" s="7">
        <v>20041481438</v>
      </c>
      <c r="E58" s="7">
        <v>104593410991</v>
      </c>
      <c r="F58" s="32">
        <v>4400844792</v>
      </c>
      <c r="G58" s="66">
        <v>31142864359</v>
      </c>
      <c r="H58" s="36">
        <v>1965107058</v>
      </c>
      <c r="I58" s="7">
        <v>26197574900</v>
      </c>
      <c r="J58" s="7">
        <v>99375936137</v>
      </c>
      <c r="K58" s="32">
        <v>4493542845</v>
      </c>
      <c r="L58" s="69">
        <v>35933490674</v>
      </c>
      <c r="M58" s="72">
        <v>13775056144</v>
      </c>
      <c r="N58" s="7">
        <v>39997220432</v>
      </c>
      <c r="O58" s="7">
        <v>79922240947</v>
      </c>
      <c r="P58" s="32">
        <v>5398334415</v>
      </c>
      <c r="Q58" s="73">
        <v>28872799676</v>
      </c>
      <c r="R58" s="64">
        <v>5790357484</v>
      </c>
      <c r="S58" s="7">
        <v>34083328722</v>
      </c>
      <c r="T58" s="7">
        <v>57009186180</v>
      </c>
      <c r="U58" s="7">
        <v>2915511886</v>
      </c>
      <c r="V58" s="7">
        <v>68167267342</v>
      </c>
      <c r="X58" s="6" t="s">
        <v>4</v>
      </c>
      <c r="Y58" s="11">
        <f>C58/SUM($C58:$G58)*100</f>
        <v>4.6360967014228205</v>
      </c>
      <c r="Z58" s="11">
        <f>D58/SUM($C58:$G58)*100</f>
        <v>11.931892768205433</v>
      </c>
      <c r="AA58" s="11">
        <f t="shared" ref="AA58" si="139">E58/SUM($C58:$G58)*100</f>
        <v>62.270714271608909</v>
      </c>
      <c r="AB58" s="11">
        <f t="shared" ref="AB58" si="140">F58/SUM($C58:$G58)*100</f>
        <v>2.6200861603023053</v>
      </c>
      <c r="AC58" s="78">
        <f t="shared" ref="AC58" si="141">G58/SUM($C58:$G58)*100</f>
        <v>18.541210098460532</v>
      </c>
      <c r="AD58" s="39">
        <f>H58/SUM($H58:$L58)*100</f>
        <v>1.1699457830318729</v>
      </c>
      <c r="AE58" s="11">
        <f t="shared" ref="AE58" si="142">I58/SUM($H58:$L58)*100</f>
        <v>15.596983459573243</v>
      </c>
      <c r="AF58" s="11">
        <f t="shared" ref="AF58" si="143">J58/SUM($H58:$L58)*100</f>
        <v>59.164439385127821</v>
      </c>
      <c r="AG58" s="11">
        <f t="shared" ref="AG58" si="144">K58/SUM($H58:$L58)*100</f>
        <v>2.6752748563894246</v>
      </c>
      <c r="AH58" s="78">
        <f t="shared" ref="AH58" si="145">L58/SUM($H58:$L58)*100</f>
        <v>21.393356515877638</v>
      </c>
      <c r="AI58" s="39">
        <f>M58/SUM($M58:$Q58)*100</f>
        <v>8.2011149372708072</v>
      </c>
      <c r="AJ58" s="11">
        <f t="shared" ref="AJ58" si="146">N58/SUM($M58:$Q58)*100</f>
        <v>23.812737930441379</v>
      </c>
      <c r="AK58" s="11">
        <f>O58/SUM($M58:$Q58)*100</f>
        <v>47.582490931341376</v>
      </c>
      <c r="AL58" s="11">
        <f t="shared" ref="AL58" si="147">P58/SUM($M58:$Q58)*100</f>
        <v>3.2139514020437061</v>
      </c>
      <c r="AM58" s="78">
        <f t="shared" ref="AM58" si="148">Q58/SUM($M58:$Q58)*100</f>
        <v>17.189704798902731</v>
      </c>
      <c r="AN58" s="39">
        <f>R58/SUM($R58:$V58)*100</f>
        <v>3.4473461855801064</v>
      </c>
      <c r="AO58" s="11">
        <f t="shared" ref="AO58" si="149">S58/SUM($R58:$V58)*100</f>
        <v>20.29184443038778</v>
      </c>
      <c r="AP58" s="11">
        <f t="shared" ref="AP58" si="150">T58/SUM($R58:$V58)*100</f>
        <v>33.94097878476498</v>
      </c>
      <c r="AQ58" s="11">
        <f t="shared" ref="AQ58" si="151">U58/SUM($R58:$V58)*100</f>
        <v>1.735778629728479</v>
      </c>
      <c r="AR58" s="11">
        <f t="shared" ref="AR58" si="152">V58/SUM($R58:$V58)*100</f>
        <v>40.584051969538656</v>
      </c>
    </row>
    <row r="59" spans="2:44" x14ac:dyDescent="0.3">
      <c r="B59" s="4" t="s">
        <v>5</v>
      </c>
      <c r="C59" s="8"/>
      <c r="D59" s="8"/>
      <c r="E59" s="8"/>
      <c r="F59" s="8"/>
      <c r="G59" s="67"/>
      <c r="H59" s="37"/>
      <c r="I59" s="8"/>
      <c r="J59" s="8"/>
      <c r="K59" s="8"/>
      <c r="L59" s="70"/>
      <c r="M59" s="74"/>
      <c r="N59" s="8"/>
      <c r="O59" s="8"/>
      <c r="P59" s="8"/>
      <c r="Q59" s="75"/>
      <c r="R59" s="8"/>
      <c r="S59" s="8"/>
      <c r="T59" s="8"/>
      <c r="U59" s="8"/>
      <c r="V59" s="8"/>
      <c r="X59" s="4" t="s">
        <v>5</v>
      </c>
      <c r="Y59" s="12"/>
      <c r="Z59" s="12"/>
      <c r="AA59" s="12"/>
      <c r="AB59" s="12"/>
      <c r="AC59" s="44"/>
      <c r="AD59" s="50"/>
      <c r="AE59" s="12"/>
      <c r="AF59" s="12"/>
      <c r="AG59" s="12"/>
      <c r="AH59" s="51"/>
      <c r="AI59" s="60"/>
      <c r="AJ59" s="12"/>
      <c r="AK59" s="12"/>
      <c r="AL59" s="12"/>
      <c r="AM59" s="61"/>
      <c r="AN59" s="12"/>
      <c r="AO59" s="12"/>
      <c r="AP59" s="12"/>
      <c r="AQ59" s="12"/>
      <c r="AR59" s="12"/>
    </row>
    <row r="60" spans="2:44" x14ac:dyDescent="0.3">
      <c r="B60" s="9" t="s">
        <v>6</v>
      </c>
      <c r="C60" s="10">
        <v>26670242</v>
      </c>
      <c r="D60" s="10">
        <v>114048663</v>
      </c>
      <c r="E60" s="10">
        <v>340171197</v>
      </c>
      <c r="F60" s="33">
        <v>37214315</v>
      </c>
      <c r="G60" s="68">
        <v>163797476</v>
      </c>
      <c r="H60" s="38">
        <v>8162980</v>
      </c>
      <c r="I60" s="10">
        <v>146600210</v>
      </c>
      <c r="J60" s="10">
        <v>326057242</v>
      </c>
      <c r="K60" s="33">
        <v>26911240</v>
      </c>
      <c r="L60" s="71">
        <v>174170221</v>
      </c>
      <c r="M60" s="76">
        <v>51764028</v>
      </c>
      <c r="N60" s="10">
        <v>166398556</v>
      </c>
      <c r="O60" s="10">
        <v>297563176</v>
      </c>
      <c r="P60" s="33">
        <v>23062781</v>
      </c>
      <c r="Q60" s="77">
        <v>143113352</v>
      </c>
      <c r="R60" s="65">
        <v>15258528</v>
      </c>
      <c r="S60" s="10">
        <v>142692024</v>
      </c>
      <c r="T60" s="10">
        <v>213709370</v>
      </c>
      <c r="U60" s="10">
        <v>23197947</v>
      </c>
      <c r="V60" s="10">
        <v>287044024</v>
      </c>
      <c r="X60" s="9" t="s">
        <v>6</v>
      </c>
      <c r="Y60" s="13">
        <f t="shared" ref="Y60:Y63" si="153">C60/SUM($C60:$G60)*100</f>
        <v>3.9111552957662785</v>
      </c>
      <c r="Z60" s="13">
        <f t="shared" ref="Z60:Z63" si="154">D60/SUM($C60:$G60)*100</f>
        <v>16.725083794422023</v>
      </c>
      <c r="AA60" s="13">
        <f t="shared" ref="AA60:AA63" si="155">E60/SUM($C60:$G60)*100</f>
        <v>49.885650779385649</v>
      </c>
      <c r="AB60" s="92">
        <f t="shared" ref="AB60:AB63" si="156">F60/SUM($C60:$G60)*100</f>
        <v>5.4574294897873239</v>
      </c>
      <c r="AC60" s="45">
        <f t="shared" ref="AC60:AC63" si="157">G60/SUM($C60:$G60)*100</f>
        <v>24.020680640638727</v>
      </c>
      <c r="AD60" s="52">
        <f t="shared" ref="AD60:AD63" si="158">H60/SUM($H60:$L60)*100</f>
        <v>1.1970900922546639</v>
      </c>
      <c r="AE60" s="13">
        <f t="shared" ref="AE60:AE63" si="159">I60/SUM($H60:$L60)*100</f>
        <v>21.498724597322681</v>
      </c>
      <c r="AF60" s="13">
        <f t="shared" ref="AF60:AF63" si="160">J60/SUM($H60:$L60)*100</f>
        <v>47.815858167737922</v>
      </c>
      <c r="AG60" s="92">
        <f t="shared" ref="AG60:AG63" si="161">K60/SUM($H60:$L60)*100</f>
        <v>3.9464973299318884</v>
      </c>
      <c r="AH60" s="53">
        <f t="shared" ref="AH60:AH63" si="162">L60/SUM($H60:$L60)*100</f>
        <v>25.541829812752841</v>
      </c>
      <c r="AI60" s="62">
        <f t="shared" ref="AI60:AI63" si="163">M60/SUM($M60:$Q60)*100</f>
        <v>7.5911254289478851</v>
      </c>
      <c r="AJ60" s="13">
        <f t="shared" ref="AJ60:AJ63" si="164">N60/SUM($M60:$Q60)*100</f>
        <v>24.402125541540329</v>
      </c>
      <c r="AK60" s="13">
        <f t="shared" ref="AK60:AK63" si="165">O60/SUM($M60:$Q60)*100</f>
        <v>43.637241523246509</v>
      </c>
      <c r="AL60" s="92">
        <f t="shared" ref="AL60:AL63" si="166">P60/SUM($M60:$Q60)*100</f>
        <v>3.3821259680826254</v>
      </c>
      <c r="AM60" s="63">
        <f t="shared" ref="AM60:AM63" si="167">Q60/SUM($M60:$Q60)*100</f>
        <v>20.987381538182646</v>
      </c>
      <c r="AN60" s="40">
        <f t="shared" ref="AN60:AN63" si="168">R60/SUM($R60:$V60)*100</f>
        <v>2.2376427102835454</v>
      </c>
      <c r="AO60" s="13">
        <f t="shared" ref="AO60:AO63" si="169">S60/SUM($R60:$V60)*100</f>
        <v>20.92559435085774</v>
      </c>
      <c r="AP60" s="13">
        <f t="shared" ref="AP60:AP63" si="170">T60/SUM($R60:$V60)*100</f>
        <v>31.340193097249546</v>
      </c>
      <c r="AQ60" s="13">
        <f t="shared" ref="AQ60:AQ63" si="171">U60/SUM($R60:$V60)*100</f>
        <v>3.4019478810861723</v>
      </c>
      <c r="AR60" s="13">
        <f t="shared" ref="AR60:AR63" si="172">V60/SUM($R60:$V60)*100</f>
        <v>42.094621960522993</v>
      </c>
    </row>
    <row r="61" spans="2:44" x14ac:dyDescent="0.3">
      <c r="B61" s="9" t="s">
        <v>7</v>
      </c>
      <c r="C61" s="10">
        <v>454472754</v>
      </c>
      <c r="D61" s="10">
        <v>1153430971</v>
      </c>
      <c r="E61" s="10">
        <v>2832219402</v>
      </c>
      <c r="F61" s="33">
        <v>236450825</v>
      </c>
      <c r="G61" s="68">
        <v>1337822451</v>
      </c>
      <c r="H61" s="38">
        <v>134118127</v>
      </c>
      <c r="I61" s="10">
        <v>1771334388</v>
      </c>
      <c r="J61" s="10">
        <v>2449760109</v>
      </c>
      <c r="K61" s="33">
        <v>177907014</v>
      </c>
      <c r="L61" s="71">
        <v>1481276765</v>
      </c>
      <c r="M61" s="76">
        <v>720828123</v>
      </c>
      <c r="N61" s="10">
        <v>1543877014</v>
      </c>
      <c r="O61" s="10">
        <v>2353621061</v>
      </c>
      <c r="P61" s="33">
        <v>156258342</v>
      </c>
      <c r="Q61" s="77">
        <v>1239811863</v>
      </c>
      <c r="R61" s="65">
        <v>155834417</v>
      </c>
      <c r="S61" s="10">
        <v>1173250578</v>
      </c>
      <c r="T61" s="10">
        <v>1806598322</v>
      </c>
      <c r="U61" s="10">
        <v>201584776</v>
      </c>
      <c r="V61" s="10">
        <v>2677128310</v>
      </c>
      <c r="X61" s="9" t="s">
        <v>7</v>
      </c>
      <c r="Y61" s="13">
        <f t="shared" si="153"/>
        <v>7.5564150339892393</v>
      </c>
      <c r="Z61" s="13">
        <f t="shared" si="154"/>
        <v>19.177834211670266</v>
      </c>
      <c r="AA61" s="13">
        <f t="shared" si="155"/>
        <v>47.090667329264832</v>
      </c>
      <c r="AB61" s="92">
        <f t="shared" si="156"/>
        <v>3.9314140465044436</v>
      </c>
      <c r="AC61" s="45">
        <f t="shared" si="157"/>
        <v>22.243669378571219</v>
      </c>
      <c r="AD61" s="52">
        <f t="shared" si="158"/>
        <v>2.2299515697552201</v>
      </c>
      <c r="AE61" s="13">
        <f t="shared" si="159"/>
        <v>29.451573679387888</v>
      </c>
      <c r="AF61" s="13">
        <f t="shared" si="160"/>
        <v>40.731603719669224</v>
      </c>
      <c r="AG61" s="92">
        <f t="shared" si="161"/>
        <v>2.958019426708546</v>
      </c>
      <c r="AH61" s="53">
        <f t="shared" si="162"/>
        <v>24.62885160447912</v>
      </c>
      <c r="AI61" s="62">
        <f t="shared" si="163"/>
        <v>11.985045126730402</v>
      </c>
      <c r="AJ61" s="13">
        <f t="shared" si="164"/>
        <v>25.669691695577452</v>
      </c>
      <c r="AK61" s="13">
        <f t="shared" si="165"/>
        <v>39.133121651675737</v>
      </c>
      <c r="AL61" s="92">
        <f t="shared" si="166"/>
        <v>2.598071885020047</v>
      </c>
      <c r="AM61" s="63">
        <f t="shared" si="167"/>
        <v>20.614069640996359</v>
      </c>
      <c r="AN61" s="40">
        <f t="shared" si="168"/>
        <v>2.5910233805385574</v>
      </c>
      <c r="AO61" s="13">
        <f t="shared" si="169"/>
        <v>19.507370305934259</v>
      </c>
      <c r="AP61" s="13">
        <f t="shared" si="170"/>
        <v>30.037899083254022</v>
      </c>
      <c r="AQ61" s="13">
        <f t="shared" si="171"/>
        <v>3.3517041859670056</v>
      </c>
      <c r="AR61" s="13">
        <f t="shared" si="172"/>
        <v>44.512003044306155</v>
      </c>
    </row>
    <row r="62" spans="2:44" x14ac:dyDescent="0.3">
      <c r="B62" s="9" t="s">
        <v>8</v>
      </c>
      <c r="C62" s="10">
        <v>2875852879</v>
      </c>
      <c r="D62" s="10">
        <v>4720956209</v>
      </c>
      <c r="E62" s="10">
        <v>12270249705</v>
      </c>
      <c r="F62" s="33">
        <v>848688896</v>
      </c>
      <c r="G62" s="68">
        <v>5070090811</v>
      </c>
      <c r="H62" s="38">
        <v>799473855</v>
      </c>
      <c r="I62" s="10">
        <v>7517578869</v>
      </c>
      <c r="J62" s="10">
        <v>11279351190</v>
      </c>
      <c r="K62" s="33">
        <v>708277377</v>
      </c>
      <c r="L62" s="71">
        <v>5481157209</v>
      </c>
      <c r="M62" s="76">
        <v>2330115016</v>
      </c>
      <c r="N62" s="10">
        <v>5812975611</v>
      </c>
      <c r="O62" s="10">
        <v>11718812093</v>
      </c>
      <c r="P62" s="33">
        <v>1186819590</v>
      </c>
      <c r="Q62" s="77">
        <v>4737116190</v>
      </c>
      <c r="R62" s="65">
        <v>817114964</v>
      </c>
      <c r="S62" s="10">
        <v>5056711786</v>
      </c>
      <c r="T62" s="10">
        <v>7643968891</v>
      </c>
      <c r="U62" s="10">
        <v>593887956</v>
      </c>
      <c r="V62" s="10">
        <v>11674154903</v>
      </c>
      <c r="X62" s="9" t="s">
        <v>8</v>
      </c>
      <c r="Y62" s="13">
        <f t="shared" si="153"/>
        <v>11.152838326354987</v>
      </c>
      <c r="Z62" s="13">
        <f t="shared" si="154"/>
        <v>18.308329236607914</v>
      </c>
      <c r="AA62" s="13">
        <f t="shared" si="155"/>
        <v>47.585226693326263</v>
      </c>
      <c r="AB62" s="92">
        <f t="shared" si="156"/>
        <v>3.291298423357456</v>
      </c>
      <c r="AC62" s="45">
        <f t="shared" si="157"/>
        <v>19.662307320353378</v>
      </c>
      <c r="AD62" s="52">
        <f t="shared" si="158"/>
        <v>3.1004376879192814</v>
      </c>
      <c r="AE62" s="13">
        <f t="shared" si="159"/>
        <v>29.153905035897903</v>
      </c>
      <c r="AF62" s="13">
        <f t="shared" si="160"/>
        <v>43.742425479008567</v>
      </c>
      <c r="AG62" s="92">
        <f t="shared" si="161"/>
        <v>2.7467688398032895</v>
      </c>
      <c r="AH62" s="53">
        <f t="shared" si="162"/>
        <v>21.25646295737096</v>
      </c>
      <c r="AI62" s="62">
        <f t="shared" si="163"/>
        <v>9.0364135957804912</v>
      </c>
      <c r="AJ62" s="13">
        <f t="shared" si="164"/>
        <v>22.543287126381408</v>
      </c>
      <c r="AK62" s="13">
        <f t="shared" si="165"/>
        <v>45.446697779480786</v>
      </c>
      <c r="AL62" s="92">
        <f t="shared" si="166"/>
        <v>4.6026022772150688</v>
      </c>
      <c r="AM62" s="63">
        <f t="shared" si="167"/>
        <v>18.370999221142256</v>
      </c>
      <c r="AN62" s="40">
        <f t="shared" si="168"/>
        <v>3.1688516314875703</v>
      </c>
      <c r="AO62" s="13">
        <f t="shared" si="169"/>
        <v>19.61042215478081</v>
      </c>
      <c r="AP62" s="13">
        <f t="shared" si="170"/>
        <v>29.644057884718389</v>
      </c>
      <c r="AQ62" s="13">
        <f t="shared" si="171"/>
        <v>2.3031554936637022</v>
      </c>
      <c r="AR62" s="13">
        <f t="shared" si="172"/>
        <v>45.273512835349528</v>
      </c>
    </row>
    <row r="63" spans="2:44" x14ac:dyDescent="0.3">
      <c r="B63" s="9" t="s">
        <v>9</v>
      </c>
      <c r="C63" s="10">
        <v>4430054159</v>
      </c>
      <c r="D63" s="10">
        <v>14053045595</v>
      </c>
      <c r="E63" s="10">
        <v>89150770687</v>
      </c>
      <c r="F63" s="33">
        <v>3278490756</v>
      </c>
      <c r="G63" s="68">
        <v>24571153621</v>
      </c>
      <c r="H63" s="38">
        <v>1023352096</v>
      </c>
      <c r="I63" s="10">
        <v>16762061433</v>
      </c>
      <c r="J63" s="10">
        <v>85320767596</v>
      </c>
      <c r="K63" s="33">
        <v>3580447214</v>
      </c>
      <c r="L63" s="71">
        <v>28796886479</v>
      </c>
      <c r="M63" s="76">
        <v>10672348977</v>
      </c>
      <c r="N63" s="10">
        <v>32473969251</v>
      </c>
      <c r="O63" s="10">
        <v>65552244617</v>
      </c>
      <c r="P63" s="33">
        <v>4032193702</v>
      </c>
      <c r="Q63" s="77">
        <v>22752758271</v>
      </c>
      <c r="R63" s="65">
        <v>4802149575</v>
      </c>
      <c r="S63" s="10">
        <v>27710674334</v>
      </c>
      <c r="T63" s="10">
        <v>47344909597</v>
      </c>
      <c r="U63" s="10">
        <v>2096841207</v>
      </c>
      <c r="V63" s="10">
        <v>53528940105</v>
      </c>
      <c r="X63" s="9" t="s">
        <v>9</v>
      </c>
      <c r="Y63" s="13">
        <f t="shared" si="153"/>
        <v>3.2698104746921093</v>
      </c>
      <c r="Z63" s="13">
        <f t="shared" si="154"/>
        <v>10.37251330088238</v>
      </c>
      <c r="AA63" s="13">
        <f t="shared" si="155"/>
        <v>65.801932291732697</v>
      </c>
      <c r="AB63" s="92">
        <f t="shared" si="156"/>
        <v>2.4198447762475883</v>
      </c>
      <c r="AC63" s="45">
        <f t="shared" si="157"/>
        <v>18.135899156445223</v>
      </c>
      <c r="AD63" s="52">
        <f t="shared" si="158"/>
        <v>0.75533329451535602</v>
      </c>
      <c r="AE63" s="13">
        <f t="shared" si="159"/>
        <v>12.372030247013518</v>
      </c>
      <c r="AF63" s="13">
        <f t="shared" si="160"/>
        <v>62.975017817196822</v>
      </c>
      <c r="AG63" s="92">
        <f t="shared" si="161"/>
        <v>2.6427179858817116</v>
      </c>
      <c r="AH63" s="53">
        <f t="shared" si="162"/>
        <v>21.254900655392593</v>
      </c>
      <c r="AI63" s="62">
        <f t="shared" si="163"/>
        <v>7.877230666281843</v>
      </c>
      <c r="AJ63" s="13">
        <f t="shared" si="164"/>
        <v>23.968945073962306</v>
      </c>
      <c r="AK63" s="13">
        <f t="shared" si="165"/>
        <v>48.383926786265285</v>
      </c>
      <c r="AL63" s="92">
        <f t="shared" si="166"/>
        <v>2.9761507940036798</v>
      </c>
      <c r="AM63" s="63">
        <f t="shared" si="167"/>
        <v>16.793746679486887</v>
      </c>
      <c r="AN63" s="40">
        <f t="shared" si="168"/>
        <v>3.5444530513183872</v>
      </c>
      <c r="AO63" s="13">
        <f t="shared" si="169"/>
        <v>20.45317053607944</v>
      </c>
      <c r="AP63" s="13">
        <f t="shared" si="170"/>
        <v>34.945144182744421</v>
      </c>
      <c r="AQ63" s="13">
        <f t="shared" si="171"/>
        <v>1.5476725783330643</v>
      </c>
      <c r="AR63" s="13">
        <f t="shared" si="172"/>
        <v>39.50955965152469</v>
      </c>
    </row>
    <row r="64" spans="2:44" x14ac:dyDescent="0.3">
      <c r="B64" s="4" t="s">
        <v>71</v>
      </c>
      <c r="C64" s="8"/>
      <c r="D64" s="8"/>
      <c r="E64" s="8"/>
      <c r="F64" s="8"/>
      <c r="G64" s="67"/>
      <c r="H64" s="37"/>
      <c r="I64" s="8"/>
      <c r="J64" s="8"/>
      <c r="K64" s="8"/>
      <c r="L64" s="70"/>
      <c r="M64" s="74"/>
      <c r="N64" s="8"/>
      <c r="O64" s="8"/>
      <c r="P64" s="8"/>
      <c r="Q64" s="75"/>
      <c r="R64" s="8"/>
      <c r="S64" s="8"/>
      <c r="T64" s="8"/>
      <c r="U64" s="8"/>
      <c r="V64" s="8"/>
      <c r="X64" s="4" t="s">
        <v>71</v>
      </c>
      <c r="Y64" s="8"/>
      <c r="Z64" s="8"/>
      <c r="AA64" s="8"/>
      <c r="AB64" s="8"/>
      <c r="AC64" s="67"/>
      <c r="AD64" s="37"/>
      <c r="AE64" s="8"/>
      <c r="AF64" s="8"/>
      <c r="AG64" s="8"/>
      <c r="AH64" s="70"/>
      <c r="AI64" s="74"/>
      <c r="AJ64" s="8"/>
      <c r="AK64" s="8"/>
      <c r="AL64" s="8"/>
      <c r="AM64" s="75"/>
      <c r="AN64" s="8"/>
      <c r="AO64" s="8"/>
      <c r="AP64" s="8"/>
      <c r="AQ64" s="8"/>
      <c r="AR64" s="8"/>
    </row>
    <row r="65" spans="2:44" x14ac:dyDescent="0.3">
      <c r="B65" s="9" t="s">
        <v>64</v>
      </c>
      <c r="C65" s="10">
        <v>3140522474</v>
      </c>
      <c r="D65" s="10">
        <v>7909753159</v>
      </c>
      <c r="E65" s="10">
        <v>45545003545</v>
      </c>
      <c r="F65" s="33">
        <v>1877243355</v>
      </c>
      <c r="G65" s="68">
        <v>9804110761</v>
      </c>
      <c r="H65" s="38">
        <v>1109726448</v>
      </c>
      <c r="I65" s="10">
        <v>10186911813</v>
      </c>
      <c r="J65" s="10">
        <v>45018682301</v>
      </c>
      <c r="K65" s="33">
        <v>1847173217</v>
      </c>
      <c r="L65" s="71">
        <v>10114139515</v>
      </c>
      <c r="M65" s="76">
        <v>2512030062</v>
      </c>
      <c r="N65" s="10">
        <v>13623616313</v>
      </c>
      <c r="O65" s="10">
        <v>40236961176</v>
      </c>
      <c r="P65" s="33">
        <v>2435775576</v>
      </c>
      <c r="Q65" s="77">
        <v>9468250167</v>
      </c>
      <c r="R65" s="65">
        <v>2404299973</v>
      </c>
      <c r="S65" s="10">
        <v>14634505464</v>
      </c>
      <c r="T65" s="10">
        <v>30626065541</v>
      </c>
      <c r="U65" s="10">
        <v>985230631</v>
      </c>
      <c r="V65" s="10">
        <v>19626531685</v>
      </c>
      <c r="X65" s="9" t="s">
        <v>64</v>
      </c>
      <c r="Y65" s="13">
        <f t="shared" ref="Y65:Y71" si="173">C65/SUM($C65:$G65)*100</f>
        <v>4.5997031817267153</v>
      </c>
      <c r="Z65" s="13">
        <f t="shared" ref="Z65:Z71" si="174">D65/SUM($C65:$G65)*100</f>
        <v>11.584861141205526</v>
      </c>
      <c r="AA65" s="13">
        <f t="shared" ref="AA65:AA71" si="175">E65/SUM($C65:$G65)*100</f>
        <v>66.706574925688955</v>
      </c>
      <c r="AB65" s="92">
        <f t="shared" ref="AB65:AB71" si="176">F65/SUM($C65:$G65)*100</f>
        <v>2.7494667859742989</v>
      </c>
      <c r="AC65" s="45">
        <f t="shared" ref="AC65:AC71" si="177">G65/SUM($C65:$G65)*100</f>
        <v>14.359393965404507</v>
      </c>
      <c r="AD65" s="52">
        <f t="shared" ref="AD65:AD71" si="178">H65/SUM($H65:$L65)*100</f>
        <v>1.6253385594182781</v>
      </c>
      <c r="AE65" s="13">
        <f t="shared" ref="AE65:AE71" si="179">I65/SUM($H65:$L65)*100</f>
        <v>14.920055839799593</v>
      </c>
      <c r="AF65" s="13">
        <f t="shared" ref="AF65:AF71" si="180">J65/SUM($H65:$L65)*100</f>
        <v>65.935709083880894</v>
      </c>
      <c r="AG65" s="92">
        <f t="shared" ref="AG65:AG71" si="181">K65/SUM($H65:$L65)*100</f>
        <v>2.7054251621430279</v>
      </c>
      <c r="AH65" s="53">
        <f t="shared" ref="AH65:AH71" si="182">L65/SUM($H65:$L65)*100</f>
        <v>14.813471354758216</v>
      </c>
      <c r="AI65" s="62">
        <f t="shared" ref="AI65:AI71" si="183">M65/SUM($M65:$Q65)*100</f>
        <v>3.6791943902435382</v>
      </c>
      <c r="AJ65" s="13">
        <f t="shared" ref="AJ65:AJ71" si="184">N65/SUM($M65:$Q65)*100</f>
        <v>19.953556078748854</v>
      </c>
      <c r="AK65" s="13">
        <f t="shared" ref="AK65:AK71" si="185">O65/SUM($M65:$Q65)*100</f>
        <v>58.932257252256662</v>
      </c>
      <c r="AL65" s="92">
        <f t="shared" ref="AL65:AL71" si="186">P65/SUM($M65:$Q65)*100</f>
        <v>3.5675097884682176</v>
      </c>
      <c r="AM65" s="63">
        <f t="shared" ref="AM65:AM68" si="187">Q65/SUM($M65:$Q65)*100</f>
        <v>13.867482490282731</v>
      </c>
      <c r="AN65" s="40">
        <f t="shared" ref="AN65:AN71" si="188">R65/SUM($R65:$V65)*100</f>
        <v>3.5214096785455951</v>
      </c>
      <c r="AO65" s="13">
        <f t="shared" ref="AO65:AO71" si="189">S65/SUM($R65:$V65)*100</f>
        <v>21.434134575710029</v>
      </c>
      <c r="AP65" s="13">
        <f t="shared" ref="AP65:AP71" si="190">T65/SUM($R65:$V65)*100</f>
        <v>44.855851941503609</v>
      </c>
      <c r="AQ65" s="13">
        <f t="shared" ref="AQ65:AQ71" si="191">U65/SUM($R65:$V65)*100</f>
        <v>1.4429982608509491</v>
      </c>
      <c r="AR65" s="13">
        <f t="shared" ref="AR65:AR71" si="192">V65/SUM($R65:$V65)*100</f>
        <v>28.745605543389814</v>
      </c>
    </row>
    <row r="66" spans="2:44" x14ac:dyDescent="0.3">
      <c r="B66" s="9" t="s">
        <v>65</v>
      </c>
      <c r="C66" s="10">
        <v>444400369</v>
      </c>
      <c r="D66" s="10">
        <v>1513800526</v>
      </c>
      <c r="E66" s="10">
        <v>2906495791</v>
      </c>
      <c r="F66" s="33">
        <v>225151878</v>
      </c>
      <c r="G66" s="68">
        <v>885692316</v>
      </c>
      <c r="H66" s="38">
        <v>7918472</v>
      </c>
      <c r="I66" s="10">
        <v>1816015795</v>
      </c>
      <c r="J66" s="10">
        <v>2796686323</v>
      </c>
      <c r="K66" s="33">
        <v>214298271</v>
      </c>
      <c r="L66" s="71">
        <v>1140622019</v>
      </c>
      <c r="M66" s="76">
        <v>961459164</v>
      </c>
      <c r="N66" s="10">
        <v>1637388319</v>
      </c>
      <c r="O66" s="10">
        <v>2226426619</v>
      </c>
      <c r="P66" s="33">
        <v>333241648</v>
      </c>
      <c r="Q66" s="77">
        <v>817025130</v>
      </c>
      <c r="R66" s="65">
        <v>166258941</v>
      </c>
      <c r="S66" s="10">
        <v>1412578363</v>
      </c>
      <c r="T66" s="10">
        <v>1808716284</v>
      </c>
      <c r="U66" s="10">
        <v>245533313</v>
      </c>
      <c r="V66" s="10">
        <v>2342453979</v>
      </c>
      <c r="X66" s="9" t="s">
        <v>65</v>
      </c>
      <c r="Y66" s="13">
        <f t="shared" si="173"/>
        <v>7.4369898545485311</v>
      </c>
      <c r="Z66" s="13">
        <f t="shared" si="174"/>
        <v>25.333280390845559</v>
      </c>
      <c r="AA66" s="13">
        <f t="shared" si="175"/>
        <v>48.63987795193529</v>
      </c>
      <c r="AB66" s="92">
        <f t="shared" si="176"/>
        <v>3.7678911837684557</v>
      </c>
      <c r="AC66" s="45">
        <f t="shared" si="177"/>
        <v>14.821960618902166</v>
      </c>
      <c r="AD66" s="52">
        <f t="shared" si="178"/>
        <v>0.13251473228980737</v>
      </c>
      <c r="AE66" s="13">
        <f t="shared" si="179"/>
        <v>30.390818696900958</v>
      </c>
      <c r="AF66" s="13">
        <f t="shared" si="180"/>
        <v>46.802228938981003</v>
      </c>
      <c r="AG66" s="92">
        <f t="shared" si="181"/>
        <v>3.5862572996069937</v>
      </c>
      <c r="AH66" s="53">
        <f t="shared" si="182"/>
        <v>19.088180332221242</v>
      </c>
      <c r="AI66" s="62">
        <f t="shared" si="183"/>
        <v>16.089910240895215</v>
      </c>
      <c r="AJ66" s="13">
        <f t="shared" si="184"/>
        <v>27.401508112517508</v>
      </c>
      <c r="AK66" s="13">
        <f t="shared" si="185"/>
        <v>37.258997364603417</v>
      </c>
      <c r="AL66" s="92">
        <f t="shared" si="186"/>
        <v>5.576761245418842</v>
      </c>
      <c r="AM66" s="63">
        <f t="shared" si="187"/>
        <v>13.672823036565019</v>
      </c>
      <c r="AN66" s="40">
        <f t="shared" si="188"/>
        <v>2.7823245516814201</v>
      </c>
      <c r="AO66" s="13">
        <f t="shared" si="189"/>
        <v>23.639338954702289</v>
      </c>
      <c r="AP66" s="13">
        <f t="shared" si="190"/>
        <v>30.26866220685951</v>
      </c>
      <c r="AQ66" s="13">
        <f t="shared" si="191"/>
        <v>4.108972190647953</v>
      </c>
      <c r="AR66" s="13">
        <f t="shared" si="192"/>
        <v>39.200702096108827</v>
      </c>
    </row>
    <row r="67" spans="2:44" x14ac:dyDescent="0.3">
      <c r="B67" s="9" t="s">
        <v>66</v>
      </c>
      <c r="C67" s="10">
        <v>2480228945</v>
      </c>
      <c r="D67" s="10">
        <v>3792749325</v>
      </c>
      <c r="E67" s="10">
        <v>42340020095</v>
      </c>
      <c r="F67" s="33">
        <v>1103328693</v>
      </c>
      <c r="G67" s="68">
        <v>12584035613</v>
      </c>
      <c r="H67" s="38">
        <v>566479013</v>
      </c>
      <c r="I67" s="10">
        <v>9086669829</v>
      </c>
      <c r="J67" s="10">
        <v>38038192383</v>
      </c>
      <c r="K67" s="33">
        <v>1253407304</v>
      </c>
      <c r="L67" s="71">
        <v>13355614142</v>
      </c>
      <c r="M67" s="76">
        <v>5634463797</v>
      </c>
      <c r="N67" s="10">
        <v>16344645629</v>
      </c>
      <c r="O67" s="10">
        <v>28050934920</v>
      </c>
      <c r="P67" s="33">
        <v>1145411970</v>
      </c>
      <c r="Q67" s="77">
        <v>11124906355</v>
      </c>
      <c r="R67" s="65">
        <v>2128139987</v>
      </c>
      <c r="S67" s="10">
        <v>10339231687</v>
      </c>
      <c r="T67" s="10">
        <v>17471640149</v>
      </c>
      <c r="U67" s="10">
        <v>799111887</v>
      </c>
      <c r="V67" s="10">
        <v>31562238961</v>
      </c>
      <c r="X67" s="9" t="s">
        <v>66</v>
      </c>
      <c r="Y67" s="13">
        <f t="shared" si="173"/>
        <v>3.9810826753894872</v>
      </c>
      <c r="Z67" s="13">
        <f t="shared" si="174"/>
        <v>6.0878446968744129</v>
      </c>
      <c r="AA67" s="13">
        <f t="shared" si="175"/>
        <v>67.961113354334813</v>
      </c>
      <c r="AB67" s="92">
        <f t="shared" si="176"/>
        <v>1.7709827771413362</v>
      </c>
      <c r="AC67" s="45">
        <f t="shared" si="177"/>
        <v>20.198976496259956</v>
      </c>
      <c r="AD67" s="52">
        <f t="shared" si="178"/>
        <v>0.90927081113716945</v>
      </c>
      <c r="AE67" s="13">
        <f t="shared" si="179"/>
        <v>14.585259923743148</v>
      </c>
      <c r="AF67" s="13">
        <f t="shared" si="180"/>
        <v>61.056133146246161</v>
      </c>
      <c r="AG67" s="92">
        <f t="shared" si="181"/>
        <v>2.0118780216723273</v>
      </c>
      <c r="AH67" s="53">
        <f t="shared" si="182"/>
        <v>21.437458097201194</v>
      </c>
      <c r="AI67" s="62">
        <f t="shared" si="183"/>
        <v>9.0440304926551729</v>
      </c>
      <c r="AJ67" s="13">
        <f t="shared" si="184"/>
        <v>26.235233517522072</v>
      </c>
      <c r="AK67" s="13">
        <f t="shared" si="185"/>
        <v>45.025315611938389</v>
      </c>
      <c r="AL67" s="92">
        <f t="shared" si="186"/>
        <v>1.8385317851980567</v>
      </c>
      <c r="AM67" s="63">
        <f t="shared" si="187"/>
        <v>17.856888592686314</v>
      </c>
      <c r="AN67" s="40">
        <f t="shared" si="188"/>
        <v>3.4159351499098434</v>
      </c>
      <c r="AO67" s="13">
        <f t="shared" si="189"/>
        <v>16.595780897135572</v>
      </c>
      <c r="AP67" s="13">
        <f t="shared" si="190"/>
        <v>28.044202954749121</v>
      </c>
      <c r="AQ67" s="13">
        <f t="shared" si="191"/>
        <v>1.2826761398163995</v>
      </c>
      <c r="AR67" s="13">
        <f t="shared" si="192"/>
        <v>50.661404858389062</v>
      </c>
    </row>
    <row r="68" spans="2:44" x14ac:dyDescent="0.3">
      <c r="B68" s="9" t="s">
        <v>67</v>
      </c>
      <c r="C68" s="10">
        <v>342801996</v>
      </c>
      <c r="D68" s="10">
        <v>3950913607</v>
      </c>
      <c r="E68" s="10">
        <v>2810813007</v>
      </c>
      <c r="F68" s="33">
        <v>406834727</v>
      </c>
      <c r="G68" s="68">
        <v>2206101401</v>
      </c>
      <c r="H68" s="38">
        <v>7235724</v>
      </c>
      <c r="I68" s="10">
        <v>1088332853</v>
      </c>
      <c r="J68" s="10">
        <v>3050632263</v>
      </c>
      <c r="K68" s="33">
        <v>158384410</v>
      </c>
      <c r="L68" s="71">
        <v>5412879488</v>
      </c>
      <c r="M68" s="76">
        <v>3433809366</v>
      </c>
      <c r="N68" s="10">
        <v>1481656185</v>
      </c>
      <c r="O68" s="10">
        <v>2733401343</v>
      </c>
      <c r="P68" s="33">
        <v>220843550</v>
      </c>
      <c r="Q68" s="77">
        <v>1847754294</v>
      </c>
      <c r="R68" s="65">
        <v>198302510</v>
      </c>
      <c r="S68" s="10">
        <v>4606021139</v>
      </c>
      <c r="T68" s="10">
        <v>1577851362</v>
      </c>
      <c r="U68" s="10">
        <v>80565277</v>
      </c>
      <c r="V68" s="10">
        <v>3254724450</v>
      </c>
      <c r="X68" s="9" t="s">
        <v>67</v>
      </c>
      <c r="Y68" s="13">
        <f t="shared" si="173"/>
        <v>3.5276896314269912</v>
      </c>
      <c r="Z68" s="13">
        <f t="shared" si="174"/>
        <v>40.657864098544259</v>
      </c>
      <c r="AA68" s="13">
        <f t="shared" si="175"/>
        <v>28.925373878727424</v>
      </c>
      <c r="AB68" s="92">
        <f t="shared" si="176"/>
        <v>4.1866344563009212</v>
      </c>
      <c r="AC68" s="45">
        <f t="shared" si="177"/>
        <v>22.702437935000408</v>
      </c>
      <c r="AD68" s="52">
        <f t="shared" si="178"/>
        <v>7.4461026564931185E-2</v>
      </c>
      <c r="AE68" s="13">
        <f t="shared" si="179"/>
        <v>11.199761278722121</v>
      </c>
      <c r="AF68" s="13">
        <f t="shared" si="180"/>
        <v>31.39329388117611</v>
      </c>
      <c r="AG68" s="92">
        <f t="shared" si="181"/>
        <v>1.6298943630908187</v>
      </c>
      <c r="AH68" s="53">
        <f t="shared" si="182"/>
        <v>55.702589450446013</v>
      </c>
      <c r="AI68" s="62">
        <f t="shared" si="183"/>
        <v>35.336473643913926</v>
      </c>
      <c r="AJ68" s="13">
        <f t="shared" si="184"/>
        <v>15.247353347277976</v>
      </c>
      <c r="AK68" s="13">
        <f t="shared" si="185"/>
        <v>28.128749799431478</v>
      </c>
      <c r="AL68" s="92">
        <f t="shared" si="186"/>
        <v>2.2726457564223992</v>
      </c>
      <c r="AM68" s="63">
        <f t="shared" si="187"/>
        <v>19.014777452954213</v>
      </c>
      <c r="AN68" s="40">
        <f t="shared" si="188"/>
        <v>2.0406815496282791</v>
      </c>
      <c r="AO68" s="13">
        <f t="shared" si="189"/>
        <v>47.399411916445892</v>
      </c>
      <c r="AP68" s="13">
        <f t="shared" si="190"/>
        <v>16.237273862490447</v>
      </c>
      <c r="AQ68" s="13">
        <f t="shared" si="191"/>
        <v>0.82907712219372087</v>
      </c>
      <c r="AR68" s="13">
        <f t="shared" si="192"/>
        <v>33.493555549241655</v>
      </c>
    </row>
    <row r="69" spans="2:44" x14ac:dyDescent="0.3">
      <c r="B69" s="9" t="s">
        <v>68</v>
      </c>
      <c r="C69" s="10">
        <v>225221886</v>
      </c>
      <c r="D69" s="10">
        <v>459405852</v>
      </c>
      <c r="E69" s="10">
        <v>860586438</v>
      </c>
      <c r="F69" s="33">
        <v>9398685</v>
      </c>
      <c r="G69" s="68">
        <v>746724143</v>
      </c>
      <c r="H69" s="38">
        <v>82273173</v>
      </c>
      <c r="I69" s="10">
        <v>736313532</v>
      </c>
      <c r="J69" s="10">
        <v>507459464</v>
      </c>
      <c r="K69" s="33">
        <v>11001198</v>
      </c>
      <c r="L69" s="71">
        <v>964289637</v>
      </c>
      <c r="M69" s="76">
        <v>328342511</v>
      </c>
      <c r="N69" s="10">
        <v>912807084</v>
      </c>
      <c r="O69" s="10">
        <v>191659059</v>
      </c>
      <c r="P69" s="33">
        <v>95805827</v>
      </c>
      <c r="Q69" s="77">
        <v>772722523</v>
      </c>
      <c r="R69" s="65">
        <v>459489063</v>
      </c>
      <c r="S69" s="10">
        <v>409300124</v>
      </c>
      <c r="T69" s="10">
        <v>346601619</v>
      </c>
      <c r="U69" s="10">
        <v>42154861</v>
      </c>
      <c r="V69" s="10">
        <v>1043791337</v>
      </c>
      <c r="X69" s="9" t="s">
        <v>68</v>
      </c>
      <c r="Y69" s="13">
        <f t="shared" si="173"/>
        <v>9.7865669221212404</v>
      </c>
      <c r="Z69" s="13">
        <f t="shared" si="174"/>
        <v>19.962563118808653</v>
      </c>
      <c r="AA69" s="13">
        <f t="shared" si="175"/>
        <v>37.39506367403807</v>
      </c>
      <c r="AB69" s="92">
        <f t="shared" si="176"/>
        <v>0.40840107223166172</v>
      </c>
      <c r="AC69" s="45">
        <f t="shared" si="177"/>
        <v>32.447405212800376</v>
      </c>
      <c r="AD69" s="52">
        <f t="shared" si="178"/>
        <v>3.5750162995249872</v>
      </c>
      <c r="AE69" s="13">
        <f t="shared" si="179"/>
        <v>31.995032918698939</v>
      </c>
      <c r="AF69" s="13">
        <f t="shared" si="180"/>
        <v>22.05063678713611</v>
      </c>
      <c r="AG69" s="92">
        <f t="shared" si="181"/>
        <v>0.47803507182470878</v>
      </c>
      <c r="AH69" s="53">
        <f t="shared" si="182"/>
        <v>41.901278922815251</v>
      </c>
      <c r="AI69" s="62">
        <f t="shared" si="183"/>
        <v>14.267467582075172</v>
      </c>
      <c r="AJ69" s="13">
        <f t="shared" si="184"/>
        <v>39.664207476498738</v>
      </c>
      <c r="AK69" s="13">
        <f t="shared" si="185"/>
        <v>8.3281613543289641</v>
      </c>
      <c r="AL69" s="92">
        <f t="shared" si="186"/>
        <v>4.1630507323993822</v>
      </c>
      <c r="AM69" s="63">
        <f>Q69/SUM($M69:$Q69)*100</f>
        <v>33.577112854697752</v>
      </c>
      <c r="AN69" s="40">
        <f t="shared" si="188"/>
        <v>19.966178886506096</v>
      </c>
      <c r="AO69" s="13">
        <f t="shared" si="189"/>
        <v>17.78531885111078</v>
      </c>
      <c r="AP69" s="13">
        <f t="shared" si="190"/>
        <v>15.060880627112185</v>
      </c>
      <c r="AQ69" s="13">
        <f t="shared" si="191"/>
        <v>1.8317552330114968</v>
      </c>
      <c r="AR69" s="13">
        <f t="shared" si="192"/>
        <v>45.355866402259444</v>
      </c>
    </row>
    <row r="70" spans="2:44" x14ac:dyDescent="0.3">
      <c r="B70" s="9" t="s">
        <v>69</v>
      </c>
      <c r="C70" s="10">
        <v>63150761</v>
      </c>
      <c r="D70" s="10">
        <v>505109826</v>
      </c>
      <c r="E70" s="10">
        <v>4869497261</v>
      </c>
      <c r="F70" s="33">
        <v>52938463</v>
      </c>
      <c r="G70" s="68">
        <v>2262157998</v>
      </c>
      <c r="H70" s="38">
        <v>0</v>
      </c>
      <c r="I70" s="10">
        <v>529845221</v>
      </c>
      <c r="J70" s="10">
        <v>4932010812</v>
      </c>
      <c r="K70" s="33">
        <v>23855774</v>
      </c>
      <c r="L70" s="71">
        <v>2267142502</v>
      </c>
      <c r="M70" s="76">
        <v>192167642</v>
      </c>
      <c r="N70" s="10">
        <v>2703805619</v>
      </c>
      <c r="O70" s="10">
        <v>2506321584</v>
      </c>
      <c r="P70" s="33">
        <v>124445220</v>
      </c>
      <c r="Q70" s="77">
        <v>2226114244</v>
      </c>
      <c r="R70" s="65">
        <v>67881754</v>
      </c>
      <c r="S70" s="10">
        <v>551317632</v>
      </c>
      <c r="T70" s="10">
        <v>1892282725</v>
      </c>
      <c r="U70" s="10">
        <v>173194032</v>
      </c>
      <c r="V70" s="10">
        <v>5068178166</v>
      </c>
      <c r="X70" s="9" t="s">
        <v>69</v>
      </c>
      <c r="Y70" s="13">
        <f t="shared" si="173"/>
        <v>0.81454853248939074</v>
      </c>
      <c r="Z70" s="13">
        <f t="shared" si="174"/>
        <v>6.5151466268834284</v>
      </c>
      <c r="AA70" s="13">
        <f t="shared" si="175"/>
        <v>62.809090264306676</v>
      </c>
      <c r="AB70" s="92">
        <f t="shared" si="176"/>
        <v>0.68282545872873823</v>
      </c>
      <c r="AC70" s="45">
        <f t="shared" si="177"/>
        <v>29.178389117591763</v>
      </c>
      <c r="AD70" s="52">
        <f t="shared" si="178"/>
        <v>0</v>
      </c>
      <c r="AE70" s="13">
        <f t="shared" si="179"/>
        <v>6.8341955089356237</v>
      </c>
      <c r="AF70" s="13">
        <f t="shared" si="180"/>
        <v>63.615419759334472</v>
      </c>
      <c r="AG70" s="92">
        <f t="shared" si="181"/>
        <v>0.30770311228867953</v>
      </c>
      <c r="AH70" s="53">
        <f t="shared" si="182"/>
        <v>29.242681619441225</v>
      </c>
      <c r="AI70" s="62">
        <f t="shared" si="183"/>
        <v>2.4786695885271537</v>
      </c>
      <c r="AJ70" s="13">
        <f t="shared" si="184"/>
        <v>34.874970059236801</v>
      </c>
      <c r="AK70" s="13">
        <f t="shared" si="185"/>
        <v>32.327727106783172</v>
      </c>
      <c r="AL70" s="92">
        <f t="shared" si="186"/>
        <v>1.6051535994367414</v>
      </c>
      <c r="AM70" s="63">
        <f t="shared" ref="AM70:AM71" si="193">Q70/SUM($M70:$Q70)*100</f>
        <v>28.71347964601614</v>
      </c>
      <c r="AN70" s="40">
        <f t="shared" si="188"/>
        <v>0.87557112896083433</v>
      </c>
      <c r="AO70" s="13">
        <f t="shared" si="189"/>
        <v>7.111156872379194</v>
      </c>
      <c r="AP70" s="13">
        <f t="shared" si="190"/>
        <v>24.407562035614667</v>
      </c>
      <c r="AQ70" s="13">
        <f t="shared" si="191"/>
        <v>2.2339389481232157</v>
      </c>
      <c r="AR70" s="13">
        <f t="shared" si="192"/>
        <v>65.371771014922089</v>
      </c>
    </row>
    <row r="71" spans="2:44" x14ac:dyDescent="0.3">
      <c r="B71" s="9" t="s">
        <v>70</v>
      </c>
      <c r="C71" s="10">
        <v>1090723603</v>
      </c>
      <c r="D71" s="10">
        <v>1909749143</v>
      </c>
      <c r="E71" s="10">
        <v>5260994854</v>
      </c>
      <c r="F71" s="33">
        <v>725948991</v>
      </c>
      <c r="G71" s="68">
        <v>2654042127</v>
      </c>
      <c r="H71" s="38">
        <v>191474228</v>
      </c>
      <c r="I71" s="10">
        <v>2753485857</v>
      </c>
      <c r="J71" s="10">
        <v>5032272591</v>
      </c>
      <c r="K71" s="33">
        <v>985422671</v>
      </c>
      <c r="L71" s="71">
        <v>2678803371</v>
      </c>
      <c r="M71" s="76">
        <v>712783602</v>
      </c>
      <c r="N71" s="10">
        <v>3293301283</v>
      </c>
      <c r="O71" s="10">
        <v>3976536246</v>
      </c>
      <c r="P71" s="33">
        <v>1042810624</v>
      </c>
      <c r="Q71" s="77">
        <v>2616026963</v>
      </c>
      <c r="R71" s="65">
        <v>365985256</v>
      </c>
      <c r="S71" s="10">
        <v>2130374313</v>
      </c>
      <c r="T71" s="10">
        <v>3286028500</v>
      </c>
      <c r="U71" s="10">
        <v>589721885</v>
      </c>
      <c r="V71" s="10">
        <v>5269348764</v>
      </c>
      <c r="X71" s="9" t="s">
        <v>70</v>
      </c>
      <c r="Y71" s="13">
        <f t="shared" si="173"/>
        <v>9.3693035333581136</v>
      </c>
      <c r="Z71" s="13">
        <f t="shared" si="174"/>
        <v>16.404723748641135</v>
      </c>
      <c r="AA71" s="13">
        <f t="shared" si="175"/>
        <v>45.191886871234274</v>
      </c>
      <c r="AB71" s="92">
        <f t="shared" si="176"/>
        <v>6.2358937018566163</v>
      </c>
      <c r="AC71" s="45">
        <f t="shared" si="177"/>
        <v>22.798192144909859</v>
      </c>
      <c r="AD71" s="52">
        <f t="shared" si="178"/>
        <v>1.6447614739546594</v>
      </c>
      <c r="AE71" s="13">
        <f t="shared" si="179"/>
        <v>23.652412671812044</v>
      </c>
      <c r="AF71" s="13">
        <f t="shared" si="180"/>
        <v>43.227165193818109</v>
      </c>
      <c r="AG71" s="92">
        <f t="shared" si="181"/>
        <v>8.4647697068782399</v>
      </c>
      <c r="AH71" s="53">
        <f t="shared" si="182"/>
        <v>23.010890953536943</v>
      </c>
      <c r="AI71" s="62">
        <f t="shared" si="183"/>
        <v>6.1228031578026849</v>
      </c>
      <c r="AJ71" s="13">
        <f t="shared" si="184"/>
        <v>28.289421135067073</v>
      </c>
      <c r="AK71" s="13">
        <f t="shared" si="185"/>
        <v>34.158401814812848</v>
      </c>
      <c r="AL71" s="92">
        <f t="shared" si="186"/>
        <v>8.9577315803869872</v>
      </c>
      <c r="AM71" s="63">
        <f t="shared" si="193"/>
        <v>22.471642311930413</v>
      </c>
      <c r="AN71" s="40">
        <f t="shared" si="188"/>
        <v>3.1438092499019419</v>
      </c>
      <c r="AO71" s="13">
        <f t="shared" si="189"/>
        <v>18.299891487877026</v>
      </c>
      <c r="AP71" s="13">
        <f t="shared" si="190"/>
        <v>28.226948010554292</v>
      </c>
      <c r="AQ71" s="13">
        <f t="shared" si="191"/>
        <v>5.0657043870986138</v>
      </c>
      <c r="AR71" s="13">
        <f t="shared" si="192"/>
        <v>45.26364686456813</v>
      </c>
    </row>
    <row r="72" spans="2:44" x14ac:dyDescent="0.3">
      <c r="B72" s="4" t="s">
        <v>156</v>
      </c>
      <c r="C72" s="20"/>
      <c r="D72" s="20"/>
      <c r="E72" s="20"/>
      <c r="G72" s="4"/>
      <c r="H72" s="4"/>
      <c r="J72" s="4"/>
      <c r="K72" s="20"/>
      <c r="L72" s="20"/>
      <c r="M72" s="20"/>
      <c r="O72" s="4"/>
      <c r="P72" s="4"/>
      <c r="X72" s="4" t="s">
        <v>156</v>
      </c>
      <c r="Y72" s="20"/>
      <c r="Z72" s="20"/>
      <c r="AA72" s="20"/>
      <c r="AC72" s="4"/>
      <c r="AD72" s="4"/>
      <c r="AF72" s="4"/>
      <c r="AG72" s="20"/>
      <c r="AH72" s="20"/>
      <c r="AI72" s="20"/>
      <c r="AK72" s="4"/>
      <c r="AL72" s="4"/>
    </row>
    <row r="73" spans="2:44" x14ac:dyDescent="0.3">
      <c r="B73" s="9" t="s">
        <v>157</v>
      </c>
      <c r="C73" s="10">
        <v>4264694044</v>
      </c>
      <c r="D73" s="10">
        <v>8249029626</v>
      </c>
      <c r="E73" s="10">
        <v>60747942522</v>
      </c>
      <c r="F73" s="33">
        <v>2366313877</v>
      </c>
      <c r="G73" s="68">
        <v>20613817284</v>
      </c>
      <c r="H73" s="38">
        <v>877171708</v>
      </c>
      <c r="I73" s="10">
        <v>11718636531</v>
      </c>
      <c r="J73" s="10">
        <v>59371739449</v>
      </c>
      <c r="K73" s="33">
        <v>2535213677</v>
      </c>
      <c r="L73" s="71">
        <v>21739035988</v>
      </c>
      <c r="M73" s="76">
        <v>7463323158</v>
      </c>
      <c r="N73" s="10">
        <v>23721225818</v>
      </c>
      <c r="O73" s="10">
        <v>43620138491</v>
      </c>
      <c r="P73" s="33">
        <v>2522901892</v>
      </c>
      <c r="Q73" s="77">
        <v>18914207994</v>
      </c>
      <c r="R73" s="65">
        <v>3190117768</v>
      </c>
      <c r="S73" s="10">
        <v>14089398772</v>
      </c>
      <c r="T73" s="10">
        <v>30217911512</v>
      </c>
      <c r="U73" s="10">
        <v>1725100334</v>
      </c>
      <c r="V73" s="10">
        <v>47019268967</v>
      </c>
      <c r="X73" s="9" t="s">
        <v>157</v>
      </c>
      <c r="Y73" s="96">
        <f t="shared" ref="Y73:Y74" si="194">C73/SUM($C73:$G73)*100</f>
        <v>4.4312285943266039</v>
      </c>
      <c r="Z73" s="96">
        <f t="shared" ref="Z73:Z74" si="195">D73/SUM($C73:$G73)*100</f>
        <v>8.5711508438935713</v>
      </c>
      <c r="AA73" s="96">
        <f t="shared" ref="AA73:AA74" si="196">E73/SUM($C73:$G73)*100</f>
        <v>63.120124720017387</v>
      </c>
      <c r="AB73" s="100">
        <f t="shared" ref="AB73:AB74" si="197">F73/SUM($C73:$G73)*100</f>
        <v>2.4587174617289485</v>
      </c>
      <c r="AC73" s="98">
        <f t="shared" ref="AC73:AC74" si="198">G73/SUM($C73:$G73)*100</f>
        <v>21.418778380033483</v>
      </c>
      <c r="AD73" s="101">
        <f t="shared" ref="AD73:AD74" si="199">H73/SUM($H73:$L73)*100</f>
        <v>0.91142490282332334</v>
      </c>
      <c r="AE73" s="96">
        <f t="shared" ref="AE73:AE74" si="200">I73/SUM($H73:$L73)*100</f>
        <v>12.176244473092972</v>
      </c>
      <c r="AF73" s="96">
        <f t="shared" ref="AF73:AF74" si="201">J73/SUM($H73:$L73)*100</f>
        <v>61.690181482411077</v>
      </c>
      <c r="AG73" s="100">
        <f t="shared" ref="AG73:AG74" si="202">K73/SUM($H73:$L73)*100</f>
        <v>2.6342127295287607</v>
      </c>
      <c r="AH73" s="102">
        <f t="shared" ref="AH73:AH74" si="203">L73/SUM($H73:$L73)*100</f>
        <v>22.587936412143865</v>
      </c>
      <c r="AI73" s="103">
        <f t="shared" ref="AI73:AI74" si="204">M73/SUM($M73:$Q73)*100</f>
        <v>7.7547628611149975</v>
      </c>
      <c r="AJ73" s="96">
        <f t="shared" ref="AJ73:AJ74" si="205">N73/SUM($M73:$Q73)*100</f>
        <v>24.647529940649612</v>
      </c>
      <c r="AK73" s="96">
        <f t="shared" ref="AK73:AK74" si="206">O73/SUM($M73:$Q73)*100</f>
        <v>45.32348697833239</v>
      </c>
      <c r="AL73" s="100">
        <f t="shared" ref="AL73:AL74" si="207">P73/SUM($M73:$Q73)*100</f>
        <v>2.6214201743826404</v>
      </c>
      <c r="AM73" s="104">
        <f t="shared" ref="AM73:AM74" si="208">Q73/SUM($M73:$Q73)*100</f>
        <v>19.652800045520362</v>
      </c>
      <c r="AN73" s="99">
        <f t="shared" ref="AN73:AN74" si="209">R73/SUM($R73:$V73)*100</f>
        <v>3.314690556223864</v>
      </c>
      <c r="AO73" s="96">
        <f t="shared" ref="AO73:AO74" si="210">S73/SUM($R73:$V73)*100</f>
        <v>14.639584005608569</v>
      </c>
      <c r="AP73" s="96">
        <f t="shared" ref="AP73:AP74" si="211">T73/SUM($R73:$V73)*100</f>
        <v>31.397908541925272</v>
      </c>
      <c r="AQ73" s="96">
        <f t="shared" ref="AQ73:AQ74" si="212">U73/SUM($R73:$V73)*100</f>
        <v>1.7924647933086697</v>
      </c>
      <c r="AR73" s="96">
        <f t="shared" ref="AR73:AR74" si="213">V73/SUM($R73:$V73)*100</f>
        <v>48.855352102933622</v>
      </c>
    </row>
    <row r="74" spans="2:44" x14ac:dyDescent="0.3">
      <c r="B74" s="9" t="s">
        <v>158</v>
      </c>
      <c r="C74" s="10">
        <v>3522355990</v>
      </c>
      <c r="D74" s="10">
        <v>11792451812</v>
      </c>
      <c r="E74" s="10">
        <v>43845468469</v>
      </c>
      <c r="F74" s="33">
        <v>2034530915</v>
      </c>
      <c r="G74" s="68">
        <v>10529047075</v>
      </c>
      <c r="H74" s="38">
        <v>1087935350</v>
      </c>
      <c r="I74" s="10">
        <v>14478938369</v>
      </c>
      <c r="J74" s="10">
        <v>40004196688</v>
      </c>
      <c r="K74" s="33">
        <v>1958329168</v>
      </c>
      <c r="L74" s="71">
        <v>14194454686</v>
      </c>
      <c r="M74" s="76">
        <v>6311732986</v>
      </c>
      <c r="N74" s="10">
        <v>16275994614</v>
      </c>
      <c r="O74" s="10">
        <v>36302102456</v>
      </c>
      <c r="P74" s="33">
        <v>2875432523</v>
      </c>
      <c r="Q74" s="77">
        <v>9958591682</v>
      </c>
      <c r="R74" s="65">
        <v>2600239716</v>
      </c>
      <c r="S74" s="10">
        <v>19993929950</v>
      </c>
      <c r="T74" s="10">
        <v>26791274668</v>
      </c>
      <c r="U74" s="10">
        <v>1190411552</v>
      </c>
      <c r="V74" s="10">
        <v>21147998375</v>
      </c>
      <c r="X74" s="9" t="s">
        <v>158</v>
      </c>
      <c r="Y74" s="96">
        <f t="shared" si="194"/>
        <v>4.9109965245067544</v>
      </c>
      <c r="Z74" s="96">
        <f t="shared" si="195"/>
        <v>16.44146418719744</v>
      </c>
      <c r="AA74" s="96">
        <f t="shared" si="196"/>
        <v>61.130943004607971</v>
      </c>
      <c r="AB74" s="100">
        <f t="shared" si="197"/>
        <v>2.8366168215060363</v>
      </c>
      <c r="AC74" s="98">
        <f t="shared" si="198"/>
        <v>14.679979462181791</v>
      </c>
      <c r="AD74" s="101">
        <f t="shared" si="199"/>
        <v>1.5168389390244568</v>
      </c>
      <c r="AE74" s="96">
        <f t="shared" si="200"/>
        <v>20.187061219983761</v>
      </c>
      <c r="AF74" s="96">
        <f t="shared" si="201"/>
        <v>55.775302512921932</v>
      </c>
      <c r="AG74" s="100">
        <f t="shared" si="202"/>
        <v>2.7303735809758982</v>
      </c>
      <c r="AH74" s="102">
        <f t="shared" si="203"/>
        <v>19.79042374709395</v>
      </c>
      <c r="AI74" s="103">
        <f t="shared" si="204"/>
        <v>8.800047140567596</v>
      </c>
      <c r="AJ74" s="96">
        <f t="shared" si="205"/>
        <v>22.692582240174044</v>
      </c>
      <c r="AK74" s="96">
        <f t="shared" si="206"/>
        <v>50.613708409894173</v>
      </c>
      <c r="AL74" s="100">
        <f t="shared" si="207"/>
        <v>4.0090323541961723</v>
      </c>
      <c r="AM74" s="104">
        <f t="shared" si="208"/>
        <v>13.884629855168013</v>
      </c>
      <c r="AN74" s="99">
        <f t="shared" si="209"/>
        <v>3.6253485577306543</v>
      </c>
      <c r="AO74" s="96">
        <f t="shared" si="210"/>
        <v>27.876262585168604</v>
      </c>
      <c r="AP74" s="96">
        <f t="shared" si="211"/>
        <v>37.353367222162539</v>
      </c>
      <c r="AQ74" s="96">
        <f t="shared" si="212"/>
        <v>1.659714978043628</v>
      </c>
      <c r="AR74" s="96">
        <f t="shared" si="213"/>
        <v>29.485306656894579</v>
      </c>
    </row>
  </sheetData>
  <mergeCells count="30">
    <mergeCell ref="B7:B8"/>
    <mergeCell ref="C7:G7"/>
    <mergeCell ref="H7:L7"/>
    <mergeCell ref="M7:Q7"/>
    <mergeCell ref="R7:V7"/>
    <mergeCell ref="X7:X8"/>
    <mergeCell ref="Y7:AC7"/>
    <mergeCell ref="AD7:AH7"/>
    <mergeCell ref="AI7:AM7"/>
    <mergeCell ref="AN7:AR7"/>
    <mergeCell ref="B31:B32"/>
    <mergeCell ref="C31:G31"/>
    <mergeCell ref="H31:L31"/>
    <mergeCell ref="M31:Q31"/>
    <mergeCell ref="R31:V31"/>
    <mergeCell ref="B55:B56"/>
    <mergeCell ref="C55:G55"/>
    <mergeCell ref="H55:L55"/>
    <mergeCell ref="M55:Q55"/>
    <mergeCell ref="R55:V55"/>
    <mergeCell ref="X31:X32"/>
    <mergeCell ref="Y31:AC31"/>
    <mergeCell ref="AD31:AH31"/>
    <mergeCell ref="AI31:AM31"/>
    <mergeCell ref="AN31:AR31"/>
    <mergeCell ref="X55:X56"/>
    <mergeCell ref="Y55:AC55"/>
    <mergeCell ref="AD55:AH55"/>
    <mergeCell ref="AI55:AM55"/>
    <mergeCell ref="AN55:AR55"/>
  </mergeCells>
  <hyperlinks>
    <hyperlink ref="B3" location="Índice!A1" display="voltar"/>
  </hyperlinks>
  <pageMargins left="0.70866141732283472" right="0.70866141732283472" top="0.74803149606299213" bottom="0.74803149606299213" header="0.31496062992125984" footer="0.31496062992125984"/>
  <pageSetup paperSize="9" orientation="landscape" r:id="rId1"/>
  <headerFooter scaleWithDoc="0">
    <oddHeader>&amp;R&amp;G</oddHeader>
  </headerFooter>
  <rowBreaks count="2" manualBreakCount="2">
    <brk id="27" max="16383" man="1"/>
    <brk id="51" max="16383" man="1"/>
  </rowBreaks>
  <colBreaks count="2" manualBreakCount="2">
    <brk id="23" max="1048575" man="1"/>
    <brk id="34" max="1048575" man="1"/>
  </colBreaks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1"/>
  <sheetViews>
    <sheetView showGridLines="0" zoomScaleNormal="100" workbookViewId="0">
      <selection activeCell="B4" sqref="B4"/>
    </sheetView>
  </sheetViews>
  <sheetFormatPr defaultRowHeight="14.4" x14ac:dyDescent="0.3"/>
  <cols>
    <col min="1" max="1" width="3.44140625" customWidth="1"/>
    <col min="2" max="2" width="28.33203125" customWidth="1"/>
    <col min="3" max="7" width="14.5546875" customWidth="1"/>
    <col min="8" max="8" width="3.44140625" customWidth="1"/>
    <col min="9" max="9" width="27.6640625" customWidth="1"/>
    <col min="10" max="14" width="13.6640625" customWidth="1"/>
  </cols>
  <sheetData>
    <row r="1" spans="1:14" ht="17.399999999999999" x14ac:dyDescent="0.3">
      <c r="B1" s="1" t="s">
        <v>114</v>
      </c>
    </row>
    <row r="2" spans="1:14" ht="17.399999999999999" x14ac:dyDescent="0.3">
      <c r="A2" s="81"/>
      <c r="B2" s="1" t="s">
        <v>159</v>
      </c>
    </row>
    <row r="3" spans="1:14" x14ac:dyDescent="0.3">
      <c r="B3" s="84" t="s">
        <v>117</v>
      </c>
    </row>
    <row r="4" spans="1:14" ht="18" customHeight="1" x14ac:dyDescent="0.3">
      <c r="B4" s="1" t="s">
        <v>128</v>
      </c>
      <c r="C4" s="1"/>
      <c r="D4" s="1"/>
      <c r="E4" s="1"/>
      <c r="F4" s="1"/>
      <c r="G4" s="1"/>
    </row>
    <row r="5" spans="1:14" ht="4.5" customHeight="1" x14ac:dyDescent="0.3"/>
    <row r="6" spans="1:14" x14ac:dyDescent="0.3">
      <c r="B6" s="25" t="s">
        <v>93</v>
      </c>
      <c r="I6" s="2" t="s">
        <v>96</v>
      </c>
    </row>
    <row r="7" spans="1:14" ht="20.399999999999999" x14ac:dyDescent="0.3">
      <c r="B7" s="14" t="s">
        <v>0</v>
      </c>
      <c r="C7" s="14" t="s">
        <v>43</v>
      </c>
      <c r="D7" s="14" t="s">
        <v>44</v>
      </c>
      <c r="E7" s="14" t="s">
        <v>45</v>
      </c>
      <c r="F7" s="14" t="s">
        <v>46</v>
      </c>
      <c r="G7" s="14" t="s">
        <v>29</v>
      </c>
      <c r="I7" s="14" t="s">
        <v>0</v>
      </c>
      <c r="J7" s="14" t="s">
        <v>43</v>
      </c>
      <c r="K7" s="14" t="s">
        <v>44</v>
      </c>
      <c r="L7" s="14" t="s">
        <v>45</v>
      </c>
      <c r="M7" s="14" t="s">
        <v>46</v>
      </c>
      <c r="N7" s="14" t="s">
        <v>29</v>
      </c>
    </row>
    <row r="8" spans="1:14" x14ac:dyDescent="0.3">
      <c r="B8" s="4" t="s">
        <v>4</v>
      </c>
      <c r="C8" s="5"/>
      <c r="D8" s="5"/>
      <c r="E8" s="5"/>
      <c r="F8" s="5"/>
      <c r="G8" s="5"/>
      <c r="I8" s="4" t="s">
        <v>4</v>
      </c>
      <c r="J8" s="5"/>
      <c r="K8" s="5"/>
      <c r="L8" s="5"/>
      <c r="M8" s="5"/>
      <c r="N8" s="5"/>
    </row>
    <row r="9" spans="1:14" x14ac:dyDescent="0.3">
      <c r="B9" s="6" t="s">
        <v>4</v>
      </c>
      <c r="C9" s="7">
        <v>370</v>
      </c>
      <c r="D9" s="7">
        <v>1436</v>
      </c>
      <c r="E9" s="7">
        <v>1023</v>
      </c>
      <c r="F9" s="7">
        <v>1004</v>
      </c>
      <c r="G9" s="7">
        <v>2031</v>
      </c>
      <c r="I9" s="6" t="s">
        <v>4</v>
      </c>
      <c r="J9" s="11">
        <f>C9/(C9+D9+E9+F9+G9)*100</f>
        <v>6.3096862210095503</v>
      </c>
      <c r="K9" s="11">
        <f>D9/(D9+E9+F9+G9+C9)*100</f>
        <v>24.488403819918144</v>
      </c>
      <c r="L9" s="11">
        <f>E9/(E9+F9+G9+D9+C9)*100</f>
        <v>17.445429740791269</v>
      </c>
      <c r="M9" s="11">
        <f>F9/(F9+G9+E9+D9+C9)*100</f>
        <v>17.121418826739426</v>
      </c>
      <c r="N9" s="11">
        <f>G9/(G9+C9+F9+E9+D9)*100</f>
        <v>34.635061391541612</v>
      </c>
    </row>
    <row r="10" spans="1:14" x14ac:dyDescent="0.3">
      <c r="B10" s="4" t="s">
        <v>5</v>
      </c>
      <c r="C10" s="8"/>
      <c r="D10" s="8"/>
      <c r="E10" s="8"/>
      <c r="F10" s="8"/>
      <c r="G10" s="8"/>
      <c r="I10" s="4" t="s">
        <v>5</v>
      </c>
      <c r="J10" s="12"/>
      <c r="K10" s="12"/>
      <c r="L10" s="12"/>
      <c r="M10" s="12"/>
      <c r="N10" s="12"/>
    </row>
    <row r="11" spans="1:14" x14ac:dyDescent="0.3">
      <c r="B11" s="9" t="s">
        <v>6</v>
      </c>
      <c r="C11" s="10">
        <v>90</v>
      </c>
      <c r="D11" s="10">
        <v>311</v>
      </c>
      <c r="E11" s="10">
        <v>203</v>
      </c>
      <c r="F11" s="10">
        <v>122</v>
      </c>
      <c r="G11" s="10">
        <v>457</v>
      </c>
      <c r="I11" s="9" t="s">
        <v>6</v>
      </c>
      <c r="J11" s="13">
        <f t="shared" ref="J11:J22" si="0">C11/(C11+D11+E11+F11+G11)*100</f>
        <v>7.6077768385460693</v>
      </c>
      <c r="K11" s="13">
        <f t="shared" ref="K11:K22" si="1">D11/(D11+E11+F11+G11+C11)*100</f>
        <v>26.289095519864752</v>
      </c>
      <c r="L11" s="13">
        <f t="shared" ref="L11:L22" si="2">E11/(E11+F11+G11+D11+C11)*100</f>
        <v>17.159763313609467</v>
      </c>
      <c r="M11" s="13">
        <f t="shared" ref="M11:M22" si="3">F11/(F11+G11+E11+D11+C11)*100</f>
        <v>10.312764158918004</v>
      </c>
      <c r="N11" s="13">
        <f>G11/(G11+C11+F11+E11+D11)*100</f>
        <v>38.630600169061708</v>
      </c>
    </row>
    <row r="12" spans="1:14" x14ac:dyDescent="0.3">
      <c r="B12" s="9" t="s">
        <v>7</v>
      </c>
      <c r="C12" s="10">
        <v>158</v>
      </c>
      <c r="D12" s="10">
        <v>571</v>
      </c>
      <c r="E12" s="10">
        <v>370</v>
      </c>
      <c r="F12" s="10">
        <v>268</v>
      </c>
      <c r="G12" s="10">
        <v>706</v>
      </c>
      <c r="I12" s="9" t="s">
        <v>7</v>
      </c>
      <c r="J12" s="13">
        <f t="shared" si="0"/>
        <v>7.621804148576941</v>
      </c>
      <c r="K12" s="13">
        <f t="shared" si="1"/>
        <v>27.544621321755908</v>
      </c>
      <c r="L12" s="13">
        <f t="shared" si="2"/>
        <v>17.848528702363726</v>
      </c>
      <c r="M12" s="13">
        <f t="shared" si="3"/>
        <v>12.928123492522914</v>
      </c>
      <c r="N12" s="13">
        <f t="shared" ref="N12:N22" si="4">G12/(G12+C12+F12+E12+D12)*100</f>
        <v>34.056922334780509</v>
      </c>
    </row>
    <row r="13" spans="1:14" x14ac:dyDescent="0.3">
      <c r="B13" s="9" t="s">
        <v>8</v>
      </c>
      <c r="C13" s="10">
        <v>103</v>
      </c>
      <c r="D13" s="10">
        <v>416</v>
      </c>
      <c r="E13" s="10">
        <v>309</v>
      </c>
      <c r="F13" s="10">
        <v>340</v>
      </c>
      <c r="G13" s="10">
        <v>585</v>
      </c>
      <c r="I13" s="9" t="s">
        <v>8</v>
      </c>
      <c r="J13" s="13">
        <f t="shared" si="0"/>
        <v>5.8756417569880206</v>
      </c>
      <c r="K13" s="13">
        <f t="shared" si="1"/>
        <v>23.730747290359382</v>
      </c>
      <c r="L13" s="13">
        <f t="shared" si="2"/>
        <v>17.626925270964062</v>
      </c>
      <c r="M13" s="13">
        <f t="shared" si="3"/>
        <v>19.395322304620649</v>
      </c>
      <c r="N13" s="13">
        <f t="shared" si="4"/>
        <v>33.371363377067887</v>
      </c>
    </row>
    <row r="14" spans="1:14" x14ac:dyDescent="0.3">
      <c r="B14" s="9" t="s">
        <v>9</v>
      </c>
      <c r="C14" s="10">
        <v>19</v>
      </c>
      <c r="D14" s="10">
        <v>138</v>
      </c>
      <c r="E14" s="10">
        <v>141</v>
      </c>
      <c r="F14" s="10">
        <v>274</v>
      </c>
      <c r="G14" s="10">
        <v>283</v>
      </c>
      <c r="I14" s="9" t="s">
        <v>9</v>
      </c>
      <c r="J14" s="13">
        <f t="shared" si="0"/>
        <v>2.2222222222222223</v>
      </c>
      <c r="K14" s="13">
        <f t="shared" si="1"/>
        <v>16.140350877192983</v>
      </c>
      <c r="L14" s="13">
        <f t="shared" si="2"/>
        <v>16.491228070175438</v>
      </c>
      <c r="M14" s="13">
        <f t="shared" si="3"/>
        <v>32.046783625730995</v>
      </c>
      <c r="N14" s="13">
        <f t="shared" si="4"/>
        <v>33.099415204678365</v>
      </c>
    </row>
    <row r="15" spans="1:14" x14ac:dyDescent="0.3">
      <c r="B15" s="4" t="s">
        <v>71</v>
      </c>
      <c r="C15" s="8"/>
      <c r="D15" s="8"/>
      <c r="E15" s="8"/>
      <c r="F15" s="8"/>
      <c r="G15" s="8"/>
      <c r="I15" s="4" t="s">
        <v>71</v>
      </c>
      <c r="J15" s="12"/>
      <c r="K15" s="12"/>
      <c r="L15" s="12"/>
      <c r="M15" s="12"/>
      <c r="N15" s="12"/>
    </row>
    <row r="16" spans="1:14" x14ac:dyDescent="0.3">
      <c r="B16" s="9" t="s">
        <v>64</v>
      </c>
      <c r="C16" s="10">
        <v>109</v>
      </c>
      <c r="D16" s="10">
        <v>417</v>
      </c>
      <c r="E16" s="10">
        <v>279</v>
      </c>
      <c r="F16" s="10">
        <v>327</v>
      </c>
      <c r="G16" s="10">
        <v>554</v>
      </c>
      <c r="I16" s="9" t="s">
        <v>64</v>
      </c>
      <c r="J16" s="13">
        <f t="shared" si="0"/>
        <v>6.4650059311981023</v>
      </c>
      <c r="K16" s="13">
        <f t="shared" si="1"/>
        <v>24.733096085409255</v>
      </c>
      <c r="L16" s="13">
        <f t="shared" si="2"/>
        <v>16.548042704626333</v>
      </c>
      <c r="M16" s="13">
        <f t="shared" si="3"/>
        <v>19.395017793594306</v>
      </c>
      <c r="N16" s="13">
        <f t="shared" si="4"/>
        <v>32.858837485172003</v>
      </c>
    </row>
    <row r="17" spans="2:14" x14ac:dyDescent="0.3">
      <c r="B17" s="9" t="s">
        <v>65</v>
      </c>
      <c r="C17" s="10">
        <v>34</v>
      </c>
      <c r="D17" s="10">
        <v>142</v>
      </c>
      <c r="E17" s="10">
        <v>130</v>
      </c>
      <c r="F17" s="10">
        <v>114</v>
      </c>
      <c r="G17" s="10">
        <v>222</v>
      </c>
      <c r="I17" s="9" t="s">
        <v>65</v>
      </c>
      <c r="J17" s="13">
        <f t="shared" si="0"/>
        <v>5.29595015576324</v>
      </c>
      <c r="K17" s="13">
        <f t="shared" si="1"/>
        <v>22.118380062305295</v>
      </c>
      <c r="L17" s="13">
        <f t="shared" si="2"/>
        <v>20.249221183800621</v>
      </c>
      <c r="M17" s="13">
        <f t="shared" si="3"/>
        <v>17.75700934579439</v>
      </c>
      <c r="N17" s="13">
        <f t="shared" si="4"/>
        <v>34.579439252336449</v>
      </c>
    </row>
    <row r="18" spans="2:14" x14ac:dyDescent="0.3">
      <c r="B18" s="9" t="s">
        <v>66</v>
      </c>
      <c r="C18" s="10">
        <v>103</v>
      </c>
      <c r="D18" s="10">
        <v>427</v>
      </c>
      <c r="E18" s="10">
        <v>291</v>
      </c>
      <c r="F18" s="10">
        <v>287</v>
      </c>
      <c r="G18" s="10">
        <v>671</v>
      </c>
      <c r="I18" s="9" t="s">
        <v>66</v>
      </c>
      <c r="J18" s="13">
        <f t="shared" si="0"/>
        <v>5.7897695334457557</v>
      </c>
      <c r="K18" s="13">
        <f t="shared" si="1"/>
        <v>24.002248454187747</v>
      </c>
      <c r="L18" s="13">
        <f t="shared" si="2"/>
        <v>16.357504215851602</v>
      </c>
      <c r="M18" s="13">
        <f t="shared" si="3"/>
        <v>16.13265879707701</v>
      </c>
      <c r="N18" s="13">
        <f t="shared" si="4"/>
        <v>37.717818999437888</v>
      </c>
    </row>
    <row r="19" spans="2:14" x14ac:dyDescent="0.3">
      <c r="B19" s="9" t="s">
        <v>67</v>
      </c>
      <c r="C19" s="10">
        <v>9</v>
      </c>
      <c r="D19" s="10">
        <v>59</v>
      </c>
      <c r="E19" s="10">
        <v>33</v>
      </c>
      <c r="F19" s="10">
        <v>40</v>
      </c>
      <c r="G19" s="10">
        <v>59</v>
      </c>
      <c r="I19" s="9" t="s">
        <v>67</v>
      </c>
      <c r="J19" s="13">
        <f t="shared" si="0"/>
        <v>4.5</v>
      </c>
      <c r="K19" s="13">
        <f t="shared" si="1"/>
        <v>29.5</v>
      </c>
      <c r="L19" s="13">
        <f t="shared" si="2"/>
        <v>16.5</v>
      </c>
      <c r="M19" s="13">
        <f t="shared" si="3"/>
        <v>20</v>
      </c>
      <c r="N19" s="13">
        <f t="shared" si="4"/>
        <v>29.5</v>
      </c>
    </row>
    <row r="20" spans="2:14" x14ac:dyDescent="0.3">
      <c r="B20" s="9" t="s">
        <v>68</v>
      </c>
      <c r="C20" s="10">
        <v>56</v>
      </c>
      <c r="D20" s="10">
        <v>101</v>
      </c>
      <c r="E20" s="10">
        <v>57</v>
      </c>
      <c r="F20" s="10">
        <v>25</v>
      </c>
      <c r="G20" s="10">
        <v>120</v>
      </c>
      <c r="I20" s="9" t="s">
        <v>68</v>
      </c>
      <c r="J20" s="13">
        <f t="shared" si="0"/>
        <v>15.598885793871867</v>
      </c>
      <c r="K20" s="13">
        <f t="shared" si="1"/>
        <v>28.133704735376046</v>
      </c>
      <c r="L20" s="13">
        <f t="shared" si="2"/>
        <v>15.877437325905291</v>
      </c>
      <c r="M20" s="13">
        <f t="shared" si="3"/>
        <v>6.9637883008356551</v>
      </c>
      <c r="N20" s="13">
        <f t="shared" si="4"/>
        <v>33.426183844011142</v>
      </c>
    </row>
    <row r="21" spans="2:14" x14ac:dyDescent="0.3">
      <c r="B21" s="9" t="s">
        <v>69</v>
      </c>
      <c r="C21" s="10">
        <v>12</v>
      </c>
      <c r="D21" s="10">
        <v>49</v>
      </c>
      <c r="E21" s="10">
        <v>43</v>
      </c>
      <c r="F21" s="10">
        <v>60</v>
      </c>
      <c r="G21" s="10">
        <v>72</v>
      </c>
      <c r="I21" s="9" t="s">
        <v>69</v>
      </c>
      <c r="J21" s="13">
        <f t="shared" si="0"/>
        <v>5.0847457627118651</v>
      </c>
      <c r="K21" s="13">
        <f t="shared" si="1"/>
        <v>20.762711864406779</v>
      </c>
      <c r="L21" s="13">
        <f t="shared" si="2"/>
        <v>18.220338983050848</v>
      </c>
      <c r="M21" s="13">
        <f t="shared" si="3"/>
        <v>25.423728813559322</v>
      </c>
      <c r="N21" s="13">
        <f t="shared" si="4"/>
        <v>30.508474576271187</v>
      </c>
    </row>
    <row r="22" spans="2:14" x14ac:dyDescent="0.3">
      <c r="B22" s="9" t="s">
        <v>70</v>
      </c>
      <c r="C22" s="10">
        <v>47</v>
      </c>
      <c r="D22" s="10">
        <v>241</v>
      </c>
      <c r="E22" s="10">
        <v>190</v>
      </c>
      <c r="F22" s="10">
        <v>151</v>
      </c>
      <c r="G22" s="10">
        <v>333</v>
      </c>
      <c r="I22" s="9" t="s">
        <v>70</v>
      </c>
      <c r="J22" s="13">
        <f t="shared" si="0"/>
        <v>4.885654885654886</v>
      </c>
      <c r="K22" s="13">
        <f t="shared" si="1"/>
        <v>25.051975051975049</v>
      </c>
      <c r="L22" s="13">
        <f t="shared" si="2"/>
        <v>19.75051975051975</v>
      </c>
      <c r="M22" s="13">
        <f t="shared" si="3"/>
        <v>15.696465696465697</v>
      </c>
      <c r="N22" s="13">
        <f t="shared" si="4"/>
        <v>34.615384615384613</v>
      </c>
    </row>
    <row r="23" spans="2:14" x14ac:dyDescent="0.3">
      <c r="B23" s="4" t="s">
        <v>156</v>
      </c>
      <c r="C23" s="20"/>
      <c r="D23" s="20"/>
      <c r="E23" s="20"/>
      <c r="G23" s="4"/>
      <c r="I23" s="4" t="s">
        <v>156</v>
      </c>
      <c r="J23" s="20"/>
      <c r="K23" s="20"/>
      <c r="L23" s="20"/>
      <c r="N23" s="4"/>
    </row>
    <row r="24" spans="2:14" x14ac:dyDescent="0.3">
      <c r="B24" s="9" t="s">
        <v>157</v>
      </c>
      <c r="C24" s="10">
        <v>266</v>
      </c>
      <c r="D24" s="10">
        <v>1075</v>
      </c>
      <c r="E24" s="10">
        <v>725</v>
      </c>
      <c r="F24" s="10">
        <v>711</v>
      </c>
      <c r="G24" s="10">
        <v>1509</v>
      </c>
      <c r="I24" s="9" t="s">
        <v>157</v>
      </c>
      <c r="J24" s="96">
        <f t="shared" ref="J24:J25" si="5">C24/(C24+D24+E24+F24+G24)*100</f>
        <v>6.2062529164722351</v>
      </c>
      <c r="K24" s="96">
        <f t="shared" ref="K24:K25" si="6">D24/(D24+E24+F24+G24+C24)*100</f>
        <v>25.081661222585161</v>
      </c>
      <c r="L24" s="96">
        <f t="shared" ref="L24:L25" si="7">E24/(E24+F24+G24+D24+C24)*100</f>
        <v>16.915538964069064</v>
      </c>
      <c r="M24" s="96">
        <f t="shared" ref="M24:M25" si="8">F24/(F24+G24+E24+D24+C24)*100</f>
        <v>16.588894073728419</v>
      </c>
      <c r="N24" s="96">
        <f t="shared" ref="N24:N25" si="9">G24/(G24+C24+F24+E24+D24)*100</f>
        <v>35.207652823145125</v>
      </c>
    </row>
    <row r="25" spans="2:14" x14ac:dyDescent="0.3">
      <c r="B25" s="9" t="s">
        <v>158</v>
      </c>
      <c r="C25" s="10">
        <v>104</v>
      </c>
      <c r="D25" s="10">
        <v>361</v>
      </c>
      <c r="E25" s="10">
        <v>298</v>
      </c>
      <c r="F25" s="10">
        <v>293</v>
      </c>
      <c r="G25" s="10">
        <v>522</v>
      </c>
      <c r="I25" s="9" t="s">
        <v>158</v>
      </c>
      <c r="J25" s="96">
        <f t="shared" si="5"/>
        <v>6.5906210392902409</v>
      </c>
      <c r="K25" s="96">
        <f t="shared" si="6"/>
        <v>22.877059569074778</v>
      </c>
      <c r="L25" s="96">
        <f t="shared" si="7"/>
        <v>18.884664131812421</v>
      </c>
      <c r="M25" s="96">
        <f t="shared" si="8"/>
        <v>18.567807351077313</v>
      </c>
      <c r="N25" s="96">
        <f t="shared" si="9"/>
        <v>33.079847908745244</v>
      </c>
    </row>
    <row r="27" spans="2:14" ht="18" customHeight="1" x14ac:dyDescent="0.3">
      <c r="B27" s="1" t="s">
        <v>101</v>
      </c>
      <c r="C27" s="1"/>
      <c r="D27" s="1"/>
      <c r="E27" s="1"/>
      <c r="F27" s="1"/>
      <c r="G27" s="1"/>
    </row>
    <row r="28" spans="2:14" ht="4.5" customHeight="1" x14ac:dyDescent="0.3"/>
    <row r="29" spans="2:14" x14ac:dyDescent="0.3">
      <c r="B29" s="25" t="s">
        <v>94</v>
      </c>
      <c r="I29" s="25" t="s">
        <v>111</v>
      </c>
    </row>
    <row r="30" spans="2:14" ht="20.399999999999999" x14ac:dyDescent="0.3">
      <c r="B30" s="22" t="s">
        <v>0</v>
      </c>
      <c r="C30" s="22" t="s">
        <v>43</v>
      </c>
      <c r="D30" s="22" t="s">
        <v>44</v>
      </c>
      <c r="E30" s="22" t="s">
        <v>45</v>
      </c>
      <c r="F30" s="22" t="s">
        <v>46</v>
      </c>
      <c r="G30" s="22" t="s">
        <v>29</v>
      </c>
      <c r="I30" s="30" t="s">
        <v>0</v>
      </c>
      <c r="J30" s="30" t="s">
        <v>43</v>
      </c>
      <c r="K30" s="30" t="s">
        <v>44</v>
      </c>
      <c r="L30" s="30" t="s">
        <v>45</v>
      </c>
      <c r="M30" s="30" t="s">
        <v>46</v>
      </c>
      <c r="N30" s="30" t="s">
        <v>29</v>
      </c>
    </row>
    <row r="31" spans="2:14" x14ac:dyDescent="0.3">
      <c r="B31" s="4" t="s">
        <v>4</v>
      </c>
      <c r="C31" s="5"/>
      <c r="D31" s="5"/>
      <c r="E31" s="5"/>
      <c r="F31" s="5"/>
      <c r="G31" s="5"/>
      <c r="I31" s="4" t="s">
        <v>4</v>
      </c>
      <c r="J31" s="5"/>
      <c r="K31" s="5"/>
      <c r="L31" s="5"/>
      <c r="M31" s="5"/>
      <c r="N31" s="5"/>
    </row>
    <row r="32" spans="2:14" x14ac:dyDescent="0.3">
      <c r="B32" s="6" t="s">
        <v>4</v>
      </c>
      <c r="C32" s="7">
        <v>24020</v>
      </c>
      <c r="D32" s="7">
        <v>139178</v>
      </c>
      <c r="E32" s="7">
        <v>153587</v>
      </c>
      <c r="F32" s="7">
        <v>232893</v>
      </c>
      <c r="G32" s="7">
        <v>263565</v>
      </c>
      <c r="I32" s="6" t="s">
        <v>4</v>
      </c>
      <c r="J32" s="11">
        <f>C32/(C32+D32+E32+F32+G32)*100</f>
        <v>2.9536067325510333</v>
      </c>
      <c r="K32" s="11">
        <f>D32/(D32+E32+F32+G32+C32)*100</f>
        <v>17.113949950998656</v>
      </c>
      <c r="L32" s="11">
        <f>E32/(E32+F32+G32+D32+C32)*100</f>
        <v>18.885745097098898</v>
      </c>
      <c r="M32" s="11">
        <f>F32/(F32+G32+E32+D32+C32)*100</f>
        <v>28.637565893589002</v>
      </c>
      <c r="N32" s="11">
        <f>G32/(G32+C32+F32+E32+D32)*100</f>
        <v>32.409132325762414</v>
      </c>
    </row>
    <row r="33" spans="2:14" x14ac:dyDescent="0.3">
      <c r="B33" s="4" t="s">
        <v>5</v>
      </c>
      <c r="C33" s="8"/>
      <c r="D33" s="8"/>
      <c r="E33" s="8"/>
      <c r="F33" s="8"/>
      <c r="G33" s="8"/>
      <c r="I33" s="4" t="s">
        <v>5</v>
      </c>
      <c r="J33" s="12"/>
      <c r="K33" s="12"/>
      <c r="L33" s="12"/>
      <c r="M33" s="12"/>
      <c r="N33" s="12"/>
    </row>
    <row r="34" spans="2:14" x14ac:dyDescent="0.3">
      <c r="B34" s="9" t="s">
        <v>6</v>
      </c>
      <c r="C34" s="10">
        <v>475</v>
      </c>
      <c r="D34" s="10">
        <v>1595</v>
      </c>
      <c r="E34" s="10">
        <v>1085</v>
      </c>
      <c r="F34" s="10">
        <v>622</v>
      </c>
      <c r="G34" s="10">
        <v>2186</v>
      </c>
      <c r="I34" s="9" t="s">
        <v>6</v>
      </c>
      <c r="J34" s="13">
        <f t="shared" ref="J34:J37" si="10">C34/(C34+D34+E34+F34+G34)*100</f>
        <v>7.965789032366259</v>
      </c>
      <c r="K34" s="13">
        <f t="shared" ref="K34:K37" si="11">D34/(D34+E34+F34+G34+C34)*100</f>
        <v>26.748281066577228</v>
      </c>
      <c r="L34" s="13">
        <f t="shared" ref="L34:L37" si="12">E34/(E34+F34+G34+D34+C34)*100</f>
        <v>18.195539158141873</v>
      </c>
      <c r="M34" s="13">
        <f t="shared" ref="M34:M37" si="13">F34/(F34+G34+E34+D34+C34)*100</f>
        <v>10.430991111856448</v>
      </c>
      <c r="N34" s="13">
        <f t="shared" ref="N34:N37" si="14">G34/(G34+C34+F34+E34+D34)*100</f>
        <v>36.659399631058193</v>
      </c>
    </row>
    <row r="35" spans="2:14" x14ac:dyDescent="0.3">
      <c r="B35" s="9" t="s">
        <v>7</v>
      </c>
      <c r="C35" s="10">
        <v>3679</v>
      </c>
      <c r="D35" s="10">
        <v>12619</v>
      </c>
      <c r="E35" s="10">
        <v>8105</v>
      </c>
      <c r="F35" s="10">
        <v>5266</v>
      </c>
      <c r="G35" s="10">
        <v>14602</v>
      </c>
      <c r="I35" s="9" t="s">
        <v>7</v>
      </c>
      <c r="J35" s="13">
        <f t="shared" si="10"/>
        <v>8.3101804793205485</v>
      </c>
      <c r="K35" s="13">
        <f t="shared" si="11"/>
        <v>28.503986808520249</v>
      </c>
      <c r="L35" s="13">
        <f t="shared" si="12"/>
        <v>18.307695782792347</v>
      </c>
      <c r="M35" s="13">
        <f t="shared" si="13"/>
        <v>11.894919925007342</v>
      </c>
      <c r="N35" s="13">
        <f>G35/(G35+C35+F35+E35+D35)*100</f>
        <v>32.98321700435951</v>
      </c>
    </row>
    <row r="36" spans="2:14" x14ac:dyDescent="0.3">
      <c r="B36" s="9" t="s">
        <v>8</v>
      </c>
      <c r="C36" s="10">
        <v>11119</v>
      </c>
      <c r="D36" s="10">
        <v>41660</v>
      </c>
      <c r="E36" s="10">
        <v>31561</v>
      </c>
      <c r="F36" s="10">
        <v>27590</v>
      </c>
      <c r="G36" s="10">
        <v>55189</v>
      </c>
      <c r="I36" s="9" t="s">
        <v>8</v>
      </c>
      <c r="J36" s="13">
        <f t="shared" si="10"/>
        <v>6.6533428275659858</v>
      </c>
      <c r="K36" s="13">
        <f t="shared" si="11"/>
        <v>24.928344473100005</v>
      </c>
      <c r="L36" s="13">
        <f t="shared" si="12"/>
        <v>18.885345173199937</v>
      </c>
      <c r="M36" s="13">
        <f t="shared" si="13"/>
        <v>16.509194047355479</v>
      </c>
      <c r="N36" s="13">
        <f t="shared" si="14"/>
        <v>33.023773478778594</v>
      </c>
    </row>
    <row r="37" spans="2:14" x14ac:dyDescent="0.3">
      <c r="B37" s="9" t="s">
        <v>9</v>
      </c>
      <c r="C37" s="10">
        <v>8747</v>
      </c>
      <c r="D37" s="10">
        <v>83304</v>
      </c>
      <c r="E37" s="10">
        <v>112836</v>
      </c>
      <c r="F37" s="10">
        <v>199415</v>
      </c>
      <c r="G37" s="10">
        <v>191588</v>
      </c>
      <c r="I37" s="9" t="s">
        <v>9</v>
      </c>
      <c r="J37" s="13">
        <f t="shared" si="10"/>
        <v>1.467888368658645</v>
      </c>
      <c r="K37" s="13">
        <f t="shared" si="11"/>
        <v>13.979761365352667</v>
      </c>
      <c r="L37" s="13">
        <f t="shared" si="12"/>
        <v>18.935709610834213</v>
      </c>
      <c r="M37" s="13">
        <f t="shared" si="13"/>
        <v>33.465069056369465</v>
      </c>
      <c r="N37" s="13">
        <f t="shared" si="14"/>
        <v>32.151571598785011</v>
      </c>
    </row>
    <row r="38" spans="2:14" x14ac:dyDescent="0.3">
      <c r="B38" s="4" t="s">
        <v>71</v>
      </c>
      <c r="C38" s="8"/>
      <c r="D38" s="8"/>
      <c r="E38" s="8"/>
      <c r="F38" s="8"/>
      <c r="G38" s="8"/>
      <c r="I38" s="4" t="s">
        <v>71</v>
      </c>
      <c r="J38" s="12"/>
      <c r="K38" s="12"/>
      <c r="L38" s="12"/>
      <c r="M38" s="12"/>
      <c r="N38" s="12"/>
    </row>
    <row r="39" spans="2:14" x14ac:dyDescent="0.3">
      <c r="B39" s="9" t="s">
        <v>64</v>
      </c>
      <c r="C39" s="10">
        <v>9591</v>
      </c>
      <c r="D39" s="10">
        <v>44245</v>
      </c>
      <c r="E39" s="10">
        <v>42587</v>
      </c>
      <c r="F39" s="10">
        <v>53537</v>
      </c>
      <c r="G39" s="10">
        <v>85397</v>
      </c>
      <c r="I39" s="9" t="s">
        <v>64</v>
      </c>
      <c r="J39" s="13">
        <f t="shared" ref="J39:J45" si="15">C39/(C39+D39+E39+F39+G39)*100</f>
        <v>4.0750859332843294</v>
      </c>
      <c r="K39" s="13">
        <f t="shared" ref="K39:K45" si="16">D39/(D39+E39+F39+G39+C39)*100</f>
        <v>18.799100940273711</v>
      </c>
      <c r="L39" s="13">
        <f t="shared" ref="L39:L45" si="17">E39/(E39+F39+G39+D39+C39)*100</f>
        <v>18.094639207671751</v>
      </c>
      <c r="M39" s="13">
        <f t="shared" ref="M39:M45" si="18">F39/(F39+G39+E39+D39+C39)*100</f>
        <v>22.747145825278196</v>
      </c>
      <c r="N39" s="13">
        <f t="shared" ref="N39:N45" si="19">G39/(G39+C39+F39+E39+D39)*100</f>
        <v>36.284028093492019</v>
      </c>
    </row>
    <row r="40" spans="2:14" x14ac:dyDescent="0.3">
      <c r="B40" s="9" t="s">
        <v>65</v>
      </c>
      <c r="C40" s="10">
        <v>2833</v>
      </c>
      <c r="D40" s="10">
        <v>7514</v>
      </c>
      <c r="E40" s="10">
        <v>10695</v>
      </c>
      <c r="F40" s="10">
        <v>10503</v>
      </c>
      <c r="G40" s="10">
        <v>11056</v>
      </c>
      <c r="I40" s="9" t="s">
        <v>65</v>
      </c>
      <c r="J40" s="13">
        <f t="shared" si="15"/>
        <v>6.6500786366517213</v>
      </c>
      <c r="K40" s="13">
        <f t="shared" si="16"/>
        <v>17.638083613060726</v>
      </c>
      <c r="L40" s="13">
        <f t="shared" si="17"/>
        <v>25.105044482523887</v>
      </c>
      <c r="M40" s="13">
        <f t="shared" si="18"/>
        <v>24.654350836834816</v>
      </c>
      <c r="N40" s="13">
        <f t="shared" si="19"/>
        <v>25.952442430928851</v>
      </c>
    </row>
    <row r="41" spans="2:14" x14ac:dyDescent="0.3">
      <c r="B41" s="9" t="s">
        <v>66</v>
      </c>
      <c r="C41" s="10">
        <v>3972</v>
      </c>
      <c r="D41" s="10">
        <v>19679</v>
      </c>
      <c r="E41" s="10">
        <v>17451</v>
      </c>
      <c r="F41" s="10">
        <v>104206</v>
      </c>
      <c r="G41" s="10">
        <v>50016</v>
      </c>
      <c r="I41" s="9" t="s">
        <v>66</v>
      </c>
      <c r="J41" s="13">
        <f t="shared" si="15"/>
        <v>2.0335442649136821</v>
      </c>
      <c r="K41" s="13">
        <f t="shared" si="16"/>
        <v>10.075054780774508</v>
      </c>
      <c r="L41" s="13">
        <f t="shared" si="17"/>
        <v>8.9343859433556556</v>
      </c>
      <c r="M41" s="13">
        <f t="shared" si="18"/>
        <v>53.350330732526473</v>
      </c>
      <c r="N41" s="13">
        <f t="shared" si="19"/>
        <v>25.606684278429686</v>
      </c>
    </row>
    <row r="42" spans="2:14" x14ac:dyDescent="0.3">
      <c r="B42" s="9" t="s">
        <v>67</v>
      </c>
      <c r="C42" s="10">
        <v>2292</v>
      </c>
      <c r="D42" s="10">
        <v>10275</v>
      </c>
      <c r="E42" s="10">
        <v>6546</v>
      </c>
      <c r="F42" s="10">
        <v>9483</v>
      </c>
      <c r="G42" s="10">
        <v>30884</v>
      </c>
      <c r="I42" s="9" t="s">
        <v>67</v>
      </c>
      <c r="J42" s="13">
        <f t="shared" si="15"/>
        <v>3.8533960995292533</v>
      </c>
      <c r="K42" s="13">
        <f t="shared" si="16"/>
        <v>17.274714189643579</v>
      </c>
      <c r="L42" s="13">
        <f t="shared" si="17"/>
        <v>11.005379959650302</v>
      </c>
      <c r="M42" s="13">
        <f t="shared" si="18"/>
        <v>15.943174176193677</v>
      </c>
      <c r="N42" s="13">
        <f t="shared" si="19"/>
        <v>51.923335574983184</v>
      </c>
    </row>
    <row r="43" spans="2:14" x14ac:dyDescent="0.3">
      <c r="B43" s="9" t="s">
        <v>68</v>
      </c>
      <c r="C43" s="10">
        <v>2969</v>
      </c>
      <c r="D43" s="10">
        <v>6751</v>
      </c>
      <c r="E43" s="10">
        <v>13731</v>
      </c>
      <c r="F43" s="10">
        <v>4341</v>
      </c>
      <c r="G43" s="10">
        <v>12355</v>
      </c>
      <c r="I43" s="9" t="s">
        <v>68</v>
      </c>
      <c r="J43" s="13">
        <f t="shared" si="15"/>
        <v>7.3953221909482654</v>
      </c>
      <c r="K43" s="13">
        <f t="shared" si="16"/>
        <v>16.815702294069297</v>
      </c>
      <c r="L43" s="13">
        <f t="shared" si="17"/>
        <v>34.201808354297953</v>
      </c>
      <c r="M43" s="13">
        <f t="shared" si="18"/>
        <v>10.812763095623582</v>
      </c>
      <c r="N43" s="13">
        <f t="shared" si="19"/>
        <v>30.774404065060899</v>
      </c>
    </row>
    <row r="44" spans="2:14" x14ac:dyDescent="0.3">
      <c r="B44" s="9" t="s">
        <v>69</v>
      </c>
      <c r="C44" s="10">
        <v>270</v>
      </c>
      <c r="D44" s="10">
        <v>1028</v>
      </c>
      <c r="E44" s="10">
        <v>3242</v>
      </c>
      <c r="F44" s="10">
        <v>21629</v>
      </c>
      <c r="G44" s="10">
        <v>9861</v>
      </c>
      <c r="I44" s="9" t="s">
        <v>69</v>
      </c>
      <c r="J44" s="13">
        <f t="shared" si="15"/>
        <v>0.74937552039966693</v>
      </c>
      <c r="K44" s="13">
        <f t="shared" si="16"/>
        <v>2.8531779072994725</v>
      </c>
      <c r="L44" s="13">
        <f t="shared" si="17"/>
        <v>8.9980571745767417</v>
      </c>
      <c r="M44" s="13">
        <f t="shared" si="18"/>
        <v>60.030530113794057</v>
      </c>
      <c r="N44" s="13">
        <f t="shared" si="19"/>
        <v>27.368859283930057</v>
      </c>
    </row>
    <row r="45" spans="2:14" x14ac:dyDescent="0.3">
      <c r="B45" s="9" t="s">
        <v>70</v>
      </c>
      <c r="C45" s="10">
        <v>2093</v>
      </c>
      <c r="D45" s="10">
        <v>49686</v>
      </c>
      <c r="E45" s="10">
        <v>59335</v>
      </c>
      <c r="F45" s="10">
        <v>29194</v>
      </c>
      <c r="G45" s="10">
        <v>63996</v>
      </c>
      <c r="I45" s="9" t="s">
        <v>70</v>
      </c>
      <c r="J45" s="13">
        <f t="shared" si="15"/>
        <v>1.0244537551883468</v>
      </c>
      <c r="K45" s="13">
        <f t="shared" si="16"/>
        <v>24.319641318819016</v>
      </c>
      <c r="L45" s="13">
        <f t="shared" si="17"/>
        <v>29.042505286240111</v>
      </c>
      <c r="M45" s="13">
        <f t="shared" si="18"/>
        <v>14.289490171509122</v>
      </c>
      <c r="N45" s="13">
        <f t="shared" si="19"/>
        <v>31.3239094682434</v>
      </c>
    </row>
    <row r="46" spans="2:14" x14ac:dyDescent="0.3">
      <c r="B46" s="4" t="s">
        <v>156</v>
      </c>
      <c r="C46" s="20"/>
      <c r="D46" s="20"/>
      <c r="E46" s="20"/>
      <c r="G46" s="4"/>
      <c r="I46" s="4" t="s">
        <v>156</v>
      </c>
      <c r="J46" s="20"/>
      <c r="K46" s="20"/>
      <c r="L46" s="20"/>
      <c r="N46" s="4"/>
    </row>
    <row r="47" spans="2:14" x14ac:dyDescent="0.3">
      <c r="B47" s="9" t="s">
        <v>157</v>
      </c>
      <c r="C47" s="10">
        <v>11080</v>
      </c>
      <c r="D47" s="10">
        <v>93363</v>
      </c>
      <c r="E47" s="10">
        <v>106466</v>
      </c>
      <c r="F47" s="10">
        <v>171713</v>
      </c>
      <c r="G47" s="10">
        <v>160955</v>
      </c>
      <c r="I47" s="9" t="s">
        <v>157</v>
      </c>
      <c r="J47" s="96">
        <f t="shared" ref="J47:J48" si="20">C47/(C47+D47+E47+F47+G47)*100</f>
        <v>2.0383496726314765</v>
      </c>
      <c r="K47" s="96">
        <f t="shared" ref="K47:K48" si="21">D47/(D47+E47+F47+G47+C47)*100</f>
        <v>17.175671523997522</v>
      </c>
      <c r="L47" s="96">
        <f t="shared" ref="L47:L48" si="22">E47/(E47+F47+G47+D47+C47)*100</f>
        <v>19.586185581803498</v>
      </c>
      <c r="M47" s="96">
        <f t="shared" ref="M47:M48" si="23">F47/(F47+G47+E47+D47+C47)*100</f>
        <v>31.589452828210167</v>
      </c>
      <c r="N47" s="96">
        <f t="shared" ref="N47:N48" si="24">G47/(G47+C47+F47+E47+D47)*100</f>
        <v>29.610340393357337</v>
      </c>
    </row>
    <row r="48" spans="2:14" x14ac:dyDescent="0.3">
      <c r="B48" s="9" t="s">
        <v>158</v>
      </c>
      <c r="C48" s="10">
        <v>12940</v>
      </c>
      <c r="D48" s="10">
        <v>45815</v>
      </c>
      <c r="E48" s="10">
        <v>47121</v>
      </c>
      <c r="F48" s="10">
        <v>61180</v>
      </c>
      <c r="G48" s="10">
        <v>102610</v>
      </c>
      <c r="I48" s="9" t="s">
        <v>158</v>
      </c>
      <c r="J48" s="96">
        <f t="shared" si="20"/>
        <v>4.798528550132386</v>
      </c>
      <c r="K48" s="96">
        <f t="shared" si="21"/>
        <v>16.989535202806437</v>
      </c>
      <c r="L48" s="96">
        <f t="shared" si="22"/>
        <v>17.473838007016088</v>
      </c>
      <c r="M48" s="96">
        <f t="shared" si="23"/>
        <v>22.687324319714016</v>
      </c>
      <c r="N48" s="96">
        <f t="shared" si="24"/>
        <v>38.050773920331075</v>
      </c>
    </row>
    <row r="50" spans="2:14" ht="18" customHeight="1" x14ac:dyDescent="0.3">
      <c r="B50" s="1" t="s">
        <v>102</v>
      </c>
      <c r="C50" s="1"/>
      <c r="D50" s="1"/>
      <c r="E50" s="1"/>
      <c r="F50" s="1"/>
      <c r="G50" s="1"/>
    </row>
    <row r="51" spans="2:14" ht="4.5" customHeight="1" x14ac:dyDescent="0.3"/>
    <row r="52" spans="2:14" x14ac:dyDescent="0.3">
      <c r="B52" s="25" t="s">
        <v>95</v>
      </c>
      <c r="I52" s="25" t="s">
        <v>112</v>
      </c>
    </row>
    <row r="53" spans="2:14" ht="20.399999999999999" x14ac:dyDescent="0.3">
      <c r="B53" s="22" t="s">
        <v>0</v>
      </c>
      <c r="C53" s="22" t="s">
        <v>43</v>
      </c>
      <c r="D53" s="22" t="s">
        <v>44</v>
      </c>
      <c r="E53" s="22" t="s">
        <v>45</v>
      </c>
      <c r="F53" s="22" t="s">
        <v>46</v>
      </c>
      <c r="G53" s="22" t="s">
        <v>29</v>
      </c>
      <c r="I53" s="30" t="s">
        <v>0</v>
      </c>
      <c r="J53" s="30" t="s">
        <v>43</v>
      </c>
      <c r="K53" s="30" t="s">
        <v>44</v>
      </c>
      <c r="L53" s="30" t="s">
        <v>45</v>
      </c>
      <c r="M53" s="30" t="s">
        <v>46</v>
      </c>
      <c r="N53" s="30" t="s">
        <v>29</v>
      </c>
    </row>
    <row r="54" spans="2:14" x14ac:dyDescent="0.3">
      <c r="B54" s="4" t="s">
        <v>4</v>
      </c>
      <c r="C54" s="5"/>
      <c r="D54" s="5"/>
      <c r="E54" s="5"/>
      <c r="F54" s="5"/>
      <c r="G54" s="5"/>
      <c r="I54" s="4" t="s">
        <v>4</v>
      </c>
      <c r="J54" s="5"/>
      <c r="K54" s="5"/>
      <c r="L54" s="5"/>
      <c r="M54" s="5"/>
      <c r="N54" s="5"/>
    </row>
    <row r="55" spans="2:14" x14ac:dyDescent="0.3">
      <c r="B55" s="6" t="s">
        <v>4</v>
      </c>
      <c r="C55" s="7">
        <v>2222840733</v>
      </c>
      <c r="D55" s="7">
        <v>16171123419</v>
      </c>
      <c r="E55" s="7">
        <v>17248054338</v>
      </c>
      <c r="F55" s="7">
        <v>67001027567</v>
      </c>
      <c r="G55" s="7">
        <v>65322605557</v>
      </c>
      <c r="I55" s="6" t="s">
        <v>4</v>
      </c>
      <c r="J55" s="11">
        <f>C55/(C55+D55+E55+F55+G55)*100</f>
        <v>1.3233900572173445</v>
      </c>
      <c r="K55" s="11">
        <f>D55/(D55+E55+F55+G55+C55)*100</f>
        <v>9.6276371172379225</v>
      </c>
      <c r="L55" s="11">
        <f>E55/(E55+F55+G55+D55+C55)*100</f>
        <v>10.268798514613906</v>
      </c>
      <c r="M55" s="11">
        <f>F55/(F55+G55+E55+D55+C55)*100</f>
        <v>39.889719667789173</v>
      </c>
      <c r="N55" s="11">
        <f>G55/(G55+C55+F55+E55+D55)*100</f>
        <v>38.890454643141652</v>
      </c>
    </row>
    <row r="56" spans="2:14" x14ac:dyDescent="0.3">
      <c r="B56" s="4" t="s">
        <v>5</v>
      </c>
      <c r="C56" s="8"/>
      <c r="D56" s="8"/>
      <c r="E56" s="8"/>
      <c r="F56" s="8"/>
      <c r="G56" s="8"/>
      <c r="I56" s="4" t="s">
        <v>5</v>
      </c>
      <c r="J56" s="12"/>
      <c r="K56" s="12"/>
      <c r="L56" s="12"/>
      <c r="M56" s="12"/>
      <c r="N56" s="12"/>
    </row>
    <row r="57" spans="2:14" x14ac:dyDescent="0.3">
      <c r="B57" s="9" t="s">
        <v>6</v>
      </c>
      <c r="C57" s="10">
        <v>35227245</v>
      </c>
      <c r="D57" s="10">
        <v>171500886</v>
      </c>
      <c r="E57" s="10">
        <v>127600083</v>
      </c>
      <c r="F57" s="10">
        <v>87594250</v>
      </c>
      <c r="G57" s="10">
        <v>259979429</v>
      </c>
      <c r="I57" s="9" t="s">
        <v>6</v>
      </c>
      <c r="J57" s="13">
        <f t="shared" ref="J57:J60" si="25">C57/(C57+D57+E57+F57+G57)*100</f>
        <v>5.1660283336388977</v>
      </c>
      <c r="K57" s="13">
        <f t="shared" ref="K57:K60" si="26">D57/(D57+E57+F57+G57+C57)*100</f>
        <v>25.150375407448827</v>
      </c>
      <c r="L57" s="13">
        <f t="shared" ref="L57:L60" si="27">E57/(E57+F57+G57+D57+C57)*100</f>
        <v>18.712381401176138</v>
      </c>
      <c r="M57" s="13">
        <f t="shared" ref="M57:M60" si="28">F57/(F57+G57+E57+D57+C57)*100</f>
        <v>12.845579532655735</v>
      </c>
      <c r="N57" s="13">
        <f t="shared" ref="N57:N59" si="29">G57/(G57+C57+F57+E57+D57)*100</f>
        <v>38.12563532508041</v>
      </c>
    </row>
    <row r="58" spans="2:14" x14ac:dyDescent="0.3">
      <c r="B58" s="9" t="s">
        <v>7</v>
      </c>
      <c r="C58" s="10">
        <v>305307038</v>
      </c>
      <c r="D58" s="10">
        <v>1420272357</v>
      </c>
      <c r="E58" s="10">
        <v>1149192209</v>
      </c>
      <c r="F58" s="10">
        <v>1071311907</v>
      </c>
      <c r="G58" s="10">
        <v>2068312892</v>
      </c>
      <c r="I58" s="9" t="s">
        <v>7</v>
      </c>
      <c r="J58" s="13">
        <f t="shared" si="25"/>
        <v>5.0762706270526481</v>
      </c>
      <c r="K58" s="13">
        <f t="shared" si="26"/>
        <v>23.614545198443583</v>
      </c>
      <c r="L58" s="13">
        <f t="shared" si="27"/>
        <v>19.107357280720294</v>
      </c>
      <c r="M58" s="13">
        <f t="shared" si="28"/>
        <v>17.812459226425883</v>
      </c>
      <c r="N58" s="13">
        <f t="shared" si="29"/>
        <v>34.38936766735759</v>
      </c>
    </row>
    <row r="59" spans="2:14" x14ac:dyDescent="0.3">
      <c r="B59" s="9" t="s">
        <v>8</v>
      </c>
      <c r="C59" s="10">
        <v>1014594009</v>
      </c>
      <c r="D59" s="10">
        <v>5165369236</v>
      </c>
      <c r="E59" s="10">
        <v>4443210075</v>
      </c>
      <c r="F59" s="10">
        <v>6431492343</v>
      </c>
      <c r="G59" s="10">
        <v>8731172837</v>
      </c>
      <c r="I59" s="9" t="s">
        <v>8</v>
      </c>
      <c r="J59" s="13">
        <f t="shared" si="25"/>
        <v>3.9346946541994359</v>
      </c>
      <c r="K59" s="13">
        <f t="shared" si="26"/>
        <v>20.03180635758655</v>
      </c>
      <c r="L59" s="13">
        <f t="shared" si="27"/>
        <v>17.231202603708233</v>
      </c>
      <c r="M59" s="13">
        <f t="shared" si="28"/>
        <v>24.94195541866905</v>
      </c>
      <c r="N59" s="13">
        <f t="shared" si="29"/>
        <v>33.860340965836734</v>
      </c>
    </row>
    <row r="60" spans="2:14" x14ac:dyDescent="0.3">
      <c r="B60" s="9" t="s">
        <v>9</v>
      </c>
      <c r="C60" s="10">
        <v>867712441</v>
      </c>
      <c r="D60" s="10">
        <v>9413980940</v>
      </c>
      <c r="E60" s="10">
        <v>11528051971</v>
      </c>
      <c r="F60" s="10">
        <v>59410629067</v>
      </c>
      <c r="G60" s="10">
        <v>54263140399</v>
      </c>
      <c r="I60" s="9" t="s">
        <v>9</v>
      </c>
      <c r="J60" s="13">
        <f t="shared" si="25"/>
        <v>0.64045610432061062</v>
      </c>
      <c r="K60" s="13">
        <f t="shared" si="26"/>
        <v>6.9484327688473</v>
      </c>
      <c r="L60" s="13">
        <f t="shared" si="27"/>
        <v>8.5088226316582176</v>
      </c>
      <c r="M60" s="13">
        <f t="shared" si="28"/>
        <v>43.850817678304615</v>
      </c>
      <c r="N60" s="13">
        <f>G60/(G60+C60+F60+E60+D60)*100</f>
        <v>40.051470816869255</v>
      </c>
    </row>
    <row r="61" spans="2:14" x14ac:dyDescent="0.3">
      <c r="B61" s="4" t="s">
        <v>71</v>
      </c>
      <c r="C61" s="8"/>
      <c r="D61" s="8"/>
      <c r="E61" s="8"/>
      <c r="F61" s="8"/>
      <c r="G61" s="8"/>
      <c r="I61" s="4" t="s">
        <v>71</v>
      </c>
      <c r="J61" s="12"/>
      <c r="K61" s="12"/>
      <c r="L61" s="12"/>
      <c r="M61" s="12"/>
      <c r="N61" s="12"/>
    </row>
    <row r="62" spans="2:14" x14ac:dyDescent="0.3">
      <c r="B62" s="9" t="s">
        <v>64</v>
      </c>
      <c r="C62" s="10">
        <v>926192257</v>
      </c>
      <c r="D62" s="10">
        <v>6703171711</v>
      </c>
      <c r="E62" s="10">
        <v>5958895188</v>
      </c>
      <c r="F62" s="10">
        <v>23078423668</v>
      </c>
      <c r="G62" s="10">
        <v>31609950470</v>
      </c>
      <c r="I62" s="9" t="s">
        <v>64</v>
      </c>
      <c r="J62" s="13">
        <f t="shared" ref="J62:J68" si="30">C62/(C62+D62+E62+F62+G62)*100</f>
        <v>1.3565288918271716</v>
      </c>
      <c r="K62" s="13">
        <f t="shared" ref="K62:K68" si="31">D62/(D62+E62+F62+G62+C62)*100</f>
        <v>9.817665850827856</v>
      </c>
      <c r="L62" s="13">
        <f t="shared" ref="L62:L68" si="32">E62/(E62+F62+G62+D62+C62)*100</f>
        <v>8.7275761860443897</v>
      </c>
      <c r="M62" s="13">
        <f t="shared" ref="M62:M68" si="33">F62/(F62+G62+E62+D62+C62)*100</f>
        <v>33.801349824359427</v>
      </c>
      <c r="N62" s="13">
        <f t="shared" ref="N62:N68" si="34">G62/(G62+C62+F62+E62+D62)*100</f>
        <v>46.296879246941153</v>
      </c>
    </row>
    <row r="63" spans="2:14" x14ac:dyDescent="0.3">
      <c r="B63" s="9" t="s">
        <v>65</v>
      </c>
      <c r="C63" s="10">
        <v>145882261</v>
      </c>
      <c r="D63" s="10">
        <v>880639791</v>
      </c>
      <c r="E63" s="10">
        <v>1431360076</v>
      </c>
      <c r="F63" s="10">
        <v>2265358031</v>
      </c>
      <c r="G63" s="10">
        <v>1252300721</v>
      </c>
      <c r="I63" s="9" t="s">
        <v>65</v>
      </c>
      <c r="J63" s="13">
        <f t="shared" si="30"/>
        <v>2.441323119188501</v>
      </c>
      <c r="K63" s="13">
        <f t="shared" si="31"/>
        <v>14.737407185138359</v>
      </c>
      <c r="L63" s="13">
        <f t="shared" si="32"/>
        <v>23.953648795052676</v>
      </c>
      <c r="M63" s="13">
        <f t="shared" si="33"/>
        <v>37.910510136113402</v>
      </c>
      <c r="N63" s="13">
        <f t="shared" si="34"/>
        <v>20.95711076450706</v>
      </c>
    </row>
    <row r="64" spans="2:14" x14ac:dyDescent="0.3">
      <c r="B64" s="9" t="s">
        <v>66</v>
      </c>
      <c r="C64" s="10">
        <v>558539728</v>
      </c>
      <c r="D64" s="10">
        <v>5530185721</v>
      </c>
      <c r="E64" s="10">
        <v>5554966998</v>
      </c>
      <c r="F64" s="10">
        <v>29197322633</v>
      </c>
      <c r="G64" s="10">
        <v>21459347591</v>
      </c>
      <c r="I64" s="9" t="s">
        <v>66</v>
      </c>
      <c r="J64" s="13">
        <f t="shared" si="30"/>
        <v>0.89652724968805508</v>
      </c>
      <c r="K64" s="13">
        <f t="shared" si="31"/>
        <v>8.8766509277067644</v>
      </c>
      <c r="L64" s="13">
        <f t="shared" si="32"/>
        <v>8.9164280268078819</v>
      </c>
      <c r="M64" s="13">
        <f t="shared" si="33"/>
        <v>46.865413588661134</v>
      </c>
      <c r="N64" s="13">
        <f t="shared" si="34"/>
        <v>34.444980207136169</v>
      </c>
    </row>
    <row r="65" spans="2:14" x14ac:dyDescent="0.3">
      <c r="B65" s="9" t="s">
        <v>67</v>
      </c>
      <c r="C65" s="10">
        <v>325103120</v>
      </c>
      <c r="D65" s="10">
        <v>779871675</v>
      </c>
      <c r="E65" s="10">
        <v>880070949</v>
      </c>
      <c r="F65" s="10">
        <v>2251607184</v>
      </c>
      <c r="G65" s="10">
        <v>5480811810</v>
      </c>
      <c r="I65" s="9" t="s">
        <v>67</v>
      </c>
      <c r="J65" s="13">
        <f t="shared" si="30"/>
        <v>3.3455549236900146</v>
      </c>
      <c r="K65" s="13">
        <f t="shared" si="31"/>
        <v>8.0254644192360534</v>
      </c>
      <c r="L65" s="13">
        <f t="shared" si="32"/>
        <v>9.0565900955472038</v>
      </c>
      <c r="M65" s="13">
        <f t="shared" si="33"/>
        <v>23.170726570224883</v>
      </c>
      <c r="N65" s="13">
        <f t="shared" si="34"/>
        <v>56.401663991301845</v>
      </c>
    </row>
    <row r="66" spans="2:14" x14ac:dyDescent="0.3">
      <c r="B66" s="9" t="s">
        <v>68</v>
      </c>
      <c r="C66" s="10">
        <v>143979149</v>
      </c>
      <c r="D66" s="10">
        <v>421196302</v>
      </c>
      <c r="E66" s="10">
        <v>750653414</v>
      </c>
      <c r="F66" s="10">
        <v>350092071</v>
      </c>
      <c r="G66" s="10">
        <v>635416068</v>
      </c>
      <c r="I66" s="9" t="s">
        <v>68</v>
      </c>
      <c r="J66" s="13">
        <f t="shared" si="30"/>
        <v>6.2563261595214845</v>
      </c>
      <c r="K66" s="13">
        <f t="shared" si="31"/>
        <v>18.302243490106417</v>
      </c>
      <c r="L66" s="13">
        <f t="shared" si="32"/>
        <v>32.618143830967568</v>
      </c>
      <c r="M66" s="13">
        <f t="shared" si="33"/>
        <v>15.212551242668845</v>
      </c>
      <c r="N66" s="13">
        <f t="shared" si="34"/>
        <v>27.610735276735682</v>
      </c>
    </row>
    <row r="67" spans="2:14" x14ac:dyDescent="0.3">
      <c r="B67" s="9" t="s">
        <v>69</v>
      </c>
      <c r="C67" s="10">
        <v>26109865</v>
      </c>
      <c r="D67" s="10">
        <v>143587363</v>
      </c>
      <c r="E67" s="10">
        <v>352874894</v>
      </c>
      <c r="F67" s="10">
        <v>6165292793</v>
      </c>
      <c r="G67" s="10">
        <v>1064989394</v>
      </c>
      <c r="I67" s="9" t="s">
        <v>69</v>
      </c>
      <c r="J67" s="13">
        <f t="shared" si="30"/>
        <v>0.33677744943162458</v>
      </c>
      <c r="K67" s="13">
        <f t="shared" si="31"/>
        <v>1.8520580585825632</v>
      </c>
      <c r="L67" s="13">
        <f t="shared" si="32"/>
        <v>4.5515481129364277</v>
      </c>
      <c r="M67" s="13">
        <f t="shared" si="33"/>
        <v>79.522876959559795</v>
      </c>
      <c r="N67" s="13">
        <f t="shared" si="34"/>
        <v>13.736739419489584</v>
      </c>
    </row>
    <row r="68" spans="2:14" x14ac:dyDescent="0.3">
      <c r="B68" s="9" t="s">
        <v>70</v>
      </c>
      <c r="C68" s="10">
        <v>97034353</v>
      </c>
      <c r="D68" s="10">
        <v>1712470856</v>
      </c>
      <c r="E68" s="10">
        <v>2319232819</v>
      </c>
      <c r="F68" s="10">
        <v>3692931187</v>
      </c>
      <c r="G68" s="10">
        <v>3819789503</v>
      </c>
      <c r="I68" s="9" t="s">
        <v>70</v>
      </c>
      <c r="J68" s="13">
        <f t="shared" si="30"/>
        <v>0.83352400545788718</v>
      </c>
      <c r="K68" s="13">
        <f t="shared" si="31"/>
        <v>14.710105472883575</v>
      </c>
      <c r="L68" s="13">
        <f t="shared" si="32"/>
        <v>19.92218393914851</v>
      </c>
      <c r="M68" s="13">
        <f t="shared" si="33"/>
        <v>31.72223753445947</v>
      </c>
      <c r="N68" s="13">
        <f t="shared" si="34"/>
        <v>32.811949048050558</v>
      </c>
    </row>
    <row r="69" spans="2:14" x14ac:dyDescent="0.3">
      <c r="B69" s="4" t="s">
        <v>156</v>
      </c>
      <c r="C69" s="20"/>
      <c r="D69" s="20"/>
      <c r="E69" s="20"/>
      <c r="G69" s="4"/>
      <c r="I69" s="4" t="s">
        <v>156</v>
      </c>
      <c r="J69" s="20"/>
      <c r="K69" s="20"/>
      <c r="L69" s="20"/>
      <c r="N69" s="4"/>
    </row>
    <row r="70" spans="2:14" x14ac:dyDescent="0.3">
      <c r="B70" s="9" t="s">
        <v>157</v>
      </c>
      <c r="C70" s="10">
        <v>911657128</v>
      </c>
      <c r="D70" s="10">
        <v>9378417810</v>
      </c>
      <c r="E70" s="10">
        <v>10589054074</v>
      </c>
      <c r="F70" s="10">
        <v>46737109354</v>
      </c>
      <c r="G70" s="10">
        <v>28625558987</v>
      </c>
      <c r="I70" s="9" t="s">
        <v>157</v>
      </c>
      <c r="J70" s="96">
        <f t="shared" ref="J70:J71" si="35">C70/(C70+D70+E70+F70+G70)*100</f>
        <v>0.94725696430645701</v>
      </c>
      <c r="K70" s="96">
        <f t="shared" ref="K70:K71" si="36">D70/(D70+E70+F70+G70+C70)*100</f>
        <v>9.7446411724849824</v>
      </c>
      <c r="L70" s="96">
        <f t="shared" ref="L70:L71" si="37">E70/(E70+F70+G70+D70+C70)*100</f>
        <v>11.002552285220723</v>
      </c>
      <c r="M70" s="96">
        <f t="shared" ref="M70:M71" si="38">F70/(F70+G70+E70+D70+C70)*100</f>
        <v>48.562174272967411</v>
      </c>
      <c r="N70" s="96">
        <f t="shared" ref="N70:N71" si="39">G70/(G70+C70+F70+E70+D70)*100</f>
        <v>29.743375305020418</v>
      </c>
    </row>
    <row r="71" spans="2:14" x14ac:dyDescent="0.3">
      <c r="B71" s="9" t="s">
        <v>158</v>
      </c>
      <c r="C71" s="10">
        <v>1311183605</v>
      </c>
      <c r="D71" s="10">
        <v>6792705609</v>
      </c>
      <c r="E71" s="10">
        <v>6659000264</v>
      </c>
      <c r="F71" s="10">
        <v>20263918213</v>
      </c>
      <c r="G71" s="10">
        <v>36697046570</v>
      </c>
      <c r="I71" s="9" t="s">
        <v>158</v>
      </c>
      <c r="J71" s="96">
        <f t="shared" si="35"/>
        <v>1.8280997563637051</v>
      </c>
      <c r="K71" s="96">
        <f t="shared" si="36"/>
        <v>9.4706366229032231</v>
      </c>
      <c r="L71" s="96">
        <f t="shared" si="37"/>
        <v>9.284219779612215</v>
      </c>
      <c r="M71" s="96">
        <f t="shared" si="38"/>
        <v>28.252690017550481</v>
      </c>
      <c r="N71" s="96">
        <f t="shared" si="39"/>
        <v>51.164353823570373</v>
      </c>
    </row>
  </sheetData>
  <hyperlinks>
    <hyperlink ref="B3" location="Índice!A1" display="voltar"/>
  </hyperlinks>
  <pageMargins left="0.7" right="0.7" top="0.75" bottom="0.75" header="0.3" footer="0.3"/>
  <pageSetup paperSize="9" orientation="portrait" r:id="rId1"/>
  <headerFooter scaleWithDoc="0">
    <oddHeader>&amp;R&amp;G</oddHeader>
  </headerFooter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1"/>
  <sheetViews>
    <sheetView showGridLines="0" zoomScaleNormal="100" workbookViewId="0">
      <selection activeCell="B4" sqref="B4"/>
    </sheetView>
  </sheetViews>
  <sheetFormatPr defaultRowHeight="14.4" x14ac:dyDescent="0.3"/>
  <cols>
    <col min="1" max="1" width="3.44140625" customWidth="1"/>
    <col min="2" max="2" width="28.33203125" customWidth="1"/>
    <col min="3" max="5" width="14.5546875" customWidth="1"/>
    <col min="6" max="6" width="3.44140625" customWidth="1"/>
    <col min="7" max="7" width="27.6640625" customWidth="1"/>
    <col min="8" max="10" width="13.6640625" customWidth="1"/>
  </cols>
  <sheetData>
    <row r="1" spans="1:10" ht="17.399999999999999" x14ac:dyDescent="0.3">
      <c r="B1" s="1" t="s">
        <v>114</v>
      </c>
    </row>
    <row r="2" spans="1:10" ht="17.399999999999999" x14ac:dyDescent="0.3">
      <c r="A2" s="81"/>
      <c r="B2" s="1" t="s">
        <v>159</v>
      </c>
    </row>
    <row r="3" spans="1:10" x14ac:dyDescent="0.3">
      <c r="B3" s="84" t="s">
        <v>117</v>
      </c>
    </row>
    <row r="4" spans="1:10" ht="18" customHeight="1" x14ac:dyDescent="0.3">
      <c r="B4" s="1" t="s">
        <v>129</v>
      </c>
      <c r="C4" s="1"/>
      <c r="D4" s="1"/>
      <c r="E4" s="1"/>
    </row>
    <row r="5" spans="1:10" ht="4.5" customHeight="1" x14ac:dyDescent="0.3"/>
    <row r="6" spans="1:10" x14ac:dyDescent="0.3">
      <c r="B6" s="25" t="s">
        <v>93</v>
      </c>
      <c r="G6" s="2" t="s">
        <v>96</v>
      </c>
    </row>
    <row r="7" spans="1:10" x14ac:dyDescent="0.3">
      <c r="B7" s="3" t="s">
        <v>0</v>
      </c>
      <c r="C7" s="3" t="s">
        <v>47</v>
      </c>
      <c r="D7" s="3" t="s">
        <v>48</v>
      </c>
      <c r="E7" s="3" t="s">
        <v>29</v>
      </c>
      <c r="G7" s="3" t="s">
        <v>0</v>
      </c>
      <c r="H7" s="3" t="s">
        <v>47</v>
      </c>
      <c r="I7" s="3" t="s">
        <v>48</v>
      </c>
      <c r="J7" s="3" t="s">
        <v>29</v>
      </c>
    </row>
    <row r="8" spans="1:10" x14ac:dyDescent="0.3">
      <c r="B8" s="4" t="s">
        <v>4</v>
      </c>
      <c r="C8" s="5"/>
      <c r="D8" s="5"/>
      <c r="E8" s="5"/>
      <c r="G8" s="4" t="s">
        <v>4</v>
      </c>
      <c r="H8" s="5"/>
      <c r="I8" s="5"/>
      <c r="J8" s="5"/>
    </row>
    <row r="9" spans="1:10" x14ac:dyDescent="0.3">
      <c r="B9" s="6" t="s">
        <v>4</v>
      </c>
      <c r="C9" s="7">
        <v>638</v>
      </c>
      <c r="D9" s="7">
        <v>4450</v>
      </c>
      <c r="E9" s="7">
        <v>776</v>
      </c>
      <c r="G9" s="6" t="s">
        <v>4</v>
      </c>
      <c r="H9" s="11">
        <f>C9/(C9+D9+E9)*100</f>
        <v>10.879945429740792</v>
      </c>
      <c r="I9" s="11">
        <f>D9/(D9+E9+C9)*100</f>
        <v>75.886766712141878</v>
      </c>
      <c r="J9" s="11">
        <f>E9/(E9+D9+C9)*100</f>
        <v>13.233287858117325</v>
      </c>
    </row>
    <row r="10" spans="1:10" x14ac:dyDescent="0.3">
      <c r="B10" s="4" t="s">
        <v>5</v>
      </c>
      <c r="C10" s="8"/>
      <c r="D10" s="8"/>
      <c r="E10" s="8"/>
      <c r="G10" s="4" t="s">
        <v>5</v>
      </c>
      <c r="H10" s="12"/>
      <c r="I10" s="12"/>
      <c r="J10" s="12"/>
    </row>
    <row r="11" spans="1:10" x14ac:dyDescent="0.3">
      <c r="B11" s="9" t="s">
        <v>6</v>
      </c>
      <c r="C11" s="10">
        <v>52</v>
      </c>
      <c r="D11" s="10">
        <v>983</v>
      </c>
      <c r="E11" s="10">
        <v>148</v>
      </c>
      <c r="G11" s="9" t="s">
        <v>6</v>
      </c>
      <c r="H11" s="13">
        <f t="shared" ref="H11:H22" si="0">C11/(C11+D11+E11)*100</f>
        <v>4.395604395604396</v>
      </c>
      <c r="I11" s="13">
        <f t="shared" ref="I11:I22" si="1">D11/(D11+E11+C11)*100</f>
        <v>83.093829247675401</v>
      </c>
      <c r="J11" s="13">
        <f t="shared" ref="J11:J22" si="2">E11/(E11+D11+C11)*100</f>
        <v>12.510566356720204</v>
      </c>
    </row>
    <row r="12" spans="1:10" x14ac:dyDescent="0.3">
      <c r="B12" s="9" t="s">
        <v>7</v>
      </c>
      <c r="C12" s="10">
        <v>207</v>
      </c>
      <c r="D12" s="10">
        <v>1610</v>
      </c>
      <c r="E12" s="10">
        <v>256</v>
      </c>
      <c r="G12" s="9" t="s">
        <v>7</v>
      </c>
      <c r="H12" s="13">
        <f t="shared" si="0"/>
        <v>9.9855282199710569</v>
      </c>
      <c r="I12" s="13">
        <f t="shared" si="1"/>
        <v>77.665219488663766</v>
      </c>
      <c r="J12" s="13">
        <f t="shared" si="2"/>
        <v>12.349252291365172</v>
      </c>
    </row>
    <row r="13" spans="1:10" x14ac:dyDescent="0.3">
      <c r="B13" s="9" t="s">
        <v>8</v>
      </c>
      <c r="C13" s="10">
        <v>234</v>
      </c>
      <c r="D13" s="10">
        <v>1252</v>
      </c>
      <c r="E13" s="10">
        <v>267</v>
      </c>
      <c r="G13" s="9" t="s">
        <v>8</v>
      </c>
      <c r="H13" s="13">
        <f t="shared" si="0"/>
        <v>13.348545350827154</v>
      </c>
      <c r="I13" s="13">
        <f t="shared" si="1"/>
        <v>71.420422133485445</v>
      </c>
      <c r="J13" s="13">
        <f t="shared" si="2"/>
        <v>15.231032515687392</v>
      </c>
    </row>
    <row r="14" spans="1:10" x14ac:dyDescent="0.3">
      <c r="B14" s="9" t="s">
        <v>9</v>
      </c>
      <c r="C14" s="10">
        <v>145</v>
      </c>
      <c r="D14" s="10">
        <v>605</v>
      </c>
      <c r="E14" s="10">
        <v>105</v>
      </c>
      <c r="G14" s="9" t="s">
        <v>9</v>
      </c>
      <c r="H14" s="13">
        <f t="shared" si="0"/>
        <v>16.959064327485379</v>
      </c>
      <c r="I14" s="13">
        <f t="shared" si="1"/>
        <v>70.760233918128662</v>
      </c>
      <c r="J14" s="13">
        <f t="shared" si="2"/>
        <v>12.280701754385964</v>
      </c>
    </row>
    <row r="15" spans="1:10" x14ac:dyDescent="0.3">
      <c r="B15" s="4" t="s">
        <v>71</v>
      </c>
      <c r="C15" s="8"/>
      <c r="D15" s="8"/>
      <c r="E15" s="8"/>
      <c r="G15" s="4" t="s">
        <v>71</v>
      </c>
      <c r="H15" s="8"/>
      <c r="I15" s="8"/>
      <c r="J15" s="8"/>
    </row>
    <row r="16" spans="1:10" x14ac:dyDescent="0.3">
      <c r="B16" s="9" t="s">
        <v>64</v>
      </c>
      <c r="C16" s="10">
        <v>220</v>
      </c>
      <c r="D16" s="10">
        <v>1270</v>
      </c>
      <c r="E16" s="10">
        <v>196</v>
      </c>
      <c r="G16" s="9" t="s">
        <v>64</v>
      </c>
      <c r="H16" s="13">
        <f t="shared" si="0"/>
        <v>13.048635824436536</v>
      </c>
      <c r="I16" s="13">
        <f t="shared" si="1"/>
        <v>75.326215895610915</v>
      </c>
      <c r="J16" s="13">
        <f t="shared" si="2"/>
        <v>11.625148279952551</v>
      </c>
    </row>
    <row r="17" spans="2:10" x14ac:dyDescent="0.3">
      <c r="B17" s="9" t="s">
        <v>65</v>
      </c>
      <c r="C17" s="10">
        <v>37</v>
      </c>
      <c r="D17" s="10">
        <v>512</v>
      </c>
      <c r="E17" s="10">
        <v>93</v>
      </c>
      <c r="G17" s="9" t="s">
        <v>65</v>
      </c>
      <c r="H17" s="13">
        <f t="shared" si="0"/>
        <v>5.7632398753894076</v>
      </c>
      <c r="I17" s="13">
        <f t="shared" si="1"/>
        <v>79.750778816199372</v>
      </c>
      <c r="J17" s="13">
        <f t="shared" si="2"/>
        <v>14.485981308411214</v>
      </c>
    </row>
    <row r="18" spans="2:10" x14ac:dyDescent="0.3">
      <c r="B18" s="9" t="s">
        <v>66</v>
      </c>
      <c r="C18" s="10">
        <v>199</v>
      </c>
      <c r="D18" s="10">
        <v>1350</v>
      </c>
      <c r="E18" s="10">
        <v>230</v>
      </c>
      <c r="G18" s="9" t="s">
        <v>66</v>
      </c>
      <c r="H18" s="13">
        <f t="shared" si="0"/>
        <v>11.186059584035975</v>
      </c>
      <c r="I18" s="13">
        <f t="shared" si="1"/>
        <v>75.885328836424961</v>
      </c>
      <c r="J18" s="13">
        <f t="shared" si="2"/>
        <v>12.928611579539067</v>
      </c>
    </row>
    <row r="19" spans="2:10" x14ac:dyDescent="0.3">
      <c r="B19" s="9" t="s">
        <v>67</v>
      </c>
      <c r="C19" s="10">
        <v>22</v>
      </c>
      <c r="D19" s="10">
        <v>152</v>
      </c>
      <c r="E19" s="10">
        <v>26</v>
      </c>
      <c r="G19" s="9" t="s">
        <v>67</v>
      </c>
      <c r="H19" s="13">
        <f t="shared" si="0"/>
        <v>11</v>
      </c>
      <c r="I19" s="13">
        <f t="shared" si="1"/>
        <v>76</v>
      </c>
      <c r="J19" s="13">
        <f t="shared" si="2"/>
        <v>13</v>
      </c>
    </row>
    <row r="20" spans="2:10" x14ac:dyDescent="0.3">
      <c r="B20" s="9" t="s">
        <v>68</v>
      </c>
      <c r="C20" s="10">
        <v>62</v>
      </c>
      <c r="D20" s="10">
        <v>214</v>
      </c>
      <c r="E20" s="10">
        <v>83</v>
      </c>
      <c r="G20" s="9" t="s">
        <v>68</v>
      </c>
      <c r="H20" s="13">
        <f t="shared" si="0"/>
        <v>17.270194986072422</v>
      </c>
      <c r="I20" s="13">
        <f t="shared" si="1"/>
        <v>59.610027855153206</v>
      </c>
      <c r="J20" s="13">
        <f t="shared" si="2"/>
        <v>23.119777158774372</v>
      </c>
    </row>
    <row r="21" spans="2:10" x14ac:dyDescent="0.3">
      <c r="B21" s="9" t="s">
        <v>69</v>
      </c>
      <c r="C21" s="10">
        <v>18</v>
      </c>
      <c r="D21" s="10">
        <v>194</v>
      </c>
      <c r="E21" s="10">
        <v>24</v>
      </c>
      <c r="G21" s="9" t="s">
        <v>69</v>
      </c>
      <c r="H21" s="13">
        <f t="shared" si="0"/>
        <v>7.6271186440677967</v>
      </c>
      <c r="I21" s="13">
        <f t="shared" si="1"/>
        <v>82.203389830508485</v>
      </c>
      <c r="J21" s="13">
        <f t="shared" si="2"/>
        <v>10.16949152542373</v>
      </c>
    </row>
    <row r="22" spans="2:10" x14ac:dyDescent="0.3">
      <c r="B22" s="9" t="s">
        <v>70</v>
      </c>
      <c r="C22" s="10">
        <v>80</v>
      </c>
      <c r="D22" s="10">
        <v>758</v>
      </c>
      <c r="E22" s="10">
        <v>124</v>
      </c>
      <c r="G22" s="9" t="s">
        <v>70</v>
      </c>
      <c r="H22" s="13">
        <f t="shared" si="0"/>
        <v>8.3160083160083165</v>
      </c>
      <c r="I22" s="13">
        <f t="shared" si="1"/>
        <v>78.794178794178791</v>
      </c>
      <c r="J22" s="13">
        <f t="shared" si="2"/>
        <v>12.889812889812891</v>
      </c>
    </row>
    <row r="23" spans="2:10" x14ac:dyDescent="0.3">
      <c r="B23" s="4" t="s">
        <v>156</v>
      </c>
      <c r="C23" s="20"/>
      <c r="D23" s="20"/>
      <c r="E23" s="20"/>
      <c r="G23" s="4" t="s">
        <v>156</v>
      </c>
      <c r="H23" s="20"/>
      <c r="I23" s="20"/>
      <c r="J23" s="20"/>
    </row>
    <row r="24" spans="2:10" x14ac:dyDescent="0.3">
      <c r="B24" s="9" t="s">
        <v>157</v>
      </c>
      <c r="C24" s="10">
        <v>424</v>
      </c>
      <c r="D24" s="10">
        <v>3293</v>
      </c>
      <c r="E24" s="10">
        <v>569</v>
      </c>
      <c r="G24" s="9" t="s">
        <v>157</v>
      </c>
      <c r="H24" s="96">
        <f t="shared" ref="H24:H25" si="3">C24/(C24+D24+E24)*100</f>
        <v>9.8926738217452161</v>
      </c>
      <c r="I24" s="96">
        <f t="shared" ref="I24:I25" si="4">D24/(D24+E24+C24)*100</f>
        <v>76.831544563695758</v>
      </c>
      <c r="J24" s="96">
        <f t="shared" ref="J24:J25" si="5">E24/(E24+D24+C24)*100</f>
        <v>13.27578161455903</v>
      </c>
    </row>
    <row r="25" spans="2:10" x14ac:dyDescent="0.3">
      <c r="B25" s="9" t="s">
        <v>158</v>
      </c>
      <c r="C25" s="10">
        <v>214</v>
      </c>
      <c r="D25" s="10">
        <v>1157</v>
      </c>
      <c r="E25" s="10">
        <v>207</v>
      </c>
      <c r="G25" s="9" t="s">
        <v>158</v>
      </c>
      <c r="H25" s="96">
        <f t="shared" si="3"/>
        <v>13.561470215462613</v>
      </c>
      <c r="I25" s="96">
        <f t="shared" si="4"/>
        <v>73.320659062103928</v>
      </c>
      <c r="J25" s="96">
        <f t="shared" si="5"/>
        <v>13.117870722433461</v>
      </c>
    </row>
    <row r="27" spans="2:10" ht="18" customHeight="1" x14ac:dyDescent="0.3">
      <c r="B27" s="1" t="s">
        <v>103</v>
      </c>
      <c r="C27" s="1"/>
      <c r="D27" s="1"/>
      <c r="E27" s="1"/>
    </row>
    <row r="28" spans="2:10" ht="4.5" customHeight="1" x14ac:dyDescent="0.3"/>
    <row r="29" spans="2:10" x14ac:dyDescent="0.3">
      <c r="B29" s="25" t="s">
        <v>94</v>
      </c>
      <c r="G29" s="25" t="s">
        <v>111</v>
      </c>
    </row>
    <row r="30" spans="2:10" x14ac:dyDescent="0.3">
      <c r="B30" s="3" t="s">
        <v>0</v>
      </c>
      <c r="C30" s="3" t="s">
        <v>47</v>
      </c>
      <c r="D30" s="3" t="s">
        <v>48</v>
      </c>
      <c r="E30" s="3" t="s">
        <v>29</v>
      </c>
      <c r="G30" s="3" t="s">
        <v>0</v>
      </c>
      <c r="H30" s="3" t="s">
        <v>47</v>
      </c>
      <c r="I30" s="3" t="s">
        <v>48</v>
      </c>
      <c r="J30" s="3" t="s">
        <v>29</v>
      </c>
    </row>
    <row r="31" spans="2:10" x14ac:dyDescent="0.3">
      <c r="B31" s="4" t="s">
        <v>4</v>
      </c>
      <c r="C31" s="5"/>
      <c r="D31" s="5"/>
      <c r="E31" s="5"/>
      <c r="G31" s="4" t="s">
        <v>4</v>
      </c>
      <c r="H31" s="5"/>
      <c r="I31" s="5"/>
      <c r="J31" s="5"/>
    </row>
    <row r="32" spans="2:10" x14ac:dyDescent="0.3">
      <c r="B32" s="6" t="s">
        <v>4</v>
      </c>
      <c r="C32" s="7">
        <v>174079</v>
      </c>
      <c r="D32" s="7">
        <v>535436</v>
      </c>
      <c r="E32" s="7">
        <v>103728</v>
      </c>
      <c r="G32" s="6" t="s">
        <v>4</v>
      </c>
      <c r="H32" s="11">
        <f>C32/(C32+D32+E32)*100</f>
        <v>21.405533155526697</v>
      </c>
      <c r="I32" s="11">
        <f>D32/(D32+E32+C32)*100</f>
        <v>65.839607595761663</v>
      </c>
      <c r="J32" s="11">
        <f>E32/(E32+D32+C32)*100</f>
        <v>12.754859248711639</v>
      </c>
    </row>
    <row r="33" spans="2:10" x14ac:dyDescent="0.3">
      <c r="B33" s="4" t="s">
        <v>5</v>
      </c>
      <c r="C33" s="8"/>
      <c r="D33" s="8"/>
      <c r="E33" s="8"/>
      <c r="G33" s="4" t="s">
        <v>5</v>
      </c>
      <c r="H33" s="12"/>
      <c r="I33" s="12"/>
      <c r="J33" s="12"/>
    </row>
    <row r="34" spans="2:10" x14ac:dyDescent="0.3">
      <c r="B34" s="9" t="s">
        <v>6</v>
      </c>
      <c r="C34" s="10">
        <v>276</v>
      </c>
      <c r="D34" s="10">
        <v>4943</v>
      </c>
      <c r="E34" s="10">
        <v>744</v>
      </c>
      <c r="G34" s="9" t="s">
        <v>6</v>
      </c>
      <c r="H34" s="13">
        <f t="shared" ref="H34:H37" si="6">C34/(C34+D34+E34)*100</f>
        <v>4.6285426798591311</v>
      </c>
      <c r="I34" s="13">
        <f t="shared" ref="I34:I37" si="7">D34/(D34+E34+C34)*100</f>
        <v>82.894516183129298</v>
      </c>
      <c r="J34" s="13">
        <f t="shared" ref="J34:J37" si="8">E34/(E34+D34+C34)*100</f>
        <v>12.476941137011572</v>
      </c>
    </row>
    <row r="35" spans="2:10" x14ac:dyDescent="0.3">
      <c r="B35" s="9" t="s">
        <v>7</v>
      </c>
      <c r="C35" s="10">
        <v>4822</v>
      </c>
      <c r="D35" s="10">
        <v>33914</v>
      </c>
      <c r="E35" s="10">
        <v>5535</v>
      </c>
      <c r="G35" s="9" t="s">
        <v>7</v>
      </c>
      <c r="H35" s="13">
        <f t="shared" si="6"/>
        <v>10.892006053624268</v>
      </c>
      <c r="I35" s="13">
        <f t="shared" si="7"/>
        <v>76.605452779471889</v>
      </c>
      <c r="J35" s="13">
        <f t="shared" si="8"/>
        <v>12.502541166903841</v>
      </c>
    </row>
    <row r="36" spans="2:10" x14ac:dyDescent="0.3">
      <c r="B36" s="9" t="s">
        <v>8</v>
      </c>
      <c r="C36" s="10">
        <v>25463</v>
      </c>
      <c r="D36" s="10">
        <v>114392</v>
      </c>
      <c r="E36" s="10">
        <v>27264</v>
      </c>
      <c r="G36" s="9" t="s">
        <v>8</v>
      </c>
      <c r="H36" s="13">
        <f t="shared" si="6"/>
        <v>15.236448279369791</v>
      </c>
      <c r="I36" s="13">
        <f t="shared" si="7"/>
        <v>68.449428251724825</v>
      </c>
      <c r="J36" s="13">
        <f t="shared" si="8"/>
        <v>16.314123468905393</v>
      </c>
    </row>
    <row r="37" spans="2:10" x14ac:dyDescent="0.3">
      <c r="B37" s="9" t="s">
        <v>9</v>
      </c>
      <c r="C37" s="10">
        <v>143518</v>
      </c>
      <c r="D37" s="10">
        <v>382187</v>
      </c>
      <c r="E37" s="10">
        <v>70185</v>
      </c>
      <c r="G37" s="9" t="s">
        <v>9</v>
      </c>
      <c r="H37" s="13">
        <f t="shared" si="6"/>
        <v>24.084646495158502</v>
      </c>
      <c r="I37" s="13">
        <f t="shared" si="7"/>
        <v>64.137172968165274</v>
      </c>
      <c r="J37" s="13">
        <f t="shared" si="8"/>
        <v>11.778180536676231</v>
      </c>
    </row>
    <row r="38" spans="2:10" x14ac:dyDescent="0.3">
      <c r="B38" s="4" t="s">
        <v>71</v>
      </c>
      <c r="C38" s="8"/>
      <c r="D38" s="8"/>
      <c r="E38" s="8"/>
      <c r="G38" s="4" t="s">
        <v>71</v>
      </c>
      <c r="H38" s="8"/>
      <c r="I38" s="8"/>
      <c r="J38" s="8"/>
    </row>
    <row r="39" spans="2:10" x14ac:dyDescent="0.3">
      <c r="B39" s="9" t="s">
        <v>64</v>
      </c>
      <c r="C39" s="10">
        <v>37088</v>
      </c>
      <c r="D39" s="10">
        <v>169429</v>
      </c>
      <c r="E39" s="10">
        <v>28840</v>
      </c>
      <c r="G39" s="9" t="s">
        <v>64</v>
      </c>
      <c r="H39" s="13">
        <f t="shared" ref="H39:H45" si="9">C39/(C39+D39+E39)*100</f>
        <v>15.758188624090211</v>
      </c>
      <c r="I39" s="13">
        <f t="shared" ref="I39:I45" si="10">D39/(D39+E39+C39)*100</f>
        <v>71.98808618396734</v>
      </c>
      <c r="J39" s="13">
        <f t="shared" ref="J39:J45" si="11">E39/(E39+D39+C39)*100</f>
        <v>12.253725191942454</v>
      </c>
    </row>
    <row r="40" spans="2:10" x14ac:dyDescent="0.3">
      <c r="B40" s="9" t="s">
        <v>65</v>
      </c>
      <c r="C40" s="10">
        <v>4623</v>
      </c>
      <c r="D40" s="10">
        <v>31811</v>
      </c>
      <c r="E40" s="10">
        <v>6167</v>
      </c>
      <c r="G40" s="9" t="s">
        <v>65</v>
      </c>
      <c r="H40" s="13">
        <f t="shared" si="9"/>
        <v>10.851857937607098</v>
      </c>
      <c r="I40" s="13">
        <f t="shared" si="10"/>
        <v>74.671956057369542</v>
      </c>
      <c r="J40" s="13">
        <f t="shared" si="11"/>
        <v>14.476186005023356</v>
      </c>
    </row>
    <row r="41" spans="2:10" x14ac:dyDescent="0.3">
      <c r="B41" s="9" t="s">
        <v>66</v>
      </c>
      <c r="C41" s="10">
        <v>94456</v>
      </c>
      <c r="D41" s="10">
        <v>88045</v>
      </c>
      <c r="E41" s="10">
        <v>12823</v>
      </c>
      <c r="G41" s="9" t="s">
        <v>66</v>
      </c>
      <c r="H41" s="13">
        <f t="shared" si="9"/>
        <v>48.358624644180956</v>
      </c>
      <c r="I41" s="13">
        <f t="shared" si="10"/>
        <v>45.076385902398073</v>
      </c>
      <c r="J41" s="13">
        <f t="shared" si="11"/>
        <v>6.5649894534209832</v>
      </c>
    </row>
    <row r="42" spans="2:10" x14ac:dyDescent="0.3">
      <c r="B42" s="9" t="s">
        <v>67</v>
      </c>
      <c r="C42" s="10">
        <v>5201</v>
      </c>
      <c r="D42" s="10">
        <v>42330</v>
      </c>
      <c r="E42" s="10">
        <v>11949</v>
      </c>
      <c r="G42" s="9" t="s">
        <v>67</v>
      </c>
      <c r="H42" s="13">
        <f t="shared" si="9"/>
        <v>8.7441156691324817</v>
      </c>
      <c r="I42" s="13">
        <f t="shared" si="10"/>
        <v>71.166778749159377</v>
      </c>
      <c r="J42" s="13">
        <f t="shared" si="11"/>
        <v>20.089105581708136</v>
      </c>
    </row>
    <row r="43" spans="2:10" x14ac:dyDescent="0.3">
      <c r="B43" s="9" t="s">
        <v>68</v>
      </c>
      <c r="C43" s="10">
        <v>10535</v>
      </c>
      <c r="D43" s="10">
        <v>23031</v>
      </c>
      <c r="E43" s="10">
        <v>6581</v>
      </c>
      <c r="G43" s="9" t="s">
        <v>68</v>
      </c>
      <c r="H43" s="13">
        <f t="shared" si="9"/>
        <v>26.241064089471195</v>
      </c>
      <c r="I43" s="13">
        <f t="shared" si="10"/>
        <v>57.366677460333271</v>
      </c>
      <c r="J43" s="13">
        <f t="shared" si="11"/>
        <v>16.392258450195531</v>
      </c>
    </row>
    <row r="44" spans="2:10" x14ac:dyDescent="0.3">
      <c r="B44" s="9" t="s">
        <v>69</v>
      </c>
      <c r="C44" s="10">
        <v>1762</v>
      </c>
      <c r="D44" s="10">
        <v>31737</v>
      </c>
      <c r="E44" s="10">
        <v>2531</v>
      </c>
      <c r="G44" s="9" t="s">
        <v>69</v>
      </c>
      <c r="H44" s="13">
        <f t="shared" si="9"/>
        <v>4.8903691368304187</v>
      </c>
      <c r="I44" s="13">
        <f t="shared" si="10"/>
        <v>88.084929225645297</v>
      </c>
      <c r="J44" s="13">
        <f t="shared" si="11"/>
        <v>7.0247016375242861</v>
      </c>
    </row>
    <row r="45" spans="2:10" x14ac:dyDescent="0.3">
      <c r="B45" s="9" t="s">
        <v>70</v>
      </c>
      <c r="C45" s="10">
        <v>20414</v>
      </c>
      <c r="D45" s="10">
        <v>149053</v>
      </c>
      <c r="E45" s="10">
        <v>34837</v>
      </c>
      <c r="G45" s="9" t="s">
        <v>70</v>
      </c>
      <c r="H45" s="13">
        <f t="shared" si="9"/>
        <v>9.9919727464954189</v>
      </c>
      <c r="I45" s="13">
        <f t="shared" si="10"/>
        <v>72.956476623071495</v>
      </c>
      <c r="J45" s="13">
        <f t="shared" si="11"/>
        <v>17.051550630433081</v>
      </c>
    </row>
    <row r="46" spans="2:10" x14ac:dyDescent="0.3">
      <c r="B46" s="4" t="s">
        <v>156</v>
      </c>
      <c r="C46" s="20"/>
      <c r="D46" s="20"/>
      <c r="E46" s="20"/>
      <c r="G46" s="4" t="s">
        <v>156</v>
      </c>
      <c r="H46" s="20"/>
      <c r="I46" s="20"/>
      <c r="J46" s="20"/>
    </row>
    <row r="47" spans="2:10" x14ac:dyDescent="0.3">
      <c r="B47" s="9" t="s">
        <v>157</v>
      </c>
      <c r="C47" s="10">
        <v>132013</v>
      </c>
      <c r="D47" s="10">
        <v>347851</v>
      </c>
      <c r="E47" s="10">
        <v>63713</v>
      </c>
      <c r="G47" s="9" t="s">
        <v>157</v>
      </c>
      <c r="H47" s="96">
        <f t="shared" ref="H47:H48" si="12">C47/(C47+D47+E47)*100</f>
        <v>24.285979723203887</v>
      </c>
      <c r="I47" s="96">
        <f t="shared" ref="I47:I48" si="13">D47/(D47+E47+C47)*100</f>
        <v>63.992957759434269</v>
      </c>
      <c r="J47" s="96">
        <f t="shared" ref="J47:J48" si="14">E47/(E47+D47+C47)*100</f>
        <v>11.721062517361846</v>
      </c>
    </row>
    <row r="48" spans="2:10" x14ac:dyDescent="0.3">
      <c r="B48" s="9" t="s">
        <v>158</v>
      </c>
      <c r="C48" s="10">
        <v>42066</v>
      </c>
      <c r="D48" s="10">
        <v>187585</v>
      </c>
      <c r="E48" s="10">
        <v>40015</v>
      </c>
      <c r="G48" s="9" t="s">
        <v>158</v>
      </c>
      <c r="H48" s="96">
        <f t="shared" si="12"/>
        <v>15.599296908026966</v>
      </c>
      <c r="I48" s="96">
        <f t="shared" si="13"/>
        <v>69.561976667433044</v>
      </c>
      <c r="J48" s="96">
        <f t="shared" si="14"/>
        <v>14.838726424539987</v>
      </c>
    </row>
    <row r="50" spans="2:10" ht="18" customHeight="1" x14ac:dyDescent="0.3">
      <c r="B50" s="1" t="s">
        <v>104</v>
      </c>
      <c r="C50" s="1"/>
      <c r="D50" s="1"/>
      <c r="E50" s="1"/>
    </row>
    <row r="51" spans="2:10" ht="4.5" customHeight="1" x14ac:dyDescent="0.3"/>
    <row r="52" spans="2:10" x14ac:dyDescent="0.3">
      <c r="B52" s="25" t="s">
        <v>95</v>
      </c>
      <c r="G52" s="25" t="s">
        <v>112</v>
      </c>
    </row>
    <row r="53" spans="2:10" x14ac:dyDescent="0.3">
      <c r="B53" s="3" t="s">
        <v>0</v>
      </c>
      <c r="C53" s="3" t="s">
        <v>47</v>
      </c>
      <c r="D53" s="3" t="s">
        <v>48</v>
      </c>
      <c r="E53" s="3" t="s">
        <v>29</v>
      </c>
      <c r="G53" s="3" t="s">
        <v>0</v>
      </c>
      <c r="H53" s="3" t="s">
        <v>47</v>
      </c>
      <c r="I53" s="3" t="s">
        <v>48</v>
      </c>
      <c r="J53" s="3" t="s">
        <v>29</v>
      </c>
    </row>
    <row r="54" spans="2:10" x14ac:dyDescent="0.3">
      <c r="B54" s="4" t="s">
        <v>4</v>
      </c>
      <c r="C54" s="5"/>
      <c r="D54" s="5"/>
      <c r="E54" s="5"/>
      <c r="G54" s="4" t="s">
        <v>4</v>
      </c>
      <c r="H54" s="5"/>
      <c r="I54" s="5"/>
      <c r="J54" s="5"/>
    </row>
    <row r="55" spans="2:10" x14ac:dyDescent="0.3">
      <c r="B55" s="6" t="s">
        <v>4</v>
      </c>
      <c r="C55" s="7">
        <v>34121567899</v>
      </c>
      <c r="D55" s="7">
        <v>116147635337</v>
      </c>
      <c r="E55" s="7">
        <v>17696448378</v>
      </c>
      <c r="G55" s="6" t="s">
        <v>4</v>
      </c>
      <c r="H55" s="11">
        <f>C55/(C55+D55+E55)*100</f>
        <v>20.314610499898155</v>
      </c>
      <c r="I55" s="11">
        <f>D55/(D55+E55+C55)*100</f>
        <v>69.149635190841039</v>
      </c>
      <c r="J55" s="11">
        <f>E55/(E55+D55+C55)*100</f>
        <v>10.535754309260808</v>
      </c>
    </row>
    <row r="56" spans="2:10" x14ac:dyDescent="0.3">
      <c r="B56" s="4" t="s">
        <v>5</v>
      </c>
      <c r="C56" s="8"/>
      <c r="D56" s="8"/>
      <c r="E56" s="8"/>
      <c r="G56" s="4" t="s">
        <v>5</v>
      </c>
      <c r="H56" s="12"/>
      <c r="I56" s="12"/>
      <c r="J56" s="12"/>
    </row>
    <row r="57" spans="2:10" x14ac:dyDescent="0.3">
      <c r="B57" s="9" t="s">
        <v>6</v>
      </c>
      <c r="C57" s="10">
        <v>27921238</v>
      </c>
      <c r="D57" s="10">
        <v>573175696</v>
      </c>
      <c r="E57" s="10">
        <v>80804959</v>
      </c>
      <c r="G57" s="9" t="s">
        <v>6</v>
      </c>
      <c r="H57" s="13">
        <f t="shared" ref="H57:H60" si="15">C57/(C57+D57+E57)*100</f>
        <v>4.0946121849232053</v>
      </c>
      <c r="I57" s="13">
        <f t="shared" ref="I57:I60" si="16">D57/(D57+E57+C57)*100</f>
        <v>84.055448721272285</v>
      </c>
      <c r="J57" s="13">
        <f t="shared" ref="J57:J60" si="17">E57/(E57+D57+C57)*100</f>
        <v>11.84993909380451</v>
      </c>
    </row>
    <row r="58" spans="2:10" x14ac:dyDescent="0.3">
      <c r="B58" s="9" t="s">
        <v>7</v>
      </c>
      <c r="C58" s="10">
        <v>597065808</v>
      </c>
      <c r="D58" s="10">
        <v>4684289548</v>
      </c>
      <c r="E58" s="10">
        <v>733041047</v>
      </c>
      <c r="G58" s="9" t="s">
        <v>7</v>
      </c>
      <c r="H58" s="13">
        <f t="shared" si="15"/>
        <v>9.9272772859165332</v>
      </c>
      <c r="I58" s="13">
        <f t="shared" si="16"/>
        <v>77.88461607990223</v>
      </c>
      <c r="J58" s="13">
        <f t="shared" si="17"/>
        <v>12.188106634181226</v>
      </c>
    </row>
    <row r="59" spans="2:10" x14ac:dyDescent="0.3">
      <c r="B59" s="9" t="s">
        <v>8</v>
      </c>
      <c r="C59" s="10">
        <v>3281905113</v>
      </c>
      <c r="D59" s="10">
        <v>18948893641</v>
      </c>
      <c r="E59" s="10">
        <v>3555039746</v>
      </c>
      <c r="G59" s="9" t="s">
        <v>8</v>
      </c>
      <c r="H59" s="13">
        <f t="shared" si="15"/>
        <v>12.727548545687201</v>
      </c>
      <c r="I59" s="13">
        <f t="shared" si="16"/>
        <v>73.485660126972405</v>
      </c>
      <c r="J59" s="13">
        <f t="shared" si="17"/>
        <v>13.786791327340392</v>
      </c>
    </row>
    <row r="60" spans="2:10" x14ac:dyDescent="0.3">
      <c r="B60" s="9" t="s">
        <v>9</v>
      </c>
      <c r="C60" s="10">
        <v>30214675740</v>
      </c>
      <c r="D60" s="10">
        <v>91941276452</v>
      </c>
      <c r="E60" s="10">
        <v>13327562626</v>
      </c>
      <c r="G60" s="9" t="s">
        <v>9</v>
      </c>
      <c r="H60" s="13">
        <f t="shared" si="15"/>
        <v>22.301366908430513</v>
      </c>
      <c r="I60" s="13">
        <f t="shared" si="16"/>
        <v>67.861596723046418</v>
      </c>
      <c r="J60" s="13">
        <f t="shared" si="17"/>
        <v>9.8370363685230675</v>
      </c>
    </row>
    <row r="61" spans="2:10" x14ac:dyDescent="0.3">
      <c r="B61" s="4" t="s">
        <v>71</v>
      </c>
      <c r="C61" s="8"/>
      <c r="D61" s="8"/>
      <c r="E61" s="8"/>
      <c r="G61" s="4" t="s">
        <v>71</v>
      </c>
      <c r="H61" s="8"/>
      <c r="I61" s="8"/>
      <c r="J61" s="8"/>
    </row>
    <row r="62" spans="2:10" x14ac:dyDescent="0.3">
      <c r="B62" s="9" t="s">
        <v>64</v>
      </c>
      <c r="C62" s="10">
        <v>9341303841</v>
      </c>
      <c r="D62" s="10">
        <v>52126243561</v>
      </c>
      <c r="E62" s="10">
        <v>6809085892</v>
      </c>
      <c r="G62" s="9" t="s">
        <v>64</v>
      </c>
      <c r="H62" s="13">
        <f t="shared" ref="H62:H68" si="18">C62/(C62+D62+E62)*100</f>
        <v>13.681553102913311</v>
      </c>
      <c r="I62" s="13">
        <f t="shared" ref="I62:I68" si="19">D62/(D62+E62+C62)*100</f>
        <v>76.34565596775073</v>
      </c>
      <c r="J62" s="13">
        <f t="shared" ref="J62:J68" si="20">E62/(E62+D62+C62)*100</f>
        <v>9.9727909293359485</v>
      </c>
    </row>
    <row r="63" spans="2:10" x14ac:dyDescent="0.3">
      <c r="B63" s="9" t="s">
        <v>65</v>
      </c>
      <c r="C63" s="10">
        <v>630154958</v>
      </c>
      <c r="D63" s="10">
        <v>4662233420</v>
      </c>
      <c r="E63" s="10">
        <v>683152502</v>
      </c>
      <c r="G63" s="9" t="s">
        <v>65</v>
      </c>
      <c r="H63" s="13">
        <f t="shared" si="18"/>
        <v>10.545571867964528</v>
      </c>
      <c r="I63" s="13">
        <f t="shared" si="19"/>
        <v>78.021948366287475</v>
      </c>
      <c r="J63" s="13">
        <f t="shared" si="20"/>
        <v>11.432479765748001</v>
      </c>
    </row>
    <row r="64" spans="2:10" x14ac:dyDescent="0.3">
      <c r="B64" s="9" t="s">
        <v>66</v>
      </c>
      <c r="C64" s="10">
        <v>21132889337</v>
      </c>
      <c r="D64" s="10">
        <v>36855083060</v>
      </c>
      <c r="E64" s="10">
        <v>4312390274</v>
      </c>
      <c r="G64" s="9" t="s">
        <v>66</v>
      </c>
      <c r="H64" s="13">
        <f t="shared" si="18"/>
        <v>33.920973219048498</v>
      </c>
      <c r="I64" s="13">
        <f t="shared" si="19"/>
        <v>59.157092318429726</v>
      </c>
      <c r="J64" s="13">
        <f t="shared" si="20"/>
        <v>6.921934462521774</v>
      </c>
    </row>
    <row r="65" spans="2:10" x14ac:dyDescent="0.3">
      <c r="B65" s="9" t="s">
        <v>67</v>
      </c>
      <c r="C65" s="10">
        <v>488341681</v>
      </c>
      <c r="D65" s="10">
        <v>5534272142</v>
      </c>
      <c r="E65" s="10">
        <v>3694850915</v>
      </c>
      <c r="G65" s="9" t="s">
        <v>67</v>
      </c>
      <c r="H65" s="13">
        <f t="shared" si="18"/>
        <v>5.0254021410579153</v>
      </c>
      <c r="I65" s="13">
        <f t="shared" si="19"/>
        <v>56.951810901441313</v>
      </c>
      <c r="J65" s="13">
        <f t="shared" si="20"/>
        <v>38.022786957500763</v>
      </c>
    </row>
    <row r="66" spans="2:10" x14ac:dyDescent="0.3">
      <c r="B66" s="9" t="s">
        <v>68</v>
      </c>
      <c r="C66" s="10">
        <v>492433494</v>
      </c>
      <c r="D66" s="10">
        <v>1360484305</v>
      </c>
      <c r="E66" s="10">
        <v>448419205</v>
      </c>
      <c r="G66" s="9" t="s">
        <v>68</v>
      </c>
      <c r="H66" s="13">
        <f t="shared" si="18"/>
        <v>21.397713292059851</v>
      </c>
      <c r="I66" s="13">
        <f t="shared" si="19"/>
        <v>59.117126376333196</v>
      </c>
      <c r="J66" s="13">
        <f t="shared" si="20"/>
        <v>19.485160331606956</v>
      </c>
    </row>
    <row r="67" spans="2:10" x14ac:dyDescent="0.3">
      <c r="B67" s="9" t="s">
        <v>69</v>
      </c>
      <c r="C67" s="10">
        <v>264384196</v>
      </c>
      <c r="D67" s="10">
        <v>7202708139</v>
      </c>
      <c r="E67" s="10">
        <v>285761974</v>
      </c>
      <c r="G67" s="9" t="s">
        <v>69</v>
      </c>
      <c r="H67" s="13">
        <f t="shared" si="18"/>
        <v>3.4101530283251447</v>
      </c>
      <c r="I67" s="13">
        <f t="shared" si="19"/>
        <v>92.903953201321528</v>
      </c>
      <c r="J67" s="13">
        <f t="shared" si="20"/>
        <v>3.6858937703533203</v>
      </c>
    </row>
    <row r="68" spans="2:10" x14ac:dyDescent="0.3">
      <c r="B68" s="9" t="s">
        <v>70</v>
      </c>
      <c r="C68" s="10">
        <v>1772060392</v>
      </c>
      <c r="D68" s="10">
        <v>8406610710</v>
      </c>
      <c r="E68" s="10">
        <v>1462787616</v>
      </c>
      <c r="G68" s="9" t="s">
        <v>70</v>
      </c>
      <c r="H68" s="13">
        <f t="shared" si="18"/>
        <v>15.221978919703968</v>
      </c>
      <c r="I68" s="13">
        <f t="shared" si="19"/>
        <v>72.212691842489775</v>
      </c>
      <c r="J68" s="13">
        <f t="shared" si="20"/>
        <v>12.56532923780626</v>
      </c>
    </row>
    <row r="69" spans="2:10" x14ac:dyDescent="0.3">
      <c r="B69" s="4" t="s">
        <v>156</v>
      </c>
      <c r="C69" s="20"/>
      <c r="D69" s="20"/>
      <c r="E69" s="20"/>
      <c r="G69" s="4" t="s">
        <v>156</v>
      </c>
      <c r="H69" s="20"/>
      <c r="I69" s="20"/>
      <c r="J69" s="20"/>
    </row>
    <row r="70" spans="2:10" x14ac:dyDescent="0.3">
      <c r="B70" s="9" t="s">
        <v>157</v>
      </c>
      <c r="C70" s="10">
        <v>15.599296908026966</v>
      </c>
      <c r="D70" s="10">
        <v>69.561976667433044</v>
      </c>
      <c r="E70" s="10">
        <v>14.838726424539987</v>
      </c>
      <c r="G70" s="9" t="s">
        <v>157</v>
      </c>
      <c r="H70" s="96">
        <f t="shared" ref="H70:H71" si="21">C70/(C70+D70+E70)*100</f>
        <v>15.599296908026966</v>
      </c>
      <c r="I70" s="96">
        <f t="shared" ref="I70:I71" si="22">D70/(D70+E70+C70)*100</f>
        <v>69.561976667433044</v>
      </c>
      <c r="J70" s="96">
        <f t="shared" ref="J70:J71" si="23">E70/(E70+D70+C70)*100</f>
        <v>14.838726424539987</v>
      </c>
    </row>
    <row r="71" spans="2:10" x14ac:dyDescent="0.3">
      <c r="B71" s="9" t="s">
        <v>158</v>
      </c>
      <c r="C71" s="10">
        <v>0</v>
      </c>
      <c r="D71" s="10">
        <v>0</v>
      </c>
      <c r="E71" s="10">
        <v>0</v>
      </c>
      <c r="G71" s="9" t="s">
        <v>158</v>
      </c>
      <c r="H71" s="96">
        <v>0</v>
      </c>
      <c r="I71" s="96">
        <v>0</v>
      </c>
      <c r="J71" s="96">
        <v>0</v>
      </c>
    </row>
  </sheetData>
  <hyperlinks>
    <hyperlink ref="B3" location="Índice!A1" display="voltar"/>
  </hyperlinks>
  <pageMargins left="0.70866141732283472" right="0.70866141732283472" top="0.74803149606299213" bottom="0.74803149606299213" header="0.31496062992125984" footer="0.31496062992125984"/>
  <pageSetup paperSize="9" scale="83" orientation="landscape" r:id="rId1"/>
  <headerFooter scaleWithDoc="0">
    <oddHeader>&amp;R&amp;G</oddHeader>
  </headerFooter>
  <colBreaks count="1" manualBreakCount="1">
    <brk id="11" max="1048575" man="1"/>
  </colBreaks>
  <legacyDrawingHF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74"/>
  <sheetViews>
    <sheetView showGridLines="0" zoomScaleNormal="100" workbookViewId="0">
      <selection activeCell="B4" sqref="B4"/>
    </sheetView>
  </sheetViews>
  <sheetFormatPr defaultRowHeight="14.4" x14ac:dyDescent="0.3"/>
  <cols>
    <col min="1" max="1" width="3.44140625" customWidth="1"/>
    <col min="2" max="2" width="28.33203125" customWidth="1"/>
    <col min="3" max="3" width="10.6640625" customWidth="1"/>
    <col min="4" max="4" width="11.6640625" customWidth="1"/>
    <col min="5" max="11" width="10.6640625" customWidth="1"/>
    <col min="12" max="12" width="11.5546875" customWidth="1"/>
    <col min="13" max="13" width="10.6640625" customWidth="1"/>
    <col min="14" max="14" width="12.5546875" customWidth="1"/>
    <col min="15" max="16" width="10.6640625" customWidth="1"/>
    <col min="17" max="17" width="11.5546875" customWidth="1"/>
    <col min="18" max="18" width="3.44140625" customWidth="1"/>
    <col min="19" max="19" width="27.6640625" customWidth="1"/>
  </cols>
  <sheetData>
    <row r="1" spans="1:34" ht="17.399999999999999" x14ac:dyDescent="0.3">
      <c r="B1" s="1" t="s">
        <v>114</v>
      </c>
    </row>
    <row r="2" spans="1:34" ht="17.399999999999999" x14ac:dyDescent="0.3">
      <c r="A2" s="81"/>
      <c r="B2" s="1" t="s">
        <v>159</v>
      </c>
    </row>
    <row r="3" spans="1:34" x14ac:dyDescent="0.3">
      <c r="B3" s="84" t="s">
        <v>117</v>
      </c>
    </row>
    <row r="4" spans="1:34" ht="18" customHeight="1" x14ac:dyDescent="0.3">
      <c r="B4" s="1" t="s">
        <v>130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</row>
    <row r="5" spans="1:34" ht="4.5" customHeight="1" x14ac:dyDescent="0.3"/>
    <row r="6" spans="1:34" x14ac:dyDescent="0.3">
      <c r="B6" s="25" t="s">
        <v>93</v>
      </c>
      <c r="S6" s="25" t="s">
        <v>96</v>
      </c>
    </row>
    <row r="7" spans="1:34" x14ac:dyDescent="0.3">
      <c r="B7" s="123" t="s">
        <v>0</v>
      </c>
      <c r="C7" s="123" t="s">
        <v>49</v>
      </c>
      <c r="D7" s="123"/>
      <c r="E7" s="123"/>
      <c r="F7" s="123"/>
      <c r="G7" s="124"/>
      <c r="H7" s="127" t="s">
        <v>50</v>
      </c>
      <c r="I7" s="123"/>
      <c r="J7" s="123"/>
      <c r="K7" s="123"/>
      <c r="L7" s="136"/>
      <c r="M7" s="122" t="s">
        <v>51</v>
      </c>
      <c r="N7" s="123"/>
      <c r="O7" s="123"/>
      <c r="P7" s="123"/>
      <c r="Q7" s="123"/>
      <c r="S7" s="123" t="s">
        <v>0</v>
      </c>
      <c r="T7" s="123" t="s">
        <v>49</v>
      </c>
      <c r="U7" s="123"/>
      <c r="V7" s="123"/>
      <c r="W7" s="123"/>
      <c r="X7" s="124"/>
      <c r="Y7" s="127" t="s">
        <v>50</v>
      </c>
      <c r="Z7" s="123"/>
      <c r="AA7" s="123"/>
      <c r="AB7" s="123"/>
      <c r="AC7" s="136"/>
      <c r="AD7" s="122" t="s">
        <v>51</v>
      </c>
      <c r="AE7" s="123"/>
      <c r="AF7" s="123"/>
      <c r="AG7" s="123"/>
      <c r="AH7" s="123"/>
    </row>
    <row r="8" spans="1:34" ht="20.399999999999999" x14ac:dyDescent="0.3">
      <c r="B8" s="125"/>
      <c r="C8" s="30" t="s">
        <v>52</v>
      </c>
      <c r="D8" s="30" t="s">
        <v>53</v>
      </c>
      <c r="E8" s="30" t="s">
        <v>54</v>
      </c>
      <c r="F8" s="30" t="s">
        <v>29</v>
      </c>
      <c r="G8" s="41" t="s">
        <v>30</v>
      </c>
      <c r="H8" s="34" t="s">
        <v>52</v>
      </c>
      <c r="I8" s="30" t="s">
        <v>53</v>
      </c>
      <c r="J8" s="30" t="s">
        <v>54</v>
      </c>
      <c r="K8" s="30" t="s">
        <v>29</v>
      </c>
      <c r="L8" s="46" t="s">
        <v>30</v>
      </c>
      <c r="M8" s="29" t="s">
        <v>52</v>
      </c>
      <c r="N8" s="14" t="s">
        <v>53</v>
      </c>
      <c r="O8" s="14" t="s">
        <v>54</v>
      </c>
      <c r="P8" s="14" t="s">
        <v>29</v>
      </c>
      <c r="Q8" s="14" t="s">
        <v>30</v>
      </c>
      <c r="S8" s="125"/>
      <c r="T8" s="30" t="s">
        <v>52</v>
      </c>
      <c r="U8" s="30" t="s">
        <v>53</v>
      </c>
      <c r="V8" s="30" t="s">
        <v>54</v>
      </c>
      <c r="W8" s="30" t="s">
        <v>29</v>
      </c>
      <c r="X8" s="41" t="s">
        <v>30</v>
      </c>
      <c r="Y8" s="34" t="s">
        <v>52</v>
      </c>
      <c r="Z8" s="30" t="s">
        <v>53</v>
      </c>
      <c r="AA8" s="30" t="s">
        <v>54</v>
      </c>
      <c r="AB8" s="30" t="s">
        <v>29</v>
      </c>
      <c r="AC8" s="46" t="s">
        <v>30</v>
      </c>
      <c r="AD8" s="29" t="s">
        <v>52</v>
      </c>
      <c r="AE8" s="14" t="s">
        <v>53</v>
      </c>
      <c r="AF8" s="14" t="s">
        <v>54</v>
      </c>
      <c r="AG8" s="14" t="s">
        <v>29</v>
      </c>
      <c r="AH8" s="14" t="s">
        <v>30</v>
      </c>
    </row>
    <row r="9" spans="1:34" x14ac:dyDescent="0.3">
      <c r="B9" s="4" t="s">
        <v>4</v>
      </c>
      <c r="C9" s="5"/>
      <c r="D9" s="5"/>
      <c r="E9" s="5"/>
      <c r="F9" s="5"/>
      <c r="G9" s="42"/>
      <c r="H9" s="35"/>
      <c r="I9" s="5"/>
      <c r="J9" s="5"/>
      <c r="K9" s="5"/>
      <c r="L9" s="47"/>
      <c r="M9" s="5"/>
      <c r="N9" s="5"/>
      <c r="O9" s="5"/>
      <c r="P9" s="5"/>
      <c r="Q9" s="5"/>
      <c r="S9" s="4" t="s">
        <v>4</v>
      </c>
      <c r="T9" s="5"/>
      <c r="U9" s="5"/>
      <c r="V9" s="5"/>
      <c r="W9" s="5"/>
      <c r="X9" s="42"/>
      <c r="Y9" s="35"/>
      <c r="Z9" s="5"/>
      <c r="AA9" s="5"/>
      <c r="AB9" s="5"/>
      <c r="AC9" s="47"/>
      <c r="AD9" s="5"/>
      <c r="AE9" s="5"/>
      <c r="AF9" s="5"/>
      <c r="AG9" s="5"/>
      <c r="AH9" s="5"/>
    </row>
    <row r="10" spans="1:34" x14ac:dyDescent="0.3">
      <c r="B10" s="6" t="s">
        <v>4</v>
      </c>
      <c r="C10" s="7">
        <v>79</v>
      </c>
      <c r="D10" s="7">
        <v>340</v>
      </c>
      <c r="E10" s="7">
        <v>114</v>
      </c>
      <c r="F10" s="7">
        <v>39</v>
      </c>
      <c r="G10" s="66">
        <v>66</v>
      </c>
      <c r="H10" s="36">
        <v>55</v>
      </c>
      <c r="I10" s="7">
        <v>226</v>
      </c>
      <c r="J10" s="7">
        <v>46</v>
      </c>
      <c r="K10" s="7">
        <v>53</v>
      </c>
      <c r="L10" s="69">
        <v>258</v>
      </c>
      <c r="M10" s="64">
        <v>19</v>
      </c>
      <c r="N10" s="7">
        <v>134</v>
      </c>
      <c r="O10" s="7">
        <v>23</v>
      </c>
      <c r="P10" s="7">
        <v>68</v>
      </c>
      <c r="Q10" s="7">
        <v>394</v>
      </c>
      <c r="S10" s="6" t="s">
        <v>4</v>
      </c>
      <c r="T10" s="11">
        <f>C10/(C10+D10+E10+F10+G10)*100</f>
        <v>12.38244514106583</v>
      </c>
      <c r="U10" s="11">
        <f>D10/(D10+E10+F10+G10+C10)*100</f>
        <v>53.291536050156743</v>
      </c>
      <c r="V10" s="11">
        <f>E10/(E10+F10+G10+D10+C10)*100</f>
        <v>17.868338557993731</v>
      </c>
      <c r="W10" s="11">
        <f>F10/(F10+G10+E10+D10+C10)*100</f>
        <v>6.1128526645768027</v>
      </c>
      <c r="X10" s="11">
        <f>G10/(C10+D10+E10+F10+G10)*100</f>
        <v>10.344827586206897</v>
      </c>
      <c r="Y10" s="11">
        <f>H10/(H10+I10+J10+K10+L10)*100</f>
        <v>8.6206896551724146</v>
      </c>
      <c r="Z10" s="11">
        <f>I10/(I10+J10+K10+L10+H10)*100</f>
        <v>35.423197492163013</v>
      </c>
      <c r="AA10" s="11">
        <f>J10/(J10+K10+L10+I10+H10)*100</f>
        <v>7.2100313479623823</v>
      </c>
      <c r="AB10" s="11">
        <f>K10/(K10+L10+J10+I10+H10)*100</f>
        <v>8.307210031347962</v>
      </c>
      <c r="AC10" s="11">
        <f>L10/(H10+I10+J10+K10+L10)*100</f>
        <v>40.438871473354233</v>
      </c>
      <c r="AD10" s="11">
        <f>M10/(M10+N10+O10+P10+Q10)*100</f>
        <v>2.9780564263322882</v>
      </c>
      <c r="AE10" s="11">
        <f>N10/(N10+O10+P10+Q10+M10)*100</f>
        <v>21.003134796238246</v>
      </c>
      <c r="AF10" s="11">
        <f>O10/(O10+P10+Q10+N10+M10)*100</f>
        <v>3.6050156739811912</v>
      </c>
      <c r="AG10" s="11">
        <f>P10/(P10+Q10+O10+N10+M10)*100</f>
        <v>10.658307210031348</v>
      </c>
      <c r="AH10" s="11">
        <f>Q10/(M10+N10+O10+P10+Q10)*100</f>
        <v>61.755485893416932</v>
      </c>
    </row>
    <row r="11" spans="1:34" x14ac:dyDescent="0.3">
      <c r="B11" s="4" t="s">
        <v>5</v>
      </c>
      <c r="C11" s="8"/>
      <c r="D11" s="8"/>
      <c r="E11" s="8"/>
      <c r="F11" s="8"/>
      <c r="G11" s="67"/>
      <c r="H11" s="37"/>
      <c r="I11" s="8"/>
      <c r="J11" s="8"/>
      <c r="K11" s="8"/>
      <c r="L11" s="70"/>
      <c r="M11" s="8"/>
      <c r="N11" s="8"/>
      <c r="O11" s="8"/>
      <c r="P11" s="8"/>
      <c r="Q11" s="8"/>
      <c r="S11" s="4" t="s">
        <v>5</v>
      </c>
      <c r="T11" s="12"/>
      <c r="U11" s="12"/>
      <c r="V11" s="12"/>
      <c r="W11" s="12"/>
      <c r="X11" s="44"/>
      <c r="Y11" s="50"/>
      <c r="Z11" s="12"/>
      <c r="AA11" s="12"/>
      <c r="AB11" s="12"/>
      <c r="AC11" s="51"/>
      <c r="AD11" s="12"/>
      <c r="AE11" s="12"/>
      <c r="AF11" s="12"/>
      <c r="AG11" s="12"/>
      <c r="AH11" s="12"/>
    </row>
    <row r="12" spans="1:34" x14ac:dyDescent="0.3">
      <c r="B12" s="9" t="s">
        <v>6</v>
      </c>
      <c r="C12" s="10">
        <v>6</v>
      </c>
      <c r="D12" s="10">
        <v>21</v>
      </c>
      <c r="E12" s="10">
        <v>14</v>
      </c>
      <c r="F12" s="10">
        <v>6</v>
      </c>
      <c r="G12" s="68">
        <v>5</v>
      </c>
      <c r="H12" s="38">
        <v>4</v>
      </c>
      <c r="I12" s="10">
        <v>15</v>
      </c>
      <c r="J12" s="10">
        <v>0</v>
      </c>
      <c r="K12" s="10">
        <v>7</v>
      </c>
      <c r="L12" s="71">
        <v>26</v>
      </c>
      <c r="M12" s="65">
        <v>3</v>
      </c>
      <c r="N12" s="10">
        <v>7</v>
      </c>
      <c r="O12" s="10">
        <v>2</v>
      </c>
      <c r="P12" s="10">
        <v>8</v>
      </c>
      <c r="Q12" s="10">
        <v>32</v>
      </c>
      <c r="S12" s="9" t="s">
        <v>6</v>
      </c>
      <c r="T12" s="13">
        <f t="shared" ref="T12:T23" si="0">C12/(C12+D12+E12+F12+G12)*100</f>
        <v>11.538461538461538</v>
      </c>
      <c r="U12" s="13">
        <f t="shared" ref="U12:U23" si="1">D12/(D12+E12+F12+G12+C12)*100</f>
        <v>40.384615384615387</v>
      </c>
      <c r="V12" s="13">
        <f t="shared" ref="V12:V23" si="2">E12/(E12+F12+G12+D12+C12)*100</f>
        <v>26.923076923076923</v>
      </c>
      <c r="W12" s="13">
        <f t="shared" ref="W12:W23" si="3">F12/(F12+G12+E12+D12+C12)*100</f>
        <v>11.538461538461538</v>
      </c>
      <c r="X12" s="45">
        <f t="shared" ref="X12:X23" si="4">G12/(C12+D12+E12+F12+G12)*100</f>
        <v>9.6153846153846168</v>
      </c>
      <c r="Y12" s="52">
        <f t="shared" ref="Y12:Y23" si="5">H12/(H12+I12+J12+K12+L12)*100</f>
        <v>7.6923076923076925</v>
      </c>
      <c r="Z12" s="13">
        <f t="shared" ref="Z12:Z23" si="6">I12/(I12+J12+K12+L12+H12)*100</f>
        <v>28.846153846153843</v>
      </c>
      <c r="AA12" s="13">
        <f t="shared" ref="AA12:AA23" si="7">J12/(J12+K12+L12+I12+H12)*100</f>
        <v>0</v>
      </c>
      <c r="AB12" s="13">
        <f t="shared" ref="AB12:AB23" si="8">K12/(K12+L12+J12+I12+H12)*100</f>
        <v>13.461538461538462</v>
      </c>
      <c r="AC12" s="53">
        <f t="shared" ref="AC12:AC23" si="9">L12/(H12+I12+J12+K12+L12)*100</f>
        <v>50</v>
      </c>
      <c r="AD12" s="40">
        <f t="shared" ref="AD12:AD23" si="10">M12/(M12+N12+O12+P12+Q12)*100</f>
        <v>5.7692307692307692</v>
      </c>
      <c r="AE12" s="13">
        <f t="shared" ref="AE12:AE23" si="11">N12/(N12+O12+P12+Q12+M12)*100</f>
        <v>13.461538461538462</v>
      </c>
      <c r="AF12" s="13">
        <f t="shared" ref="AF12:AF23" si="12">O12/(O12+P12+Q12+N12+M12)*100</f>
        <v>3.8461538461538463</v>
      </c>
      <c r="AG12" s="13">
        <f t="shared" ref="AG12:AG23" si="13">P12/(P12+Q12+O12+N12+M12)*100</f>
        <v>15.384615384615385</v>
      </c>
      <c r="AH12" s="13">
        <f t="shared" ref="AH12:AH23" si="14">Q12/(M12+N12+O12+P12+Q12)*100</f>
        <v>61.53846153846154</v>
      </c>
    </row>
    <row r="13" spans="1:34" x14ac:dyDescent="0.3">
      <c r="B13" s="9" t="s">
        <v>7</v>
      </c>
      <c r="C13" s="10">
        <v>28</v>
      </c>
      <c r="D13" s="10">
        <v>106</v>
      </c>
      <c r="E13" s="10">
        <v>46</v>
      </c>
      <c r="F13" s="10">
        <v>13</v>
      </c>
      <c r="G13" s="68">
        <v>14</v>
      </c>
      <c r="H13" s="38">
        <v>27</v>
      </c>
      <c r="I13" s="10">
        <v>70</v>
      </c>
      <c r="J13" s="10">
        <v>11</v>
      </c>
      <c r="K13" s="10">
        <v>20</v>
      </c>
      <c r="L13" s="71">
        <v>79</v>
      </c>
      <c r="M13" s="65">
        <v>11</v>
      </c>
      <c r="N13" s="10">
        <v>38</v>
      </c>
      <c r="O13" s="10">
        <v>4</v>
      </c>
      <c r="P13" s="10">
        <v>26</v>
      </c>
      <c r="Q13" s="10">
        <v>128</v>
      </c>
      <c r="S13" s="9" t="s">
        <v>7</v>
      </c>
      <c r="T13" s="13">
        <f t="shared" si="0"/>
        <v>13.526570048309178</v>
      </c>
      <c r="U13" s="13">
        <f t="shared" si="1"/>
        <v>51.207729468599041</v>
      </c>
      <c r="V13" s="13">
        <f t="shared" si="2"/>
        <v>22.222222222222221</v>
      </c>
      <c r="W13" s="13">
        <f t="shared" si="3"/>
        <v>6.2801932367149762</v>
      </c>
      <c r="X13" s="45">
        <f t="shared" si="4"/>
        <v>6.7632850241545892</v>
      </c>
      <c r="Y13" s="52">
        <f t="shared" si="5"/>
        <v>13.043478260869565</v>
      </c>
      <c r="Z13" s="13">
        <f t="shared" si="6"/>
        <v>33.816425120772948</v>
      </c>
      <c r="AA13" s="13">
        <f t="shared" si="7"/>
        <v>5.3140096618357484</v>
      </c>
      <c r="AB13" s="13">
        <f t="shared" si="8"/>
        <v>9.6618357487922708</v>
      </c>
      <c r="AC13" s="53">
        <f t="shared" si="9"/>
        <v>38.164251207729464</v>
      </c>
      <c r="AD13" s="40">
        <f t="shared" si="10"/>
        <v>5.3140096618357484</v>
      </c>
      <c r="AE13" s="13">
        <f t="shared" si="11"/>
        <v>18.357487922705314</v>
      </c>
      <c r="AF13" s="13">
        <f t="shared" si="12"/>
        <v>1.932367149758454</v>
      </c>
      <c r="AG13" s="13">
        <f t="shared" si="13"/>
        <v>12.560386473429952</v>
      </c>
      <c r="AH13" s="13">
        <f t="shared" si="14"/>
        <v>61.835748792270529</v>
      </c>
    </row>
    <row r="14" spans="1:34" x14ac:dyDescent="0.3">
      <c r="B14" s="9" t="s">
        <v>8</v>
      </c>
      <c r="C14" s="10">
        <v>32</v>
      </c>
      <c r="D14" s="10">
        <v>131</v>
      </c>
      <c r="E14" s="10">
        <v>43</v>
      </c>
      <c r="F14" s="10">
        <v>19</v>
      </c>
      <c r="G14" s="68">
        <v>9</v>
      </c>
      <c r="H14" s="38">
        <v>18</v>
      </c>
      <c r="I14" s="10">
        <v>95</v>
      </c>
      <c r="J14" s="10">
        <v>18</v>
      </c>
      <c r="K14" s="10">
        <v>18</v>
      </c>
      <c r="L14" s="71">
        <v>85</v>
      </c>
      <c r="M14" s="65">
        <v>4</v>
      </c>
      <c r="N14" s="10">
        <v>47</v>
      </c>
      <c r="O14" s="10">
        <v>9</v>
      </c>
      <c r="P14" s="10">
        <v>22</v>
      </c>
      <c r="Q14" s="10">
        <v>152</v>
      </c>
      <c r="S14" s="9" t="s">
        <v>8</v>
      </c>
      <c r="T14" s="13">
        <f t="shared" si="0"/>
        <v>13.675213675213676</v>
      </c>
      <c r="U14" s="13">
        <f t="shared" si="1"/>
        <v>55.982905982905983</v>
      </c>
      <c r="V14" s="13">
        <f t="shared" si="2"/>
        <v>18.376068376068378</v>
      </c>
      <c r="W14" s="13">
        <f t="shared" si="3"/>
        <v>8.1196581196581192</v>
      </c>
      <c r="X14" s="45">
        <f t="shared" si="4"/>
        <v>3.8461538461538463</v>
      </c>
      <c r="Y14" s="52">
        <f t="shared" si="5"/>
        <v>7.6923076923076925</v>
      </c>
      <c r="Z14" s="13">
        <f t="shared" si="6"/>
        <v>40.598290598290596</v>
      </c>
      <c r="AA14" s="13">
        <f t="shared" si="7"/>
        <v>7.6923076923076925</v>
      </c>
      <c r="AB14" s="13">
        <f t="shared" si="8"/>
        <v>7.6923076923076925</v>
      </c>
      <c r="AC14" s="53">
        <f t="shared" si="9"/>
        <v>36.324786324786324</v>
      </c>
      <c r="AD14" s="40">
        <f t="shared" si="10"/>
        <v>1.7094017094017095</v>
      </c>
      <c r="AE14" s="13">
        <f t="shared" si="11"/>
        <v>20.085470085470085</v>
      </c>
      <c r="AF14" s="13">
        <f t="shared" si="12"/>
        <v>3.8461538461538463</v>
      </c>
      <c r="AG14" s="13">
        <f t="shared" si="13"/>
        <v>9.4017094017094021</v>
      </c>
      <c r="AH14" s="13">
        <f t="shared" si="14"/>
        <v>64.957264957264954</v>
      </c>
    </row>
    <row r="15" spans="1:34" x14ac:dyDescent="0.3">
      <c r="B15" s="9" t="s">
        <v>9</v>
      </c>
      <c r="C15" s="10">
        <v>13</v>
      </c>
      <c r="D15" s="10">
        <v>82</v>
      </c>
      <c r="E15" s="10">
        <v>11</v>
      </c>
      <c r="F15" s="10">
        <v>1</v>
      </c>
      <c r="G15" s="68">
        <v>38</v>
      </c>
      <c r="H15" s="38">
        <v>6</v>
      </c>
      <c r="I15" s="10">
        <v>46</v>
      </c>
      <c r="J15" s="10">
        <v>17</v>
      </c>
      <c r="K15" s="10">
        <v>8</v>
      </c>
      <c r="L15" s="71">
        <v>68</v>
      </c>
      <c r="M15" s="65">
        <v>1</v>
      </c>
      <c r="N15" s="10">
        <v>42</v>
      </c>
      <c r="O15" s="10">
        <v>8</v>
      </c>
      <c r="P15" s="10">
        <v>12</v>
      </c>
      <c r="Q15" s="10">
        <v>82</v>
      </c>
      <c r="S15" s="9" t="s">
        <v>9</v>
      </c>
      <c r="T15" s="13">
        <f t="shared" si="0"/>
        <v>8.9655172413793096</v>
      </c>
      <c r="U15" s="13">
        <f t="shared" si="1"/>
        <v>56.551724137931039</v>
      </c>
      <c r="V15" s="13">
        <f t="shared" si="2"/>
        <v>7.5862068965517242</v>
      </c>
      <c r="W15" s="13">
        <f t="shared" si="3"/>
        <v>0.68965517241379315</v>
      </c>
      <c r="X15" s="45">
        <f t="shared" si="4"/>
        <v>26.206896551724139</v>
      </c>
      <c r="Y15" s="52">
        <f t="shared" si="5"/>
        <v>4.1379310344827589</v>
      </c>
      <c r="Z15" s="13">
        <f t="shared" si="6"/>
        <v>31.724137931034484</v>
      </c>
      <c r="AA15" s="13">
        <f t="shared" si="7"/>
        <v>11.724137931034482</v>
      </c>
      <c r="AB15" s="13">
        <f t="shared" si="8"/>
        <v>5.5172413793103452</v>
      </c>
      <c r="AC15" s="53">
        <f t="shared" si="9"/>
        <v>46.896551724137929</v>
      </c>
      <c r="AD15" s="40">
        <f t="shared" si="10"/>
        <v>0.68965517241379315</v>
      </c>
      <c r="AE15" s="13">
        <f t="shared" si="11"/>
        <v>28.965517241379313</v>
      </c>
      <c r="AF15" s="13">
        <f t="shared" si="12"/>
        <v>5.5172413793103452</v>
      </c>
      <c r="AG15" s="13">
        <f t="shared" si="13"/>
        <v>8.2758620689655178</v>
      </c>
      <c r="AH15" s="13">
        <f t="shared" si="14"/>
        <v>56.551724137931039</v>
      </c>
    </row>
    <row r="16" spans="1:34" x14ac:dyDescent="0.3">
      <c r="B16" s="4" t="s">
        <v>71</v>
      </c>
      <c r="C16" s="8"/>
      <c r="D16" s="8"/>
      <c r="E16" s="8"/>
      <c r="F16" s="8"/>
      <c r="G16" s="67"/>
      <c r="H16" s="37"/>
      <c r="I16" s="8"/>
      <c r="J16" s="8"/>
      <c r="K16" s="8"/>
      <c r="L16" s="70"/>
      <c r="M16" s="8"/>
      <c r="N16" s="8"/>
      <c r="O16" s="8"/>
      <c r="P16" s="8"/>
      <c r="Q16" s="8"/>
      <c r="S16" s="4" t="s">
        <v>71</v>
      </c>
      <c r="T16" s="8"/>
      <c r="U16" s="8"/>
      <c r="V16" s="8"/>
      <c r="W16" s="8"/>
      <c r="X16" s="67"/>
      <c r="Y16" s="37"/>
      <c r="Z16" s="8"/>
      <c r="AA16" s="8"/>
      <c r="AB16" s="8"/>
      <c r="AC16" s="70"/>
      <c r="AD16" s="8"/>
      <c r="AE16" s="8"/>
      <c r="AF16" s="8"/>
      <c r="AG16" s="8"/>
      <c r="AH16" s="8"/>
    </row>
    <row r="17" spans="2:34" x14ac:dyDescent="0.3">
      <c r="B17" s="9" t="s">
        <v>64</v>
      </c>
      <c r="C17" s="10">
        <v>28</v>
      </c>
      <c r="D17" s="10">
        <v>130</v>
      </c>
      <c r="E17" s="10">
        <v>37</v>
      </c>
      <c r="F17" s="10">
        <v>13</v>
      </c>
      <c r="G17" s="68">
        <v>12</v>
      </c>
      <c r="H17" s="38">
        <v>18</v>
      </c>
      <c r="I17" s="10">
        <v>97</v>
      </c>
      <c r="J17" s="10">
        <v>9</v>
      </c>
      <c r="K17" s="10">
        <v>19</v>
      </c>
      <c r="L17" s="71">
        <v>77</v>
      </c>
      <c r="M17" s="65">
        <v>3</v>
      </c>
      <c r="N17" s="10">
        <v>51</v>
      </c>
      <c r="O17" s="10">
        <v>2</v>
      </c>
      <c r="P17" s="10">
        <v>30</v>
      </c>
      <c r="Q17" s="10">
        <v>134</v>
      </c>
      <c r="S17" s="9" t="s">
        <v>64</v>
      </c>
      <c r="T17" s="13">
        <f t="shared" si="0"/>
        <v>12.727272727272727</v>
      </c>
      <c r="U17" s="13">
        <f t="shared" si="1"/>
        <v>59.090909090909093</v>
      </c>
      <c r="V17" s="13">
        <f t="shared" si="2"/>
        <v>16.818181818181817</v>
      </c>
      <c r="W17" s="13">
        <f t="shared" si="3"/>
        <v>5.9090909090909092</v>
      </c>
      <c r="X17" s="45">
        <f t="shared" si="4"/>
        <v>5.4545454545454541</v>
      </c>
      <c r="Y17" s="52">
        <f t="shared" si="5"/>
        <v>8.1818181818181817</v>
      </c>
      <c r="Z17" s="13">
        <f t="shared" si="6"/>
        <v>44.090909090909093</v>
      </c>
      <c r="AA17" s="13">
        <f t="shared" si="7"/>
        <v>4.0909090909090908</v>
      </c>
      <c r="AB17" s="13">
        <f t="shared" si="8"/>
        <v>8.6363636363636367</v>
      </c>
      <c r="AC17" s="53">
        <f t="shared" si="9"/>
        <v>35</v>
      </c>
      <c r="AD17" s="40">
        <f t="shared" si="10"/>
        <v>1.3636363636363635</v>
      </c>
      <c r="AE17" s="13">
        <f t="shared" si="11"/>
        <v>23.18181818181818</v>
      </c>
      <c r="AF17" s="13">
        <f t="shared" si="12"/>
        <v>0.90909090909090906</v>
      </c>
      <c r="AG17" s="13">
        <f t="shared" si="13"/>
        <v>13.636363636363635</v>
      </c>
      <c r="AH17" s="13">
        <f t="shared" si="14"/>
        <v>60.909090909090914</v>
      </c>
    </row>
    <row r="18" spans="2:34" x14ac:dyDescent="0.3">
      <c r="B18" s="9" t="s">
        <v>65</v>
      </c>
      <c r="C18" s="10">
        <v>7</v>
      </c>
      <c r="D18" s="10">
        <v>17</v>
      </c>
      <c r="E18" s="10">
        <v>9</v>
      </c>
      <c r="F18" s="10">
        <v>1</v>
      </c>
      <c r="G18" s="68">
        <v>3</v>
      </c>
      <c r="H18" s="38">
        <v>3</v>
      </c>
      <c r="I18" s="10">
        <v>12</v>
      </c>
      <c r="J18" s="10">
        <v>2</v>
      </c>
      <c r="K18" s="10">
        <v>4</v>
      </c>
      <c r="L18" s="71">
        <v>16</v>
      </c>
      <c r="M18" s="65">
        <v>2</v>
      </c>
      <c r="N18" s="10">
        <v>5</v>
      </c>
      <c r="O18" s="10">
        <v>2</v>
      </c>
      <c r="P18" s="10">
        <v>6</v>
      </c>
      <c r="Q18" s="10">
        <v>22</v>
      </c>
      <c r="S18" s="9" t="s">
        <v>65</v>
      </c>
      <c r="T18" s="13">
        <f t="shared" si="0"/>
        <v>18.918918918918919</v>
      </c>
      <c r="U18" s="13">
        <f t="shared" si="1"/>
        <v>45.945945945945951</v>
      </c>
      <c r="V18" s="13">
        <f t="shared" si="2"/>
        <v>24.324324324324326</v>
      </c>
      <c r="W18" s="13">
        <f t="shared" si="3"/>
        <v>2.7027027027027026</v>
      </c>
      <c r="X18" s="45">
        <f t="shared" si="4"/>
        <v>8.1081081081081088</v>
      </c>
      <c r="Y18" s="52">
        <f t="shared" si="5"/>
        <v>8.1081081081081088</v>
      </c>
      <c r="Z18" s="13">
        <f t="shared" si="6"/>
        <v>32.432432432432435</v>
      </c>
      <c r="AA18" s="13">
        <f t="shared" si="7"/>
        <v>5.4054054054054053</v>
      </c>
      <c r="AB18" s="13">
        <f t="shared" si="8"/>
        <v>10.810810810810811</v>
      </c>
      <c r="AC18" s="53">
        <f t="shared" si="9"/>
        <v>43.243243243243242</v>
      </c>
      <c r="AD18" s="40">
        <f t="shared" si="10"/>
        <v>5.4054054054054053</v>
      </c>
      <c r="AE18" s="13">
        <f t="shared" si="11"/>
        <v>13.513513513513514</v>
      </c>
      <c r="AF18" s="13">
        <f t="shared" si="12"/>
        <v>5.4054054054054053</v>
      </c>
      <c r="AG18" s="13">
        <f t="shared" si="13"/>
        <v>16.216216216216218</v>
      </c>
      <c r="AH18" s="13">
        <f t="shared" si="14"/>
        <v>59.45945945945946</v>
      </c>
    </row>
    <row r="19" spans="2:34" x14ac:dyDescent="0.3">
      <c r="B19" s="9" t="s">
        <v>66</v>
      </c>
      <c r="C19" s="10">
        <v>23</v>
      </c>
      <c r="D19" s="10">
        <v>102</v>
      </c>
      <c r="E19" s="10">
        <v>27</v>
      </c>
      <c r="F19" s="10">
        <v>11</v>
      </c>
      <c r="G19" s="68">
        <v>36</v>
      </c>
      <c r="H19" s="38">
        <v>16</v>
      </c>
      <c r="I19" s="10">
        <v>72</v>
      </c>
      <c r="J19" s="10">
        <v>15</v>
      </c>
      <c r="K19" s="10">
        <v>20</v>
      </c>
      <c r="L19" s="71">
        <v>76</v>
      </c>
      <c r="M19" s="65">
        <v>6</v>
      </c>
      <c r="N19" s="10">
        <v>50</v>
      </c>
      <c r="O19" s="10">
        <v>6</v>
      </c>
      <c r="P19" s="10">
        <v>17</v>
      </c>
      <c r="Q19" s="10">
        <v>120</v>
      </c>
      <c r="S19" s="9" t="s">
        <v>66</v>
      </c>
      <c r="T19" s="13">
        <f t="shared" si="0"/>
        <v>11.557788944723619</v>
      </c>
      <c r="U19" s="13">
        <f t="shared" si="1"/>
        <v>51.256281407035175</v>
      </c>
      <c r="V19" s="13">
        <f t="shared" si="2"/>
        <v>13.5678391959799</v>
      </c>
      <c r="W19" s="13">
        <f t="shared" si="3"/>
        <v>5.5276381909547743</v>
      </c>
      <c r="X19" s="45">
        <f t="shared" si="4"/>
        <v>18.090452261306535</v>
      </c>
      <c r="Y19" s="52">
        <f t="shared" si="5"/>
        <v>8.0402010050251249</v>
      </c>
      <c r="Z19" s="13">
        <f t="shared" si="6"/>
        <v>36.180904522613069</v>
      </c>
      <c r="AA19" s="13">
        <f t="shared" si="7"/>
        <v>7.5376884422110546</v>
      </c>
      <c r="AB19" s="13">
        <f t="shared" si="8"/>
        <v>10.050251256281408</v>
      </c>
      <c r="AC19" s="53">
        <f t="shared" si="9"/>
        <v>38.190954773869343</v>
      </c>
      <c r="AD19" s="40">
        <f t="shared" si="10"/>
        <v>3.0150753768844218</v>
      </c>
      <c r="AE19" s="13">
        <f t="shared" si="11"/>
        <v>25.125628140703515</v>
      </c>
      <c r="AF19" s="13">
        <f t="shared" si="12"/>
        <v>3.0150753768844218</v>
      </c>
      <c r="AG19" s="13">
        <f t="shared" si="13"/>
        <v>8.5427135678391952</v>
      </c>
      <c r="AH19" s="13">
        <f t="shared" si="14"/>
        <v>60.301507537688437</v>
      </c>
    </row>
    <row r="20" spans="2:34" x14ac:dyDescent="0.3">
      <c r="B20" s="9" t="s">
        <v>67</v>
      </c>
      <c r="C20" s="10">
        <v>3</v>
      </c>
      <c r="D20" s="10">
        <v>11</v>
      </c>
      <c r="E20" s="10">
        <v>5</v>
      </c>
      <c r="F20" s="10">
        <v>0</v>
      </c>
      <c r="G20" s="68">
        <v>3</v>
      </c>
      <c r="H20" s="38">
        <v>0</v>
      </c>
      <c r="I20" s="10">
        <v>7</v>
      </c>
      <c r="J20" s="10">
        <v>1</v>
      </c>
      <c r="K20" s="10">
        <v>0</v>
      </c>
      <c r="L20" s="71">
        <v>14</v>
      </c>
      <c r="M20" s="65">
        <v>0</v>
      </c>
      <c r="N20" s="10">
        <v>3</v>
      </c>
      <c r="O20" s="10">
        <v>0</v>
      </c>
      <c r="P20" s="10">
        <v>0</v>
      </c>
      <c r="Q20" s="10">
        <v>19</v>
      </c>
      <c r="S20" s="9" t="s">
        <v>67</v>
      </c>
      <c r="T20" s="13">
        <f t="shared" si="0"/>
        <v>13.636363636363635</v>
      </c>
      <c r="U20" s="13">
        <f t="shared" si="1"/>
        <v>50</v>
      </c>
      <c r="V20" s="13">
        <f t="shared" si="2"/>
        <v>22.727272727272727</v>
      </c>
      <c r="W20" s="13">
        <f t="shared" si="3"/>
        <v>0</v>
      </c>
      <c r="X20" s="45">
        <f t="shared" si="4"/>
        <v>13.636363636363635</v>
      </c>
      <c r="Y20" s="52">
        <f t="shared" si="5"/>
        <v>0</v>
      </c>
      <c r="Z20" s="13">
        <f t="shared" si="6"/>
        <v>31.818181818181817</v>
      </c>
      <c r="AA20" s="13">
        <f t="shared" si="7"/>
        <v>4.5454545454545459</v>
      </c>
      <c r="AB20" s="13">
        <f t="shared" si="8"/>
        <v>0</v>
      </c>
      <c r="AC20" s="53">
        <f t="shared" si="9"/>
        <v>63.636363636363633</v>
      </c>
      <c r="AD20" s="40">
        <f t="shared" si="10"/>
        <v>0</v>
      </c>
      <c r="AE20" s="13">
        <f t="shared" si="11"/>
        <v>13.636363636363635</v>
      </c>
      <c r="AF20" s="13">
        <f t="shared" si="12"/>
        <v>0</v>
      </c>
      <c r="AG20" s="13">
        <f t="shared" si="13"/>
        <v>0</v>
      </c>
      <c r="AH20" s="13">
        <f t="shared" si="14"/>
        <v>86.36363636363636</v>
      </c>
    </row>
    <row r="21" spans="2:34" x14ac:dyDescent="0.3">
      <c r="B21" s="9" t="s">
        <v>68</v>
      </c>
      <c r="C21" s="10">
        <v>10</v>
      </c>
      <c r="D21" s="10">
        <v>26</v>
      </c>
      <c r="E21" s="10">
        <v>16</v>
      </c>
      <c r="F21" s="10">
        <v>5</v>
      </c>
      <c r="G21" s="68">
        <v>5</v>
      </c>
      <c r="H21" s="38">
        <v>11</v>
      </c>
      <c r="I21" s="10">
        <v>14</v>
      </c>
      <c r="J21" s="10">
        <v>14</v>
      </c>
      <c r="K21" s="10">
        <v>4</v>
      </c>
      <c r="L21" s="71">
        <v>19</v>
      </c>
      <c r="M21" s="65">
        <v>6</v>
      </c>
      <c r="N21" s="10">
        <v>8</v>
      </c>
      <c r="O21" s="10">
        <v>9</v>
      </c>
      <c r="P21" s="10">
        <v>6</v>
      </c>
      <c r="Q21" s="10">
        <v>33</v>
      </c>
      <c r="S21" s="9" t="s">
        <v>68</v>
      </c>
      <c r="T21" s="13">
        <f t="shared" si="0"/>
        <v>16.129032258064516</v>
      </c>
      <c r="U21" s="13">
        <f t="shared" si="1"/>
        <v>41.935483870967744</v>
      </c>
      <c r="V21" s="13">
        <f t="shared" si="2"/>
        <v>25.806451612903224</v>
      </c>
      <c r="W21" s="13">
        <f t="shared" si="3"/>
        <v>8.064516129032258</v>
      </c>
      <c r="X21" s="45">
        <f t="shared" si="4"/>
        <v>8.064516129032258</v>
      </c>
      <c r="Y21" s="52">
        <f t="shared" si="5"/>
        <v>17.741935483870968</v>
      </c>
      <c r="Z21" s="13">
        <f t="shared" si="6"/>
        <v>22.58064516129032</v>
      </c>
      <c r="AA21" s="13">
        <f t="shared" si="7"/>
        <v>22.58064516129032</v>
      </c>
      <c r="AB21" s="13">
        <f t="shared" si="8"/>
        <v>6.4516129032258061</v>
      </c>
      <c r="AC21" s="53">
        <f t="shared" si="9"/>
        <v>30.64516129032258</v>
      </c>
      <c r="AD21" s="40">
        <f t="shared" si="10"/>
        <v>9.67741935483871</v>
      </c>
      <c r="AE21" s="13">
        <f t="shared" si="11"/>
        <v>12.903225806451612</v>
      </c>
      <c r="AF21" s="13">
        <f t="shared" si="12"/>
        <v>14.516129032258066</v>
      </c>
      <c r="AG21" s="13">
        <f t="shared" si="13"/>
        <v>9.67741935483871</v>
      </c>
      <c r="AH21" s="13">
        <f t="shared" si="14"/>
        <v>53.225806451612897</v>
      </c>
    </row>
    <row r="22" spans="2:34" x14ac:dyDescent="0.3">
      <c r="B22" s="9" t="s">
        <v>69</v>
      </c>
      <c r="C22" s="10">
        <v>0</v>
      </c>
      <c r="D22" s="10">
        <v>7</v>
      </c>
      <c r="E22" s="10">
        <v>7</v>
      </c>
      <c r="F22" s="10">
        <v>3</v>
      </c>
      <c r="G22" s="68">
        <v>1</v>
      </c>
      <c r="H22" s="38">
        <v>1</v>
      </c>
      <c r="I22" s="10">
        <v>1</v>
      </c>
      <c r="J22" s="10">
        <v>2</v>
      </c>
      <c r="K22" s="10">
        <v>1</v>
      </c>
      <c r="L22" s="71">
        <v>13</v>
      </c>
      <c r="M22" s="65">
        <v>0</v>
      </c>
      <c r="N22" s="10">
        <v>1</v>
      </c>
      <c r="O22" s="10">
        <v>1</v>
      </c>
      <c r="P22" s="10">
        <v>2</v>
      </c>
      <c r="Q22" s="10">
        <v>14</v>
      </c>
      <c r="S22" s="9" t="s">
        <v>69</v>
      </c>
      <c r="T22" s="13">
        <f t="shared" si="0"/>
        <v>0</v>
      </c>
      <c r="U22" s="13">
        <f t="shared" si="1"/>
        <v>38.888888888888893</v>
      </c>
      <c r="V22" s="13">
        <f t="shared" si="2"/>
        <v>38.888888888888893</v>
      </c>
      <c r="W22" s="13">
        <f t="shared" si="3"/>
        <v>16.666666666666664</v>
      </c>
      <c r="X22" s="45">
        <f t="shared" si="4"/>
        <v>5.5555555555555554</v>
      </c>
      <c r="Y22" s="52">
        <f t="shared" si="5"/>
        <v>5.5555555555555554</v>
      </c>
      <c r="Z22" s="13">
        <f t="shared" si="6"/>
        <v>5.5555555555555554</v>
      </c>
      <c r="AA22" s="13">
        <f t="shared" si="7"/>
        <v>11.111111111111111</v>
      </c>
      <c r="AB22" s="13">
        <f t="shared" si="8"/>
        <v>5.5555555555555554</v>
      </c>
      <c r="AC22" s="53">
        <f t="shared" si="9"/>
        <v>72.222222222222214</v>
      </c>
      <c r="AD22" s="40">
        <f t="shared" si="10"/>
        <v>0</v>
      </c>
      <c r="AE22" s="13">
        <f t="shared" si="11"/>
        <v>5.5555555555555554</v>
      </c>
      <c r="AF22" s="13">
        <f t="shared" si="12"/>
        <v>5.5555555555555554</v>
      </c>
      <c r="AG22" s="13">
        <f t="shared" si="13"/>
        <v>11.111111111111111</v>
      </c>
      <c r="AH22" s="13">
        <f t="shared" si="14"/>
        <v>77.777777777777786</v>
      </c>
    </row>
    <row r="23" spans="2:34" x14ac:dyDescent="0.3">
      <c r="B23" s="9" t="s">
        <v>70</v>
      </c>
      <c r="C23" s="10">
        <v>8</v>
      </c>
      <c r="D23" s="10">
        <v>47</v>
      </c>
      <c r="E23" s="10">
        <v>13</v>
      </c>
      <c r="F23" s="10">
        <v>6</v>
      </c>
      <c r="G23" s="68">
        <v>6</v>
      </c>
      <c r="H23" s="38">
        <v>6</v>
      </c>
      <c r="I23" s="10">
        <v>23</v>
      </c>
      <c r="J23" s="10">
        <v>3</v>
      </c>
      <c r="K23" s="10">
        <v>5</v>
      </c>
      <c r="L23" s="71">
        <v>43</v>
      </c>
      <c r="M23" s="65">
        <v>2</v>
      </c>
      <c r="N23" s="10">
        <v>16</v>
      </c>
      <c r="O23" s="10">
        <v>3</v>
      </c>
      <c r="P23" s="10">
        <v>7</v>
      </c>
      <c r="Q23" s="10">
        <v>52</v>
      </c>
      <c r="S23" s="9" t="s">
        <v>70</v>
      </c>
      <c r="T23" s="13">
        <f t="shared" si="0"/>
        <v>10</v>
      </c>
      <c r="U23" s="13">
        <f t="shared" si="1"/>
        <v>58.75</v>
      </c>
      <c r="V23" s="13">
        <f t="shared" si="2"/>
        <v>16.25</v>
      </c>
      <c r="W23" s="13">
        <f t="shared" si="3"/>
        <v>7.5</v>
      </c>
      <c r="X23" s="45">
        <f t="shared" si="4"/>
        <v>7.5</v>
      </c>
      <c r="Y23" s="52">
        <f t="shared" si="5"/>
        <v>7.5</v>
      </c>
      <c r="Z23" s="13">
        <f t="shared" si="6"/>
        <v>28.749999999999996</v>
      </c>
      <c r="AA23" s="13">
        <f t="shared" si="7"/>
        <v>3.75</v>
      </c>
      <c r="AB23" s="13">
        <f t="shared" si="8"/>
        <v>6.25</v>
      </c>
      <c r="AC23" s="53">
        <f t="shared" si="9"/>
        <v>53.75</v>
      </c>
      <c r="AD23" s="40">
        <f t="shared" si="10"/>
        <v>2.5</v>
      </c>
      <c r="AE23" s="13">
        <f t="shared" si="11"/>
        <v>20</v>
      </c>
      <c r="AF23" s="13">
        <f t="shared" si="12"/>
        <v>3.75</v>
      </c>
      <c r="AG23" s="13">
        <f t="shared" si="13"/>
        <v>8.75</v>
      </c>
      <c r="AH23" s="13">
        <f t="shared" si="14"/>
        <v>65</v>
      </c>
    </row>
    <row r="24" spans="2:34" x14ac:dyDescent="0.3">
      <c r="B24" s="4" t="s">
        <v>156</v>
      </c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  <c r="N24" s="20"/>
      <c r="O24" s="20"/>
      <c r="P24" s="20"/>
      <c r="Q24" s="20"/>
      <c r="S24" s="4" t="s">
        <v>156</v>
      </c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  <c r="AF24" s="20"/>
      <c r="AG24" s="20"/>
      <c r="AH24" s="20"/>
    </row>
    <row r="25" spans="2:34" x14ac:dyDescent="0.3">
      <c r="B25" s="9" t="s">
        <v>157</v>
      </c>
      <c r="C25" s="10">
        <v>55</v>
      </c>
      <c r="D25" s="10">
        <v>213</v>
      </c>
      <c r="E25" s="10">
        <v>77</v>
      </c>
      <c r="F25" s="10">
        <v>27</v>
      </c>
      <c r="G25" s="68">
        <v>52</v>
      </c>
      <c r="H25" s="38">
        <v>41</v>
      </c>
      <c r="I25" s="10">
        <v>141</v>
      </c>
      <c r="J25" s="10">
        <v>35</v>
      </c>
      <c r="K25" s="10">
        <v>35</v>
      </c>
      <c r="L25" s="71">
        <v>172</v>
      </c>
      <c r="M25" s="65">
        <v>17</v>
      </c>
      <c r="N25" s="10">
        <v>94</v>
      </c>
      <c r="O25" s="10">
        <v>19</v>
      </c>
      <c r="P25" s="10">
        <v>44</v>
      </c>
      <c r="Q25" s="10">
        <v>250</v>
      </c>
      <c r="S25" s="9" t="s">
        <v>157</v>
      </c>
      <c r="T25" s="96">
        <f t="shared" ref="T25:T26" si="15">C25/(C25+D25+E25+F25+G25)*100</f>
        <v>12.971698113207546</v>
      </c>
      <c r="U25" s="96">
        <f t="shared" ref="U25:U26" si="16">D25/(D25+E25+F25+G25+C25)*100</f>
        <v>50.235849056603776</v>
      </c>
      <c r="V25" s="96">
        <f t="shared" ref="V25:V26" si="17">E25/(E25+F25+G25+D25+C25)*100</f>
        <v>18.160377358490564</v>
      </c>
      <c r="W25" s="96">
        <f t="shared" ref="W25:W26" si="18">F25/(F25+G25+E25+D25+C25)*100</f>
        <v>6.367924528301887</v>
      </c>
      <c r="X25" s="98">
        <f t="shared" ref="X25:X26" si="19">G25/(C25+D25+E25+F25+G25)*100</f>
        <v>12.264150943396226</v>
      </c>
      <c r="Y25" s="101">
        <f t="shared" ref="Y25:Y26" si="20">H25/(H25+I25+J25+K25+L25)*100</f>
        <v>9.6698113207547181</v>
      </c>
      <c r="Z25" s="96">
        <f t="shared" ref="Z25:Z26" si="21">I25/(I25+J25+K25+L25+H25)*100</f>
        <v>33.254716981132077</v>
      </c>
      <c r="AA25" s="96">
        <f t="shared" ref="AA25:AA26" si="22">J25/(J25+K25+L25+I25+H25)*100</f>
        <v>8.2547169811320753</v>
      </c>
      <c r="AB25" s="96">
        <f t="shared" ref="AB25:AB26" si="23">K25/(K25+L25+J25+I25+H25)*100</f>
        <v>8.2547169811320753</v>
      </c>
      <c r="AC25" s="102">
        <f t="shared" ref="AC25:AC26" si="24">L25/(H25+I25+J25+K25+L25)*100</f>
        <v>40.566037735849058</v>
      </c>
      <c r="AD25" s="99">
        <f t="shared" ref="AD25:AD26" si="25">M25/(M25+N25+O25+P25+Q25)*100</f>
        <v>4.0094339622641506</v>
      </c>
      <c r="AE25" s="96">
        <f t="shared" ref="AE25:AE26" si="26">N25/(N25+O25+P25+Q25+M25)*100</f>
        <v>22.169811320754718</v>
      </c>
      <c r="AF25" s="96">
        <f t="shared" ref="AF25:AF26" si="27">O25/(O25+P25+Q25+N25+M25)*100</f>
        <v>4.4811320754716979</v>
      </c>
      <c r="AG25" s="96">
        <f t="shared" ref="AG25:AG26" si="28">P25/(P25+Q25+O25+N25+M25)*100</f>
        <v>10.377358490566039</v>
      </c>
      <c r="AH25" s="96">
        <f t="shared" ref="AH25:AH26" si="29">Q25/(M25+N25+O25+P25+Q25)*100</f>
        <v>58.962264150943398</v>
      </c>
    </row>
    <row r="26" spans="2:34" x14ac:dyDescent="0.3">
      <c r="B26" s="9" t="s">
        <v>158</v>
      </c>
      <c r="C26" s="10">
        <v>24</v>
      </c>
      <c r="D26" s="10">
        <v>127</v>
      </c>
      <c r="E26" s="10">
        <v>37</v>
      </c>
      <c r="F26" s="10">
        <v>12</v>
      </c>
      <c r="G26" s="68">
        <v>14</v>
      </c>
      <c r="H26" s="38">
        <v>14</v>
      </c>
      <c r="I26" s="10">
        <v>85</v>
      </c>
      <c r="J26" s="10">
        <v>11</v>
      </c>
      <c r="K26" s="10">
        <v>18</v>
      </c>
      <c r="L26" s="71">
        <v>86</v>
      </c>
      <c r="M26" s="65">
        <v>2</v>
      </c>
      <c r="N26" s="10">
        <v>40</v>
      </c>
      <c r="O26" s="10">
        <v>4</v>
      </c>
      <c r="P26" s="10">
        <v>24</v>
      </c>
      <c r="Q26" s="10">
        <v>144</v>
      </c>
      <c r="S26" s="9" t="s">
        <v>158</v>
      </c>
      <c r="T26" s="96">
        <f t="shared" si="15"/>
        <v>11.214953271028037</v>
      </c>
      <c r="U26" s="96">
        <f t="shared" si="16"/>
        <v>59.345794392523366</v>
      </c>
      <c r="V26" s="96">
        <f t="shared" si="17"/>
        <v>17.289719626168225</v>
      </c>
      <c r="W26" s="96">
        <f t="shared" si="18"/>
        <v>5.6074766355140184</v>
      </c>
      <c r="X26" s="98">
        <f t="shared" si="19"/>
        <v>6.5420560747663545</v>
      </c>
      <c r="Y26" s="101">
        <f t="shared" si="20"/>
        <v>6.5420560747663545</v>
      </c>
      <c r="Z26" s="96">
        <f t="shared" si="21"/>
        <v>39.719626168224295</v>
      </c>
      <c r="AA26" s="96">
        <f t="shared" si="22"/>
        <v>5.1401869158878499</v>
      </c>
      <c r="AB26" s="96">
        <f t="shared" si="23"/>
        <v>8.4112149532710276</v>
      </c>
      <c r="AC26" s="102">
        <f t="shared" si="24"/>
        <v>40.186915887850468</v>
      </c>
      <c r="AD26" s="99">
        <f t="shared" si="25"/>
        <v>0.93457943925233633</v>
      </c>
      <c r="AE26" s="96">
        <f t="shared" si="26"/>
        <v>18.691588785046729</v>
      </c>
      <c r="AF26" s="96">
        <f t="shared" si="27"/>
        <v>1.8691588785046727</v>
      </c>
      <c r="AG26" s="96">
        <f t="shared" si="28"/>
        <v>11.214953271028037</v>
      </c>
      <c r="AH26" s="96">
        <f t="shared" si="29"/>
        <v>67.289719626168221</v>
      </c>
    </row>
    <row r="28" spans="2:34" ht="18" customHeight="1" x14ac:dyDescent="0.3">
      <c r="B28" s="1" t="s">
        <v>105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</row>
    <row r="29" spans="2:34" ht="4.5" customHeight="1" x14ac:dyDescent="0.3"/>
    <row r="30" spans="2:34" x14ac:dyDescent="0.3">
      <c r="B30" s="25" t="s">
        <v>94</v>
      </c>
      <c r="S30" s="25" t="s">
        <v>111</v>
      </c>
    </row>
    <row r="31" spans="2:34" x14ac:dyDescent="0.3">
      <c r="B31" s="123" t="s">
        <v>0</v>
      </c>
      <c r="C31" s="123" t="s">
        <v>49</v>
      </c>
      <c r="D31" s="123"/>
      <c r="E31" s="123"/>
      <c r="F31" s="123"/>
      <c r="G31" s="124"/>
      <c r="H31" s="127" t="s">
        <v>50</v>
      </c>
      <c r="I31" s="123"/>
      <c r="J31" s="123"/>
      <c r="K31" s="123"/>
      <c r="L31" s="136"/>
      <c r="M31" s="122" t="s">
        <v>51</v>
      </c>
      <c r="N31" s="123"/>
      <c r="O31" s="123"/>
      <c r="P31" s="123"/>
      <c r="Q31" s="123"/>
      <c r="S31" s="123" t="s">
        <v>0</v>
      </c>
      <c r="T31" s="123" t="s">
        <v>49</v>
      </c>
      <c r="U31" s="123"/>
      <c r="V31" s="123"/>
      <c r="W31" s="123"/>
      <c r="X31" s="124"/>
      <c r="Y31" s="127" t="s">
        <v>50</v>
      </c>
      <c r="Z31" s="123"/>
      <c r="AA31" s="123"/>
      <c r="AB31" s="123"/>
      <c r="AC31" s="136"/>
      <c r="AD31" s="122" t="s">
        <v>51</v>
      </c>
      <c r="AE31" s="123"/>
      <c r="AF31" s="123"/>
      <c r="AG31" s="123"/>
      <c r="AH31" s="123"/>
    </row>
    <row r="32" spans="2:34" ht="20.399999999999999" x14ac:dyDescent="0.3">
      <c r="B32" s="125"/>
      <c r="C32" s="30" t="s">
        <v>52</v>
      </c>
      <c r="D32" s="30" t="s">
        <v>53</v>
      </c>
      <c r="E32" s="30" t="s">
        <v>54</v>
      </c>
      <c r="F32" s="30" t="s">
        <v>29</v>
      </c>
      <c r="G32" s="41" t="s">
        <v>30</v>
      </c>
      <c r="H32" s="34" t="s">
        <v>52</v>
      </c>
      <c r="I32" s="30" t="s">
        <v>53</v>
      </c>
      <c r="J32" s="30" t="s">
        <v>54</v>
      </c>
      <c r="K32" s="30" t="s">
        <v>29</v>
      </c>
      <c r="L32" s="46" t="s">
        <v>30</v>
      </c>
      <c r="M32" s="29" t="s">
        <v>52</v>
      </c>
      <c r="N32" s="22" t="s">
        <v>53</v>
      </c>
      <c r="O32" s="22" t="s">
        <v>54</v>
      </c>
      <c r="P32" s="22" t="s">
        <v>29</v>
      </c>
      <c r="Q32" s="22" t="s">
        <v>30</v>
      </c>
      <c r="S32" s="125"/>
      <c r="T32" s="30" t="s">
        <v>52</v>
      </c>
      <c r="U32" s="30" t="s">
        <v>53</v>
      </c>
      <c r="V32" s="30" t="s">
        <v>54</v>
      </c>
      <c r="W32" s="30" t="s">
        <v>29</v>
      </c>
      <c r="X32" s="41" t="s">
        <v>30</v>
      </c>
      <c r="Y32" s="34" t="s">
        <v>52</v>
      </c>
      <c r="Z32" s="30" t="s">
        <v>53</v>
      </c>
      <c r="AA32" s="30" t="s">
        <v>54</v>
      </c>
      <c r="AB32" s="30" t="s">
        <v>29</v>
      </c>
      <c r="AC32" s="46" t="s">
        <v>30</v>
      </c>
      <c r="AD32" s="29" t="s">
        <v>52</v>
      </c>
      <c r="AE32" s="30" t="s">
        <v>53</v>
      </c>
      <c r="AF32" s="30" t="s">
        <v>54</v>
      </c>
      <c r="AG32" s="30" t="s">
        <v>29</v>
      </c>
      <c r="AH32" s="30" t="s">
        <v>30</v>
      </c>
    </row>
    <row r="33" spans="2:34" x14ac:dyDescent="0.3">
      <c r="B33" s="4" t="s">
        <v>4</v>
      </c>
      <c r="C33" s="5"/>
      <c r="D33" s="5"/>
      <c r="E33" s="5"/>
      <c r="F33" s="5"/>
      <c r="G33" s="42"/>
      <c r="H33" s="35"/>
      <c r="I33" s="5"/>
      <c r="J33" s="5"/>
      <c r="K33" s="5"/>
      <c r="L33" s="47"/>
      <c r="M33" s="5"/>
      <c r="N33" s="5"/>
      <c r="O33" s="5"/>
      <c r="P33" s="5"/>
      <c r="Q33" s="5"/>
      <c r="S33" s="4" t="s">
        <v>4</v>
      </c>
      <c r="T33" s="5"/>
      <c r="U33" s="5"/>
      <c r="V33" s="5"/>
      <c r="W33" s="5"/>
      <c r="X33" s="42"/>
      <c r="Y33" s="35"/>
      <c r="Z33" s="5"/>
      <c r="AA33" s="5"/>
      <c r="AB33" s="5"/>
      <c r="AC33" s="47"/>
      <c r="AD33" s="5"/>
      <c r="AE33" s="5"/>
      <c r="AF33" s="5"/>
      <c r="AG33" s="5"/>
      <c r="AH33" s="5"/>
    </row>
    <row r="34" spans="2:34" x14ac:dyDescent="0.3">
      <c r="B34" s="6" t="s">
        <v>4</v>
      </c>
      <c r="C34" s="7">
        <v>13611</v>
      </c>
      <c r="D34" s="7">
        <v>87282</v>
      </c>
      <c r="E34" s="7">
        <v>15594</v>
      </c>
      <c r="F34" s="7">
        <v>3411</v>
      </c>
      <c r="G34" s="66">
        <v>54181</v>
      </c>
      <c r="H34" s="36">
        <v>7479</v>
      </c>
      <c r="I34" s="7">
        <v>34972</v>
      </c>
      <c r="J34" s="7">
        <v>12166</v>
      </c>
      <c r="K34" s="7">
        <v>5106</v>
      </c>
      <c r="L34" s="69">
        <v>114356</v>
      </c>
      <c r="M34" s="64">
        <v>1445</v>
      </c>
      <c r="N34" s="7">
        <v>61259</v>
      </c>
      <c r="O34" s="7">
        <v>10691</v>
      </c>
      <c r="P34" s="7">
        <v>10928</v>
      </c>
      <c r="Q34" s="7">
        <v>89756</v>
      </c>
      <c r="S34" s="6" t="s">
        <v>4</v>
      </c>
      <c r="T34" s="11">
        <f>C34/(C34+D34+E34+F34+G34)*100</f>
        <v>7.8188638491719278</v>
      </c>
      <c r="U34" s="11">
        <f>D34/(D34+E34+F34+G34+C34)*100</f>
        <v>50.139304568615394</v>
      </c>
      <c r="V34" s="11">
        <f>E34/(E34+F34+G34+D34+C34)*100</f>
        <v>8.9580018267568171</v>
      </c>
      <c r="W34" s="11">
        <f>F34/(F34+G34+E34+D34+C34)*100</f>
        <v>1.9594551898850523</v>
      </c>
      <c r="X34" s="11">
        <f>G34/(C34+D34+E34+F34+G34)*100</f>
        <v>31.124374565570808</v>
      </c>
      <c r="Y34" s="11">
        <f>H34/(H34+I34+J34+K34+L34)*100</f>
        <v>4.2963252316477005</v>
      </c>
      <c r="Z34" s="11">
        <f>I34/(I34+J34+K34+L34+H34)*100</f>
        <v>20.089729375743197</v>
      </c>
      <c r="AA34" s="11">
        <f>J34/(J34+K34+L34+I34+H34)*100</f>
        <v>6.9887809557729534</v>
      </c>
      <c r="AB34" s="11">
        <f>K34/(K34+L34+J34+I34+H34)*100</f>
        <v>2.9331510406194887</v>
      </c>
      <c r="AC34" s="11">
        <f>L34/(H34+I34+J34+K34+L34)*100</f>
        <v>65.692013396216666</v>
      </c>
      <c r="AD34" s="11">
        <f>M34/(M34+N34+O34+P34+Q34)*100</f>
        <v>0.83008289339897412</v>
      </c>
      <c r="AE34" s="11">
        <f>N34/(N34+O34+P34+Q34+M34)*100</f>
        <v>35.190344613652428</v>
      </c>
      <c r="AF34" s="11">
        <f>O34/(O34+P34+Q34+N34+M34)*100</f>
        <v>6.1414645074937244</v>
      </c>
      <c r="AG34" s="11">
        <f>P34/(P34+Q34+O34+N34+M34)*100</f>
        <v>6.2776095910477432</v>
      </c>
      <c r="AH34" s="11">
        <f>Q34/(M34+N34+O34+P34+Q34)*100</f>
        <v>51.560498394407141</v>
      </c>
    </row>
    <row r="35" spans="2:34" x14ac:dyDescent="0.3">
      <c r="B35" s="4" t="s">
        <v>5</v>
      </c>
      <c r="C35" s="8"/>
      <c r="D35" s="8"/>
      <c r="E35" s="8"/>
      <c r="F35" s="8"/>
      <c r="G35" s="67"/>
      <c r="H35" s="37"/>
      <c r="I35" s="8"/>
      <c r="J35" s="8"/>
      <c r="K35" s="8"/>
      <c r="L35" s="70"/>
      <c r="M35" s="8"/>
      <c r="N35" s="8"/>
      <c r="O35" s="8"/>
      <c r="P35" s="8"/>
      <c r="Q35" s="8"/>
      <c r="S35" s="4" t="s">
        <v>5</v>
      </c>
      <c r="T35" s="12"/>
      <c r="U35" s="12"/>
      <c r="V35" s="12"/>
      <c r="W35" s="12"/>
      <c r="X35" s="44"/>
      <c r="Y35" s="50"/>
      <c r="Z35" s="12"/>
      <c r="AA35" s="12"/>
      <c r="AB35" s="12"/>
      <c r="AC35" s="51"/>
      <c r="AD35" s="12"/>
      <c r="AE35" s="12"/>
      <c r="AF35" s="12"/>
      <c r="AG35" s="12"/>
      <c r="AH35" s="12"/>
    </row>
    <row r="36" spans="2:34" x14ac:dyDescent="0.3">
      <c r="B36" s="9" t="s">
        <v>6</v>
      </c>
      <c r="C36" s="10">
        <v>36</v>
      </c>
      <c r="D36" s="10">
        <v>106</v>
      </c>
      <c r="E36" s="10">
        <v>78</v>
      </c>
      <c r="F36" s="10">
        <v>35</v>
      </c>
      <c r="G36" s="68">
        <v>21</v>
      </c>
      <c r="H36" s="38">
        <v>19</v>
      </c>
      <c r="I36" s="10">
        <v>77</v>
      </c>
      <c r="J36" s="10">
        <v>0</v>
      </c>
      <c r="K36" s="10">
        <v>42</v>
      </c>
      <c r="L36" s="71">
        <v>138</v>
      </c>
      <c r="M36" s="65">
        <v>22</v>
      </c>
      <c r="N36" s="10">
        <v>34</v>
      </c>
      <c r="O36" s="10">
        <v>9</v>
      </c>
      <c r="P36" s="10">
        <v>49</v>
      </c>
      <c r="Q36" s="10">
        <v>162</v>
      </c>
      <c r="S36" s="9" t="s">
        <v>6</v>
      </c>
      <c r="T36" s="13">
        <f t="shared" ref="T36:T39" si="30">C36/(C36+D36+E36+F36+G36)*100</f>
        <v>13.043478260869565</v>
      </c>
      <c r="U36" s="13">
        <f t="shared" ref="U36:U39" si="31">D36/(D36+E36+F36+G36+C36)*100</f>
        <v>38.405797101449274</v>
      </c>
      <c r="V36" s="13">
        <f t="shared" ref="V36:V39" si="32">E36/(E36+F36+G36+D36+C36)*100</f>
        <v>28.260869565217391</v>
      </c>
      <c r="W36" s="13">
        <f t="shared" ref="W36:W39" si="33">F36/(F36+G36+E36+D36+C36)*100</f>
        <v>12.681159420289855</v>
      </c>
      <c r="X36" s="45">
        <f t="shared" ref="X36:X39" si="34">G36/(C36+D36+E36+F36+G36)*100</f>
        <v>7.608695652173914</v>
      </c>
      <c r="Y36" s="52">
        <f t="shared" ref="Y36:Y39" si="35">H36/(H36+I36+J36+K36+L36)*100</f>
        <v>6.8840579710144931</v>
      </c>
      <c r="Z36" s="13">
        <f t="shared" ref="Z36:Z39" si="36">I36/(I36+J36+K36+L36+H36)*100</f>
        <v>27.898550724637683</v>
      </c>
      <c r="AA36" s="13">
        <f t="shared" ref="AA36:AA39" si="37">J36/(J36+K36+L36+I36+H36)*100</f>
        <v>0</v>
      </c>
      <c r="AB36" s="13">
        <f t="shared" ref="AB36:AB39" si="38">K36/(K36+L36+J36+I36+H36)*100</f>
        <v>15.217391304347828</v>
      </c>
      <c r="AC36" s="53">
        <f t="shared" ref="AC36:AC39" si="39">L36/(H36+I36+J36+K36+L36)*100</f>
        <v>50</v>
      </c>
      <c r="AD36" s="40">
        <f t="shared" ref="AD36:AD39" si="40">M36/(M36+N36+O36+P36+Q36)*100</f>
        <v>7.9710144927536222</v>
      </c>
      <c r="AE36" s="13">
        <f t="shared" ref="AE36:AE39" si="41">N36/(N36+O36+P36+Q36+M36)*100</f>
        <v>12.318840579710146</v>
      </c>
      <c r="AF36" s="13">
        <f t="shared" ref="AF36:AF39" si="42">O36/(O36+P36+Q36+N36+M36)*100</f>
        <v>3.2608695652173911</v>
      </c>
      <c r="AG36" s="13">
        <f t="shared" ref="AG36:AG39" si="43">P36/(P36+Q36+O36+N36+M36)*100</f>
        <v>17.753623188405797</v>
      </c>
      <c r="AH36" s="13">
        <f t="shared" ref="AH36:AH39" si="44">Q36/(M36+N36+O36+P36+Q36)*100</f>
        <v>58.695652173913047</v>
      </c>
    </row>
    <row r="37" spans="2:34" x14ac:dyDescent="0.3">
      <c r="B37" s="9" t="s">
        <v>7</v>
      </c>
      <c r="C37" s="10">
        <v>633</v>
      </c>
      <c r="D37" s="10">
        <v>2530</v>
      </c>
      <c r="E37" s="10">
        <v>1023</v>
      </c>
      <c r="F37" s="10">
        <v>350</v>
      </c>
      <c r="G37" s="68">
        <v>286</v>
      </c>
      <c r="H37" s="38">
        <v>545</v>
      </c>
      <c r="I37" s="10">
        <v>1646</v>
      </c>
      <c r="J37" s="10">
        <v>237</v>
      </c>
      <c r="K37" s="10">
        <v>410</v>
      </c>
      <c r="L37" s="71">
        <v>1984</v>
      </c>
      <c r="M37" s="65">
        <v>253</v>
      </c>
      <c r="N37" s="10">
        <v>889</v>
      </c>
      <c r="O37" s="10">
        <v>61</v>
      </c>
      <c r="P37" s="10">
        <v>528</v>
      </c>
      <c r="Q37" s="10">
        <v>3091</v>
      </c>
      <c r="S37" s="9" t="s">
        <v>7</v>
      </c>
      <c r="T37" s="13">
        <f t="shared" si="30"/>
        <v>13.127333056822895</v>
      </c>
      <c r="U37" s="13">
        <f t="shared" si="31"/>
        <v>52.467855661551219</v>
      </c>
      <c r="V37" s="13">
        <f t="shared" si="32"/>
        <v>21.21526337619245</v>
      </c>
      <c r="W37" s="13">
        <f t="shared" si="33"/>
        <v>7.2583990045624232</v>
      </c>
      <c r="X37" s="45">
        <f t="shared" si="34"/>
        <v>5.9311489008710074</v>
      </c>
      <c r="Y37" s="52">
        <f t="shared" si="35"/>
        <v>11.3023641642472</v>
      </c>
      <c r="Z37" s="13">
        <f t="shared" si="36"/>
        <v>34.135213604313563</v>
      </c>
      <c r="AA37" s="13">
        <f t="shared" si="37"/>
        <v>4.9149730402322689</v>
      </c>
      <c r="AB37" s="13">
        <f t="shared" si="38"/>
        <v>8.5026959767731221</v>
      </c>
      <c r="AC37" s="53">
        <f t="shared" si="39"/>
        <v>41.144753214433841</v>
      </c>
      <c r="AD37" s="40">
        <f t="shared" si="40"/>
        <v>5.2467855661551228</v>
      </c>
      <c r="AE37" s="13">
        <f t="shared" si="41"/>
        <v>18.436333471588554</v>
      </c>
      <c r="AF37" s="13">
        <f t="shared" si="42"/>
        <v>1.2650352550808792</v>
      </c>
      <c r="AG37" s="13">
        <f t="shared" si="43"/>
        <v>10.949813355454168</v>
      </c>
      <c r="AH37" s="13">
        <f t="shared" si="44"/>
        <v>64.102032351721277</v>
      </c>
    </row>
    <row r="38" spans="2:34" x14ac:dyDescent="0.3">
      <c r="B38" s="9" t="s">
        <v>8</v>
      </c>
      <c r="C38" s="10">
        <v>3588</v>
      </c>
      <c r="D38" s="10">
        <v>13247</v>
      </c>
      <c r="E38" s="10">
        <v>5069</v>
      </c>
      <c r="F38" s="10">
        <v>2363</v>
      </c>
      <c r="G38" s="68">
        <v>1196</v>
      </c>
      <c r="H38" s="38">
        <v>1927</v>
      </c>
      <c r="I38" s="10">
        <v>11277</v>
      </c>
      <c r="J38" s="10">
        <v>2025</v>
      </c>
      <c r="K38" s="10">
        <v>2127</v>
      </c>
      <c r="L38" s="71">
        <v>8107</v>
      </c>
      <c r="M38" s="65">
        <v>717</v>
      </c>
      <c r="N38" s="10">
        <v>4913</v>
      </c>
      <c r="O38" s="10">
        <v>1220</v>
      </c>
      <c r="P38" s="10">
        <v>2409</v>
      </c>
      <c r="Q38" s="10">
        <v>16204</v>
      </c>
      <c r="S38" s="9" t="s">
        <v>8</v>
      </c>
      <c r="T38" s="13">
        <f t="shared" si="30"/>
        <v>14.091034049405019</v>
      </c>
      <c r="U38" s="13">
        <f t="shared" si="31"/>
        <v>52.024506146172875</v>
      </c>
      <c r="V38" s="13">
        <f t="shared" si="32"/>
        <v>19.907316498448729</v>
      </c>
      <c r="W38" s="13">
        <f t="shared" si="33"/>
        <v>9.2801319561717008</v>
      </c>
      <c r="X38" s="45">
        <f t="shared" si="34"/>
        <v>4.6970113498016737</v>
      </c>
      <c r="Y38" s="52">
        <f t="shared" si="35"/>
        <v>7.5678435376821271</v>
      </c>
      <c r="Z38" s="13">
        <f t="shared" si="36"/>
        <v>44.287790126850723</v>
      </c>
      <c r="AA38" s="13">
        <f t="shared" si="37"/>
        <v>7.9527157051407924</v>
      </c>
      <c r="AB38" s="13">
        <f t="shared" si="38"/>
        <v>8.3532969406589963</v>
      </c>
      <c r="AC38" s="53">
        <f t="shared" si="39"/>
        <v>31.838353689667358</v>
      </c>
      <c r="AD38" s="40">
        <f t="shared" si="40"/>
        <v>2.8158504496720731</v>
      </c>
      <c r="AE38" s="13">
        <f t="shared" si="41"/>
        <v>19.294662844126773</v>
      </c>
      <c r="AF38" s="13">
        <f t="shared" si="42"/>
        <v>4.7912657581588967</v>
      </c>
      <c r="AG38" s="13">
        <f t="shared" si="43"/>
        <v>9.4607862388563788</v>
      </c>
      <c r="AH38" s="13">
        <f t="shared" si="44"/>
        <v>63.637434709185882</v>
      </c>
    </row>
    <row r="39" spans="2:34" x14ac:dyDescent="0.3">
      <c r="B39" s="9" t="s">
        <v>9</v>
      </c>
      <c r="C39" s="10">
        <v>9354</v>
      </c>
      <c r="D39" s="10">
        <v>71399</v>
      </c>
      <c r="E39" s="10">
        <v>9424</v>
      </c>
      <c r="F39" s="10">
        <v>663</v>
      </c>
      <c r="G39" s="68">
        <v>52678</v>
      </c>
      <c r="H39" s="38">
        <v>4988</v>
      </c>
      <c r="I39" s="10">
        <v>21972</v>
      </c>
      <c r="J39" s="10">
        <v>9904</v>
      </c>
      <c r="K39" s="10">
        <v>2527</v>
      </c>
      <c r="L39" s="71">
        <v>104127</v>
      </c>
      <c r="M39" s="65">
        <v>453</v>
      </c>
      <c r="N39" s="10">
        <v>55423</v>
      </c>
      <c r="O39" s="10">
        <v>9401</v>
      </c>
      <c r="P39" s="10">
        <v>7942</v>
      </c>
      <c r="Q39" s="10">
        <v>70299</v>
      </c>
      <c r="S39" s="9" t="s">
        <v>9</v>
      </c>
      <c r="T39" s="13">
        <f t="shared" si="30"/>
        <v>6.5176493540879887</v>
      </c>
      <c r="U39" s="13">
        <f t="shared" si="31"/>
        <v>49.749160384063323</v>
      </c>
      <c r="V39" s="13">
        <f t="shared" si="32"/>
        <v>6.566423723853454</v>
      </c>
      <c r="W39" s="13">
        <f t="shared" si="33"/>
        <v>0.46196295935004666</v>
      </c>
      <c r="X39" s="45">
        <f t="shared" si="34"/>
        <v>36.70480357864519</v>
      </c>
      <c r="Y39" s="52">
        <f t="shared" si="35"/>
        <v>3.4755222341448464</v>
      </c>
      <c r="Z39" s="13">
        <f t="shared" si="36"/>
        <v>15.309577892668516</v>
      </c>
      <c r="AA39" s="13">
        <f t="shared" si="37"/>
        <v>6.9008765451023564</v>
      </c>
      <c r="AB39" s="13">
        <f t="shared" si="38"/>
        <v>1.7607547485332851</v>
      </c>
      <c r="AC39" s="53">
        <f t="shared" si="39"/>
        <v>72.553268579551002</v>
      </c>
      <c r="AD39" s="40">
        <f t="shared" si="40"/>
        <v>0.3156398500536518</v>
      </c>
      <c r="AE39" s="13">
        <f t="shared" si="41"/>
        <v>38.617455650162348</v>
      </c>
      <c r="AF39" s="13">
        <f t="shared" si="42"/>
        <v>6.5503978595019436</v>
      </c>
      <c r="AG39" s="13">
        <f t="shared" si="43"/>
        <v>5.5338006382474676</v>
      </c>
      <c r="AH39" s="13">
        <f t="shared" si="44"/>
        <v>48.98270600203459</v>
      </c>
    </row>
    <row r="40" spans="2:34" x14ac:dyDescent="0.3">
      <c r="B40" s="4" t="s">
        <v>71</v>
      </c>
      <c r="C40" s="8"/>
      <c r="D40" s="8"/>
      <c r="E40" s="8"/>
      <c r="F40" s="8"/>
      <c r="G40" s="67"/>
      <c r="H40" s="37"/>
      <c r="I40" s="8"/>
      <c r="J40" s="8"/>
      <c r="K40" s="8"/>
      <c r="L40" s="70"/>
      <c r="M40" s="8"/>
      <c r="N40" s="8"/>
      <c r="O40" s="8"/>
      <c r="P40" s="8"/>
      <c r="Q40" s="8"/>
      <c r="S40" s="4" t="s">
        <v>71</v>
      </c>
      <c r="T40" s="8"/>
      <c r="U40" s="8"/>
      <c r="V40" s="8"/>
      <c r="W40" s="8"/>
      <c r="X40" s="67"/>
      <c r="Y40" s="37"/>
      <c r="Z40" s="8"/>
      <c r="AA40" s="8"/>
      <c r="AB40" s="8"/>
      <c r="AC40" s="70"/>
      <c r="AD40" s="8"/>
      <c r="AE40" s="8"/>
      <c r="AF40" s="8"/>
      <c r="AG40" s="8"/>
      <c r="AH40" s="8"/>
    </row>
    <row r="41" spans="2:34" x14ac:dyDescent="0.3">
      <c r="B41" s="9" t="s">
        <v>64</v>
      </c>
      <c r="C41" s="10">
        <v>6273</v>
      </c>
      <c r="D41" s="10">
        <v>21434</v>
      </c>
      <c r="E41" s="10">
        <v>3347</v>
      </c>
      <c r="F41" s="10">
        <v>1576</v>
      </c>
      <c r="G41" s="68">
        <v>4458</v>
      </c>
      <c r="H41" s="38">
        <v>5692</v>
      </c>
      <c r="I41" s="10">
        <v>15916</v>
      </c>
      <c r="J41" s="10">
        <v>2398</v>
      </c>
      <c r="K41" s="10">
        <v>2485</v>
      </c>
      <c r="L41" s="71">
        <v>10597</v>
      </c>
      <c r="M41" s="65">
        <v>473</v>
      </c>
      <c r="N41" s="10">
        <v>9695</v>
      </c>
      <c r="O41" s="10">
        <v>839</v>
      </c>
      <c r="P41" s="10">
        <v>7502</v>
      </c>
      <c r="Q41" s="10">
        <v>18579</v>
      </c>
      <c r="S41" s="9" t="s">
        <v>64</v>
      </c>
      <c r="T41" s="13">
        <f t="shared" ref="T41:T47" si="45">C41/(C41+D41+E41+F41+G41)*100</f>
        <v>16.913826574633305</v>
      </c>
      <c r="U41" s="13">
        <f t="shared" ref="U41:U47" si="46">D41/(D41+E41+F41+G41+C41)*100</f>
        <v>57.792277825711821</v>
      </c>
      <c r="V41" s="13">
        <f t="shared" ref="V41:V47" si="47">E41/(E41+F41+G41+D41+C41)*100</f>
        <v>9.0244823123382218</v>
      </c>
      <c r="W41" s="13">
        <f t="shared" ref="W41:W47" si="48">F41/(F41+G41+E41+D41+C41)*100</f>
        <v>4.2493528904227782</v>
      </c>
      <c r="X41" s="45">
        <f t="shared" ref="X41:X47" si="49">G41/(C41+D41+E41+F41+G41)*100</f>
        <v>12.020060396893873</v>
      </c>
      <c r="Y41" s="52">
        <f t="shared" ref="Y41:Y47" si="50">H41/(H41+I41+J41+K41+L41)*100</f>
        <v>15.34728213977567</v>
      </c>
      <c r="Z41" s="13">
        <f t="shared" ref="Z41:Z47" si="51">I41/(I41+J41+K41+L41+H41)*100</f>
        <v>42.914150129421913</v>
      </c>
      <c r="AA41" s="13">
        <f t="shared" ref="AA41:AA47" si="52">J41/(J41+K41+L41+I41+H41)*100</f>
        <v>6.4657031924072479</v>
      </c>
      <c r="AB41" s="13">
        <f t="shared" ref="AB41:AB47" si="53">K41/(K41+L41+J41+I41+H41)*100</f>
        <v>6.7002804141501295</v>
      </c>
      <c r="AC41" s="53">
        <f t="shared" ref="AC41:AC47" si="54">L41/(H41+I41+J41+K41+L41)*100</f>
        <v>28.572584124245036</v>
      </c>
      <c r="AD41" s="40">
        <f t="shared" ref="AD41:AD47" si="55">M41/(M41+N41+O41+P41+Q41)*100</f>
        <v>1.2753451251078516</v>
      </c>
      <c r="AE41" s="13">
        <f t="shared" ref="AE41:AE47" si="56">N41/(N41+O41+P41+Q41+M41)*100</f>
        <v>26.14053062985332</v>
      </c>
      <c r="AF41" s="13">
        <f t="shared" ref="AF41:AF47" si="57">O41/(O41+P41+Q41+N41+M41)*100</f>
        <v>2.2621872303710098</v>
      </c>
      <c r="AG41" s="13">
        <f t="shared" ref="AG41:AG47" si="58">P41/(P41+Q41+O41+N41+M41)*100</f>
        <v>20.227566867989648</v>
      </c>
      <c r="AH41" s="13">
        <f t="shared" ref="AH41:AH47" si="59">Q41/(M41+N41+O41+P41+Q41)*100</f>
        <v>50.094370146678166</v>
      </c>
    </row>
    <row r="42" spans="2:34" x14ac:dyDescent="0.3">
      <c r="B42" s="9" t="s">
        <v>65</v>
      </c>
      <c r="C42" s="10">
        <v>398</v>
      </c>
      <c r="D42" s="10">
        <v>3508</v>
      </c>
      <c r="E42" s="10">
        <v>448</v>
      </c>
      <c r="F42" s="10">
        <v>124</v>
      </c>
      <c r="G42" s="68">
        <v>145</v>
      </c>
      <c r="H42" s="38">
        <v>74</v>
      </c>
      <c r="I42" s="10">
        <v>3367</v>
      </c>
      <c r="J42" s="10">
        <v>40</v>
      </c>
      <c r="K42" s="10">
        <v>308</v>
      </c>
      <c r="L42" s="71">
        <v>834</v>
      </c>
      <c r="M42" s="65">
        <v>35</v>
      </c>
      <c r="N42" s="10">
        <v>2855</v>
      </c>
      <c r="O42" s="10">
        <v>40</v>
      </c>
      <c r="P42" s="10">
        <v>330</v>
      </c>
      <c r="Q42" s="10">
        <v>1363</v>
      </c>
      <c r="S42" s="9" t="s">
        <v>65</v>
      </c>
      <c r="T42" s="13">
        <f t="shared" si="45"/>
        <v>8.6091282716850532</v>
      </c>
      <c r="U42" s="13">
        <f t="shared" si="46"/>
        <v>75.881462253947646</v>
      </c>
      <c r="V42" s="13">
        <f t="shared" si="47"/>
        <v>9.6906770495349335</v>
      </c>
      <c r="W42" s="13">
        <f t="shared" si="48"/>
        <v>2.6822409690677049</v>
      </c>
      <c r="X42" s="45">
        <f t="shared" si="49"/>
        <v>3.1364914557646548</v>
      </c>
      <c r="Y42" s="52">
        <f t="shared" si="50"/>
        <v>1.600692191217824</v>
      </c>
      <c r="Z42" s="13">
        <f t="shared" si="51"/>
        <v>72.831494700410985</v>
      </c>
      <c r="AA42" s="13">
        <f t="shared" si="52"/>
        <v>0.86523902227990479</v>
      </c>
      <c r="AB42" s="13">
        <f t="shared" si="53"/>
        <v>6.6623404715552672</v>
      </c>
      <c r="AC42" s="53">
        <f t="shared" si="54"/>
        <v>18.040233614536017</v>
      </c>
      <c r="AD42" s="40">
        <f t="shared" si="55"/>
        <v>0.75708414449491668</v>
      </c>
      <c r="AE42" s="13">
        <f t="shared" si="56"/>
        <v>61.756435215228208</v>
      </c>
      <c r="AF42" s="13">
        <f t="shared" si="57"/>
        <v>0.86523902227990479</v>
      </c>
      <c r="AG42" s="13">
        <f t="shared" si="58"/>
        <v>7.1382219338092145</v>
      </c>
      <c r="AH42" s="13">
        <f t="shared" si="59"/>
        <v>29.483019684187756</v>
      </c>
    </row>
    <row r="43" spans="2:34" x14ac:dyDescent="0.3">
      <c r="B43" s="9" t="s">
        <v>66</v>
      </c>
      <c r="C43" s="10">
        <v>3557</v>
      </c>
      <c r="D43" s="10">
        <v>43830</v>
      </c>
      <c r="E43" s="10">
        <v>1581</v>
      </c>
      <c r="F43" s="10">
        <v>776</v>
      </c>
      <c r="G43" s="68">
        <v>44712</v>
      </c>
      <c r="H43" s="38">
        <v>597</v>
      </c>
      <c r="I43" s="10">
        <v>8458</v>
      </c>
      <c r="J43" s="10">
        <v>2811</v>
      </c>
      <c r="K43" s="10">
        <v>1781</v>
      </c>
      <c r="L43" s="71">
        <v>80809</v>
      </c>
      <c r="M43" s="65">
        <v>547</v>
      </c>
      <c r="N43" s="10">
        <v>41314</v>
      </c>
      <c r="O43" s="10">
        <v>3900</v>
      </c>
      <c r="P43" s="10">
        <v>2360</v>
      </c>
      <c r="Q43" s="10">
        <v>46335</v>
      </c>
      <c r="S43" s="9" t="s">
        <v>66</v>
      </c>
      <c r="T43" s="13">
        <f t="shared" si="45"/>
        <v>3.7657745405268059</v>
      </c>
      <c r="U43" s="13">
        <f t="shared" si="46"/>
        <v>46.40255780469213</v>
      </c>
      <c r="V43" s="13">
        <f t="shared" si="47"/>
        <v>1.6737952062335901</v>
      </c>
      <c r="W43" s="13">
        <f t="shared" si="48"/>
        <v>0.82154654018802409</v>
      </c>
      <c r="X43" s="45">
        <f t="shared" si="49"/>
        <v>47.336325908359449</v>
      </c>
      <c r="Y43" s="52">
        <f t="shared" si="50"/>
        <v>0.63204031506733294</v>
      </c>
      <c r="Z43" s="13">
        <f t="shared" si="51"/>
        <v>8.9544338104514267</v>
      </c>
      <c r="AA43" s="13">
        <f t="shared" si="52"/>
        <v>2.9759888201914118</v>
      </c>
      <c r="AB43" s="13">
        <f t="shared" si="53"/>
        <v>1.8855340052511222</v>
      </c>
      <c r="AC43" s="53">
        <f t="shared" si="54"/>
        <v>85.552003049038703</v>
      </c>
      <c r="AD43" s="40">
        <f t="shared" si="55"/>
        <v>0.57910561531295002</v>
      </c>
      <c r="AE43" s="13">
        <f t="shared" si="56"/>
        <v>43.738883713051578</v>
      </c>
      <c r="AF43" s="13">
        <f t="shared" si="57"/>
        <v>4.128906580841873</v>
      </c>
      <c r="AG43" s="13">
        <f t="shared" si="58"/>
        <v>2.4985178284068774</v>
      </c>
      <c r="AH43" s="13">
        <f t="shared" si="59"/>
        <v>49.054586262386721</v>
      </c>
    </row>
    <row r="44" spans="2:34" x14ac:dyDescent="0.3">
      <c r="B44" s="9" t="s">
        <v>67</v>
      </c>
      <c r="C44" s="10">
        <v>1461</v>
      </c>
      <c r="D44" s="10">
        <v>1819</v>
      </c>
      <c r="E44" s="10">
        <v>453</v>
      </c>
      <c r="F44" s="10">
        <v>0</v>
      </c>
      <c r="G44" s="68">
        <v>1468</v>
      </c>
      <c r="H44" s="38">
        <v>0</v>
      </c>
      <c r="I44" s="10">
        <v>1700</v>
      </c>
      <c r="J44" s="10">
        <v>154</v>
      </c>
      <c r="K44" s="10">
        <v>0</v>
      </c>
      <c r="L44" s="71">
        <v>3347</v>
      </c>
      <c r="M44" s="65">
        <v>0</v>
      </c>
      <c r="N44" s="10">
        <v>45</v>
      </c>
      <c r="O44" s="10">
        <v>0</v>
      </c>
      <c r="P44" s="10">
        <v>0</v>
      </c>
      <c r="Q44" s="10">
        <v>5156</v>
      </c>
      <c r="S44" s="9" t="s">
        <v>67</v>
      </c>
      <c r="T44" s="13">
        <f t="shared" si="45"/>
        <v>28.090751778504135</v>
      </c>
      <c r="U44" s="13">
        <f t="shared" si="46"/>
        <v>34.974043453182077</v>
      </c>
      <c r="V44" s="13">
        <f t="shared" si="47"/>
        <v>8.709863487790809</v>
      </c>
      <c r="W44" s="13">
        <f t="shared" si="48"/>
        <v>0</v>
      </c>
      <c r="X44" s="45">
        <f t="shared" si="49"/>
        <v>28.225341280522976</v>
      </c>
      <c r="Y44" s="52">
        <f t="shared" si="50"/>
        <v>0</v>
      </c>
      <c r="Z44" s="13">
        <f t="shared" si="51"/>
        <v>32.686021918861755</v>
      </c>
      <c r="AA44" s="13">
        <f t="shared" si="52"/>
        <v>2.9609690444145356</v>
      </c>
      <c r="AB44" s="13">
        <f t="shared" si="53"/>
        <v>0</v>
      </c>
      <c r="AC44" s="53">
        <f t="shared" si="54"/>
        <v>64.353009036723705</v>
      </c>
      <c r="AD44" s="40">
        <f t="shared" si="55"/>
        <v>0</v>
      </c>
      <c r="AE44" s="13">
        <f t="shared" si="56"/>
        <v>0.86521822726398767</v>
      </c>
      <c r="AF44" s="13">
        <f t="shared" si="57"/>
        <v>0</v>
      </c>
      <c r="AG44" s="13">
        <f t="shared" si="58"/>
        <v>0</v>
      </c>
      <c r="AH44" s="13">
        <f t="shared" si="59"/>
        <v>99.134781772736019</v>
      </c>
    </row>
    <row r="45" spans="2:34" x14ac:dyDescent="0.3">
      <c r="B45" s="9" t="s">
        <v>68</v>
      </c>
      <c r="C45" s="10">
        <v>817</v>
      </c>
      <c r="D45" s="10">
        <v>3327</v>
      </c>
      <c r="E45" s="10">
        <v>5870</v>
      </c>
      <c r="F45" s="10">
        <v>393</v>
      </c>
      <c r="G45" s="68">
        <v>128</v>
      </c>
      <c r="H45" s="38">
        <v>585</v>
      </c>
      <c r="I45" s="10">
        <v>1013</v>
      </c>
      <c r="J45" s="10">
        <v>6002</v>
      </c>
      <c r="K45" s="10">
        <v>229</v>
      </c>
      <c r="L45" s="71">
        <v>2706</v>
      </c>
      <c r="M45" s="65">
        <v>167</v>
      </c>
      <c r="N45" s="10">
        <v>534</v>
      </c>
      <c r="O45" s="10">
        <v>5694</v>
      </c>
      <c r="P45" s="10">
        <v>388</v>
      </c>
      <c r="Q45" s="10">
        <v>3752</v>
      </c>
      <c r="S45" s="9" t="s">
        <v>68</v>
      </c>
      <c r="T45" s="13">
        <f t="shared" si="45"/>
        <v>7.7551020408163263</v>
      </c>
      <c r="U45" s="13">
        <f t="shared" si="46"/>
        <v>31.580446131941148</v>
      </c>
      <c r="V45" s="13">
        <f t="shared" si="47"/>
        <v>55.719031798766018</v>
      </c>
      <c r="W45" s="13">
        <f t="shared" si="48"/>
        <v>3.7304224015187475</v>
      </c>
      <c r="X45" s="45">
        <f t="shared" si="49"/>
        <v>1.2149976269577598</v>
      </c>
      <c r="Y45" s="52">
        <f t="shared" si="50"/>
        <v>5.5529188419553872</v>
      </c>
      <c r="Z45" s="13">
        <f t="shared" si="51"/>
        <v>9.6155671570953967</v>
      </c>
      <c r="AA45" s="13">
        <f t="shared" si="52"/>
        <v>56.971998101566214</v>
      </c>
      <c r="AB45" s="13">
        <f t="shared" si="53"/>
        <v>2.1737066919791173</v>
      </c>
      <c r="AC45" s="53">
        <f t="shared" si="54"/>
        <v>25.685809207403892</v>
      </c>
      <c r="AD45" s="40">
        <f t="shared" si="55"/>
        <v>1.585192216421452</v>
      </c>
      <c r="AE45" s="13">
        <f t="shared" si="56"/>
        <v>5.0688182249644047</v>
      </c>
      <c r="AF45" s="13">
        <f t="shared" si="57"/>
        <v>54.048410061699101</v>
      </c>
      <c r="AG45" s="13">
        <f t="shared" si="58"/>
        <v>3.6829615567157097</v>
      </c>
      <c r="AH45" s="13">
        <f t="shared" si="59"/>
        <v>35.614617940199331</v>
      </c>
    </row>
    <row r="46" spans="2:34" x14ac:dyDescent="0.3">
      <c r="B46" s="9" t="s">
        <v>69</v>
      </c>
      <c r="C46" s="10">
        <v>0</v>
      </c>
      <c r="D46" s="10">
        <v>887</v>
      </c>
      <c r="E46" s="10">
        <v>231</v>
      </c>
      <c r="F46" s="10">
        <v>248</v>
      </c>
      <c r="G46" s="68">
        <v>396</v>
      </c>
      <c r="H46" s="38">
        <v>16</v>
      </c>
      <c r="I46" s="10">
        <v>24</v>
      </c>
      <c r="J46" s="10">
        <v>113</v>
      </c>
      <c r="K46" s="10">
        <v>225</v>
      </c>
      <c r="L46" s="71">
        <v>1384</v>
      </c>
      <c r="M46" s="65">
        <v>0</v>
      </c>
      <c r="N46" s="10">
        <v>396</v>
      </c>
      <c r="O46" s="10">
        <v>107</v>
      </c>
      <c r="P46" s="10">
        <v>249</v>
      </c>
      <c r="Q46" s="10">
        <v>1010</v>
      </c>
      <c r="S46" s="9" t="s">
        <v>69</v>
      </c>
      <c r="T46" s="13">
        <f t="shared" si="45"/>
        <v>0</v>
      </c>
      <c r="U46" s="13">
        <f t="shared" si="46"/>
        <v>50.340522133938705</v>
      </c>
      <c r="V46" s="13">
        <f t="shared" si="47"/>
        <v>13.110102156640183</v>
      </c>
      <c r="W46" s="13">
        <f t="shared" si="48"/>
        <v>14.074914869466514</v>
      </c>
      <c r="X46" s="45">
        <f t="shared" si="49"/>
        <v>22.474460839954595</v>
      </c>
      <c r="Y46" s="52">
        <f t="shared" si="50"/>
        <v>0.90805902383654935</v>
      </c>
      <c r="Z46" s="13">
        <f t="shared" si="51"/>
        <v>1.362088535754824</v>
      </c>
      <c r="AA46" s="13">
        <f t="shared" si="52"/>
        <v>6.4131668558456294</v>
      </c>
      <c r="AB46" s="13">
        <f t="shared" si="53"/>
        <v>12.769580022701476</v>
      </c>
      <c r="AC46" s="53">
        <f t="shared" si="54"/>
        <v>78.547105561861514</v>
      </c>
      <c r="AD46" s="40">
        <f t="shared" si="55"/>
        <v>0</v>
      </c>
      <c r="AE46" s="13">
        <f t="shared" si="56"/>
        <v>22.474460839954595</v>
      </c>
      <c r="AF46" s="13">
        <f t="shared" si="57"/>
        <v>6.0726447219069239</v>
      </c>
      <c r="AG46" s="13">
        <f t="shared" si="58"/>
        <v>14.131668558456301</v>
      </c>
      <c r="AH46" s="13">
        <f t="shared" si="59"/>
        <v>57.321225879682181</v>
      </c>
    </row>
    <row r="47" spans="2:34" x14ac:dyDescent="0.3">
      <c r="B47" s="9" t="s">
        <v>70</v>
      </c>
      <c r="C47" s="10">
        <v>1105</v>
      </c>
      <c r="D47" s="10">
        <v>12477</v>
      </c>
      <c r="E47" s="10">
        <v>3664</v>
      </c>
      <c r="F47" s="10">
        <v>294</v>
      </c>
      <c r="G47" s="68">
        <v>2874</v>
      </c>
      <c r="H47" s="38">
        <v>515</v>
      </c>
      <c r="I47" s="10">
        <v>4494</v>
      </c>
      <c r="J47" s="10">
        <v>648</v>
      </c>
      <c r="K47" s="10">
        <v>78</v>
      </c>
      <c r="L47" s="71">
        <v>14679</v>
      </c>
      <c r="M47" s="65">
        <v>223</v>
      </c>
      <c r="N47" s="10">
        <v>6420</v>
      </c>
      <c r="O47" s="10">
        <v>111</v>
      </c>
      <c r="P47" s="10">
        <v>99</v>
      </c>
      <c r="Q47" s="10">
        <v>13561</v>
      </c>
      <c r="S47" s="9" t="s">
        <v>70</v>
      </c>
      <c r="T47" s="13">
        <f t="shared" si="45"/>
        <v>5.4129518957578133</v>
      </c>
      <c r="U47" s="13">
        <f t="shared" si="46"/>
        <v>61.119819731556781</v>
      </c>
      <c r="V47" s="13">
        <f t="shared" si="47"/>
        <v>17.948466738512785</v>
      </c>
      <c r="W47" s="13">
        <f t="shared" si="48"/>
        <v>1.4401881062016264</v>
      </c>
      <c r="X47" s="45">
        <f t="shared" si="49"/>
        <v>14.078573527971001</v>
      </c>
      <c r="Y47" s="52">
        <f t="shared" si="50"/>
        <v>2.5227784853531889</v>
      </c>
      <c r="Z47" s="13">
        <f t="shared" si="51"/>
        <v>22.014303909082003</v>
      </c>
      <c r="AA47" s="13">
        <f t="shared" si="52"/>
        <v>3.174292152444401</v>
      </c>
      <c r="AB47" s="13">
        <f t="shared" si="53"/>
        <v>0.3820907220534927</v>
      </c>
      <c r="AC47" s="53">
        <f t="shared" si="54"/>
        <v>71.906534731066913</v>
      </c>
      <c r="AD47" s="40">
        <f t="shared" si="55"/>
        <v>1.0923875771529343</v>
      </c>
      <c r="AE47" s="13">
        <f t="shared" si="56"/>
        <v>31.449005584402862</v>
      </c>
      <c r="AF47" s="13">
        <f t="shared" si="57"/>
        <v>0.54374448907612427</v>
      </c>
      <c r="AG47" s="13">
        <f t="shared" si="58"/>
        <v>0.48496130106789453</v>
      </c>
      <c r="AH47" s="13">
        <f t="shared" si="59"/>
        <v>66.429901048300195</v>
      </c>
    </row>
    <row r="48" spans="2:34" x14ac:dyDescent="0.3">
      <c r="B48" s="4" t="s">
        <v>156</v>
      </c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  <c r="S48" s="4" t="s">
        <v>156</v>
      </c>
      <c r="T48" s="20"/>
      <c r="U48" s="20"/>
      <c r="V48" s="20"/>
      <c r="W48" s="20"/>
      <c r="X48" s="20"/>
      <c r="Y48" s="20"/>
      <c r="Z48" s="20"/>
      <c r="AA48" s="20"/>
      <c r="AB48" s="20"/>
      <c r="AC48" s="20"/>
      <c r="AD48" s="20"/>
      <c r="AE48" s="20"/>
      <c r="AF48" s="20"/>
      <c r="AG48" s="20"/>
      <c r="AH48" s="20"/>
    </row>
    <row r="49" spans="2:34" x14ac:dyDescent="0.3">
      <c r="B49" s="9" t="s">
        <v>157</v>
      </c>
      <c r="C49" s="10">
        <v>6059</v>
      </c>
      <c r="D49" s="10">
        <v>63347</v>
      </c>
      <c r="E49" s="10">
        <v>11890</v>
      </c>
      <c r="F49" s="10">
        <v>1536</v>
      </c>
      <c r="G49" s="68">
        <v>49181</v>
      </c>
      <c r="H49" s="38">
        <v>2408</v>
      </c>
      <c r="I49" s="10">
        <v>16865</v>
      </c>
      <c r="J49" s="10">
        <v>9522</v>
      </c>
      <c r="K49" s="10">
        <v>1782</v>
      </c>
      <c r="L49" s="71">
        <v>101436</v>
      </c>
      <c r="M49" s="65">
        <v>1199</v>
      </c>
      <c r="N49" s="10">
        <v>50422</v>
      </c>
      <c r="O49" s="10">
        <v>9816</v>
      </c>
      <c r="P49" s="10">
        <v>3421</v>
      </c>
      <c r="Q49" s="10">
        <v>67155</v>
      </c>
      <c r="S49" s="9" t="s">
        <v>157</v>
      </c>
      <c r="T49" s="96">
        <f t="shared" ref="T49:T50" si="60">C49/(C49+D49+E49+F49+G49)*100</f>
        <v>4.5896994992917364</v>
      </c>
      <c r="U49" s="96">
        <f t="shared" ref="U49:U50" si="61">D49/(D49+E49+F49+G49+C49)*100</f>
        <v>47.98542567777416</v>
      </c>
      <c r="V49" s="96">
        <f t="shared" ref="V49:V50" si="62">E49/(E49+F49+G49+D49+C49)*100</f>
        <v>9.0066887352003224</v>
      </c>
      <c r="W49" s="96">
        <f t="shared" ref="W49:W50" si="63">F49/(F49+G49+E49+D49+C49)*100</f>
        <v>1.163521774370706</v>
      </c>
      <c r="X49" s="98">
        <f t="shared" ref="X49:X50" si="64">G49/(C49+D49+E49+F49+G49)*100</f>
        <v>37.254664313363079</v>
      </c>
      <c r="Y49" s="101">
        <f t="shared" ref="Y49:Y50" si="65">H49/(H49+I49+J49+K49+L49)*100</f>
        <v>1.824062781695742</v>
      </c>
      <c r="Z49" s="96">
        <f t="shared" ref="Z49:Z50" si="66">I49/(I49+J49+K49+L49+H49)*100</f>
        <v>12.775256982266898</v>
      </c>
      <c r="AA49" s="96">
        <f t="shared" ref="AA49:AA50" si="67">J49/(J49+K49+L49+I49+H49)*100</f>
        <v>7.2129259997121498</v>
      </c>
      <c r="AB49" s="96">
        <f t="shared" ref="AB49:AB50" si="68">K49/(K49+L49+J49+I49+H49)*100</f>
        <v>1.3498670585472643</v>
      </c>
      <c r="AC49" s="102">
        <f t="shared" ref="AC49:AC50" si="69">L49/(H49+I49+J49+K49+L49)*100</f>
        <v>76.837887177777944</v>
      </c>
      <c r="AD49" s="99">
        <f t="shared" ref="AD49:AD50" si="70">M49/(M49+N49+O49+P49+Q49)*100</f>
        <v>0.90824388507192466</v>
      </c>
      <c r="AE49" s="96">
        <f t="shared" ref="AE49:AE50" si="71">N49/(N49+O49+P49+Q49+M49)*100</f>
        <v>38.194723246952947</v>
      </c>
      <c r="AF49" s="96">
        <f t="shared" ref="AF49:AF50" si="72">O49/(O49+P49+Q49+N49+M49)*100</f>
        <v>7.4356313393377924</v>
      </c>
      <c r="AG49" s="96">
        <f t="shared" ref="AG49:AG50" si="73">P49/(P49+Q49+O49+N49+M49)*100</f>
        <v>2.5914114519024642</v>
      </c>
      <c r="AH49" s="96">
        <f t="shared" ref="AH49:AH50" si="74">Q49/(M49+N49+O49+P49+Q49)*100</f>
        <v>50.869990076734872</v>
      </c>
    </row>
    <row r="50" spans="2:34" x14ac:dyDescent="0.3">
      <c r="B50" s="9" t="s">
        <v>158</v>
      </c>
      <c r="C50" s="10">
        <v>7552</v>
      </c>
      <c r="D50" s="10">
        <v>23935</v>
      </c>
      <c r="E50" s="10">
        <v>3704</v>
      </c>
      <c r="F50" s="10">
        <v>1875</v>
      </c>
      <c r="G50" s="68">
        <v>5000</v>
      </c>
      <c r="H50" s="38">
        <v>5071</v>
      </c>
      <c r="I50" s="10">
        <v>18107</v>
      </c>
      <c r="J50" s="10">
        <v>2644</v>
      </c>
      <c r="K50" s="10">
        <v>3324</v>
      </c>
      <c r="L50" s="71">
        <v>12920</v>
      </c>
      <c r="M50" s="65">
        <v>246</v>
      </c>
      <c r="N50" s="10">
        <v>10837</v>
      </c>
      <c r="O50" s="10">
        <v>875</v>
      </c>
      <c r="P50" s="10">
        <v>7507</v>
      </c>
      <c r="Q50" s="10">
        <v>22601</v>
      </c>
      <c r="S50" s="9" t="s">
        <v>158</v>
      </c>
      <c r="T50" s="96">
        <f t="shared" si="60"/>
        <v>17.952740930918083</v>
      </c>
      <c r="U50" s="96">
        <f t="shared" si="61"/>
        <v>56.89868302191794</v>
      </c>
      <c r="V50" s="96">
        <f t="shared" si="62"/>
        <v>8.8052108591261344</v>
      </c>
      <c r="W50" s="96">
        <f t="shared" si="63"/>
        <v>4.4572814149194127</v>
      </c>
      <c r="X50" s="98">
        <f t="shared" si="64"/>
        <v>11.886083773118433</v>
      </c>
      <c r="Y50" s="101">
        <f t="shared" si="65"/>
        <v>12.054866162696715</v>
      </c>
      <c r="Z50" s="96">
        <f t="shared" si="66"/>
        <v>43.044263775971089</v>
      </c>
      <c r="AA50" s="96">
        <f t="shared" si="67"/>
        <v>6.2853610992250273</v>
      </c>
      <c r="AB50" s="96">
        <f t="shared" si="68"/>
        <v>7.9018684923691334</v>
      </c>
      <c r="AC50" s="102">
        <f t="shared" si="69"/>
        <v>30.713640469738028</v>
      </c>
      <c r="AD50" s="99">
        <f t="shared" si="70"/>
        <v>0.58479532163742687</v>
      </c>
      <c r="AE50" s="96">
        <f t="shared" si="71"/>
        <v>25.761897969856889</v>
      </c>
      <c r="AF50" s="96">
        <f t="shared" si="72"/>
        <v>2.0800646602957258</v>
      </c>
      <c r="AG50" s="96">
        <f t="shared" si="73"/>
        <v>17.845766176960016</v>
      </c>
      <c r="AH50" s="96">
        <f t="shared" si="74"/>
        <v>53.727475871249943</v>
      </c>
    </row>
    <row r="52" spans="2:34" ht="18" customHeight="1" x14ac:dyDescent="0.3">
      <c r="B52" s="1" t="s">
        <v>106</v>
      </c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</row>
    <row r="53" spans="2:34" ht="4.5" customHeight="1" x14ac:dyDescent="0.3"/>
    <row r="54" spans="2:34" x14ac:dyDescent="0.3">
      <c r="B54" s="25" t="s">
        <v>95</v>
      </c>
      <c r="S54" s="25" t="s">
        <v>112</v>
      </c>
    </row>
    <row r="55" spans="2:34" x14ac:dyDescent="0.3">
      <c r="B55" s="123" t="s">
        <v>0</v>
      </c>
      <c r="C55" s="123" t="s">
        <v>49</v>
      </c>
      <c r="D55" s="123"/>
      <c r="E55" s="123"/>
      <c r="F55" s="123"/>
      <c r="G55" s="124"/>
      <c r="H55" s="127" t="s">
        <v>50</v>
      </c>
      <c r="I55" s="123"/>
      <c r="J55" s="123"/>
      <c r="K55" s="123"/>
      <c r="L55" s="136"/>
      <c r="M55" s="122" t="s">
        <v>51</v>
      </c>
      <c r="N55" s="123"/>
      <c r="O55" s="123"/>
      <c r="P55" s="123"/>
      <c r="Q55" s="123"/>
      <c r="S55" s="123" t="s">
        <v>0</v>
      </c>
      <c r="T55" s="123" t="s">
        <v>49</v>
      </c>
      <c r="U55" s="123"/>
      <c r="V55" s="123"/>
      <c r="W55" s="123"/>
      <c r="X55" s="124"/>
      <c r="Y55" s="127" t="s">
        <v>50</v>
      </c>
      <c r="Z55" s="123"/>
      <c r="AA55" s="123"/>
      <c r="AB55" s="123"/>
      <c r="AC55" s="136"/>
      <c r="AD55" s="122" t="s">
        <v>51</v>
      </c>
      <c r="AE55" s="123"/>
      <c r="AF55" s="123"/>
      <c r="AG55" s="123"/>
      <c r="AH55" s="123"/>
    </row>
    <row r="56" spans="2:34" ht="20.399999999999999" x14ac:dyDescent="0.3">
      <c r="B56" s="125"/>
      <c r="C56" s="30" t="s">
        <v>52</v>
      </c>
      <c r="D56" s="30" t="s">
        <v>53</v>
      </c>
      <c r="E56" s="30" t="s">
        <v>54</v>
      </c>
      <c r="F56" s="30" t="s">
        <v>29</v>
      </c>
      <c r="G56" s="41" t="s">
        <v>30</v>
      </c>
      <c r="H56" s="34" t="s">
        <v>52</v>
      </c>
      <c r="I56" s="30" t="s">
        <v>53</v>
      </c>
      <c r="J56" s="30" t="s">
        <v>54</v>
      </c>
      <c r="K56" s="30" t="s">
        <v>29</v>
      </c>
      <c r="L56" s="46" t="s">
        <v>30</v>
      </c>
      <c r="M56" s="29" t="s">
        <v>52</v>
      </c>
      <c r="N56" s="22" t="s">
        <v>53</v>
      </c>
      <c r="O56" s="22" t="s">
        <v>54</v>
      </c>
      <c r="P56" s="22" t="s">
        <v>29</v>
      </c>
      <c r="Q56" s="22" t="s">
        <v>30</v>
      </c>
      <c r="S56" s="125"/>
      <c r="T56" s="30" t="s">
        <v>52</v>
      </c>
      <c r="U56" s="30" t="s">
        <v>53</v>
      </c>
      <c r="V56" s="30" t="s">
        <v>54</v>
      </c>
      <c r="W56" s="30" t="s">
        <v>29</v>
      </c>
      <c r="X56" s="41" t="s">
        <v>30</v>
      </c>
      <c r="Y56" s="34" t="s">
        <v>52</v>
      </c>
      <c r="Z56" s="30" t="s">
        <v>53</v>
      </c>
      <c r="AA56" s="30" t="s">
        <v>54</v>
      </c>
      <c r="AB56" s="30" t="s">
        <v>29</v>
      </c>
      <c r="AC56" s="46" t="s">
        <v>30</v>
      </c>
      <c r="AD56" s="29" t="s">
        <v>52</v>
      </c>
      <c r="AE56" s="30" t="s">
        <v>53</v>
      </c>
      <c r="AF56" s="30" t="s">
        <v>54</v>
      </c>
      <c r="AG56" s="30" t="s">
        <v>29</v>
      </c>
      <c r="AH56" s="30" t="s">
        <v>30</v>
      </c>
    </row>
    <row r="57" spans="2:34" x14ac:dyDescent="0.3">
      <c r="B57" s="4" t="s">
        <v>4</v>
      </c>
      <c r="C57" s="5"/>
      <c r="D57" s="5"/>
      <c r="E57" s="5"/>
      <c r="F57" s="5"/>
      <c r="G57" s="42"/>
      <c r="H57" s="35"/>
      <c r="I57" s="5"/>
      <c r="J57" s="5"/>
      <c r="K57" s="5"/>
      <c r="L57" s="47"/>
      <c r="M57" s="5"/>
      <c r="N57" s="5"/>
      <c r="O57" s="5"/>
      <c r="P57" s="5"/>
      <c r="Q57" s="5"/>
      <c r="S57" s="4" t="s">
        <v>4</v>
      </c>
      <c r="T57" s="5"/>
      <c r="U57" s="5"/>
      <c r="V57" s="5"/>
      <c r="W57" s="5"/>
      <c r="X57" s="42"/>
      <c r="Y57" s="35"/>
      <c r="Z57" s="5"/>
      <c r="AA57" s="5"/>
      <c r="AB57" s="5"/>
      <c r="AC57" s="47"/>
      <c r="AD57" s="5"/>
      <c r="AE57" s="5"/>
      <c r="AF57" s="5"/>
      <c r="AG57" s="5"/>
      <c r="AH57" s="5"/>
    </row>
    <row r="58" spans="2:34" x14ac:dyDescent="0.3">
      <c r="B58" s="6" t="s">
        <v>4</v>
      </c>
      <c r="C58" s="7">
        <v>4088469601</v>
      </c>
      <c r="D58" s="7">
        <v>14795375525</v>
      </c>
      <c r="E58" s="7">
        <v>1460582926</v>
      </c>
      <c r="F58" s="7">
        <v>401510949</v>
      </c>
      <c r="G58" s="66">
        <v>13375628898</v>
      </c>
      <c r="H58" s="36">
        <v>652583329</v>
      </c>
      <c r="I58" s="7">
        <v>5919589345</v>
      </c>
      <c r="J58" s="7">
        <v>1739381333</v>
      </c>
      <c r="K58" s="7">
        <v>3584900711</v>
      </c>
      <c r="L58" s="69">
        <v>22225113181</v>
      </c>
      <c r="M58" s="64">
        <v>94110605</v>
      </c>
      <c r="N58" s="7">
        <v>14098284784</v>
      </c>
      <c r="O58" s="7">
        <v>937695072</v>
      </c>
      <c r="P58" s="7">
        <v>1932811749</v>
      </c>
      <c r="Q58" s="7">
        <v>17058665689</v>
      </c>
      <c r="S58" s="6" t="s">
        <v>4</v>
      </c>
      <c r="T58" s="11">
        <f>C58/(C58+D58+E58+F58+G58)*100</f>
        <v>11.982068388832216</v>
      </c>
      <c r="U58" s="11">
        <f>D58/(D58+E58+F58+G58+C58)*100</f>
        <v>43.360772778069226</v>
      </c>
      <c r="V58" s="11">
        <f>E58/(E58+F58+G58+D58+C58)*100</f>
        <v>4.2805269978312026</v>
      </c>
      <c r="W58" s="11">
        <f>F58/(F58+G58+E58+D58+C58)*100</f>
        <v>1.1767072081461036</v>
      </c>
      <c r="X58" s="11">
        <f>G58/(C58+D58+E58+F58+G58)*100</f>
        <v>39.199924627121248</v>
      </c>
      <c r="Y58" s="11">
        <f>H58/(H58+I58+J58+K58+L58)*100</f>
        <v>1.9125244506103873</v>
      </c>
      <c r="Z58" s="11">
        <f>I58/(I58+J58+K58+L58+H58)*100</f>
        <v>17.348526780838476</v>
      </c>
      <c r="AA58" s="11">
        <f>J58/(J58+K58+L58+I58+H58)*100</f>
        <v>5.0976008433978679</v>
      </c>
      <c r="AB58" s="11">
        <f>K58/(K58+L58+J58+I58+H58)*100</f>
        <v>10.506260209411604</v>
      </c>
      <c r="AC58" s="11">
        <f>L58/(H58+I58+J58+K58+L58)*100</f>
        <v>65.135087715741662</v>
      </c>
      <c r="AD58" s="11">
        <f>M58/(M58+N58+O58+P58+Q58)*100</f>
        <v>0.27580973206907677</v>
      </c>
      <c r="AE58" s="11">
        <f>N58/(N58+O58+P58+Q58+M58)*100</f>
        <v>41.317810558210539</v>
      </c>
      <c r="AF58" s="11">
        <f>O58/(O58+P58+Q58+N58+M58)*100</f>
        <v>2.7481007753675968</v>
      </c>
      <c r="AG58" s="11">
        <f>P58/(P58+Q58+O58+N58+M58)*100</f>
        <v>5.6644869154932493</v>
      </c>
      <c r="AH58" s="11">
        <f>Q58/(M58+N58+O58+P58+Q58)*100</f>
        <v>49.993792018859537</v>
      </c>
    </row>
    <row r="59" spans="2:34" x14ac:dyDescent="0.3">
      <c r="B59" s="4" t="s">
        <v>5</v>
      </c>
      <c r="C59" s="8"/>
      <c r="D59" s="8"/>
      <c r="E59" s="8"/>
      <c r="F59" s="8"/>
      <c r="G59" s="67"/>
      <c r="H59" s="37"/>
      <c r="I59" s="8"/>
      <c r="J59" s="8"/>
      <c r="K59" s="8"/>
      <c r="L59" s="70"/>
      <c r="M59" s="8"/>
      <c r="N59" s="8"/>
      <c r="O59" s="8"/>
      <c r="P59" s="8"/>
      <c r="Q59" s="8"/>
      <c r="S59" s="4" t="s">
        <v>5</v>
      </c>
      <c r="T59" s="12"/>
      <c r="U59" s="12"/>
      <c r="V59" s="12"/>
      <c r="W59" s="12"/>
      <c r="X59" s="44"/>
      <c r="Y59" s="50"/>
      <c r="Z59" s="12"/>
      <c r="AA59" s="12"/>
      <c r="AB59" s="12"/>
      <c r="AC59" s="51"/>
      <c r="AD59" s="12"/>
      <c r="AE59" s="12"/>
      <c r="AF59" s="12"/>
      <c r="AG59" s="12"/>
      <c r="AH59" s="12"/>
    </row>
    <row r="60" spans="2:34" x14ac:dyDescent="0.3">
      <c r="B60" s="9" t="s">
        <v>6</v>
      </c>
      <c r="C60" s="10">
        <v>2845295</v>
      </c>
      <c r="D60" s="10">
        <v>12097863</v>
      </c>
      <c r="E60" s="10">
        <v>8009608</v>
      </c>
      <c r="F60" s="10">
        <v>1689740</v>
      </c>
      <c r="G60" s="68">
        <v>3278732</v>
      </c>
      <c r="H60" s="38">
        <v>2590366</v>
      </c>
      <c r="I60" s="10">
        <v>9161321</v>
      </c>
      <c r="J60" s="10">
        <v>0</v>
      </c>
      <c r="K60" s="10">
        <v>1705646</v>
      </c>
      <c r="L60" s="71">
        <v>14463905</v>
      </c>
      <c r="M60" s="65">
        <v>1194258</v>
      </c>
      <c r="N60" s="10">
        <v>3169809</v>
      </c>
      <c r="O60" s="10">
        <v>1179549</v>
      </c>
      <c r="P60" s="10">
        <v>4118532</v>
      </c>
      <c r="Q60" s="10">
        <v>18259090</v>
      </c>
      <c r="S60" s="9" t="s">
        <v>6</v>
      </c>
      <c r="T60" s="13">
        <f t="shared" ref="T60:T63" si="75">C60/(C60+D60+E60+F60+G60)*100</f>
        <v>10.190432816768368</v>
      </c>
      <c r="U60" s="13">
        <f t="shared" ref="U60:U63" si="76">D60/(D60+E60+F60+G60+C60)*100</f>
        <v>43.32853364166732</v>
      </c>
      <c r="V60" s="13">
        <f t="shared" ref="V60:V63" si="77">E60/(E60+F60+G60+D60+C60)*100</f>
        <v>28.686435751881778</v>
      </c>
      <c r="W60" s="13">
        <f t="shared" ref="W60:W63" si="78">F60/(F60+G60+E60+D60+C60)*100</f>
        <v>6.0518090207891211</v>
      </c>
      <c r="X60" s="45">
        <f t="shared" ref="X60:X63" si="79">G60/(C60+D60+E60+F60+G60)*100</f>
        <v>11.742788768893414</v>
      </c>
      <c r="Y60" s="52">
        <f t="shared" ref="Y60:Y63" si="80">H60/(H60+I60+J60+K60+L60)*100</f>
        <v>9.2774038171230089</v>
      </c>
      <c r="Z60" s="13">
        <f t="shared" ref="Z60:Z63" si="81">I60/(I60+J60+K60+L60+H60)*100</f>
        <v>32.811299413013131</v>
      </c>
      <c r="AA60" s="13">
        <f t="shared" ref="AA60:AA63" si="82">J60/(J60+K60+L60+I60+H60)*100</f>
        <v>0</v>
      </c>
      <c r="AB60" s="13">
        <f t="shared" ref="AB60:AB63" si="83">K60/(K60+L60+J60+I60+H60)*100</f>
        <v>6.1087764088397511</v>
      </c>
      <c r="AC60" s="53">
        <f t="shared" ref="AC60:AC63" si="84">L60/(H60+I60+J60+K60+L60)*100</f>
        <v>51.802520361024108</v>
      </c>
      <c r="AD60" s="40">
        <f t="shared" ref="AD60:AD63" si="85">M60/(M60+N60+O60+P60+Q60)*100</f>
        <v>4.2772387098308462</v>
      </c>
      <c r="AE60" s="13">
        <f t="shared" ref="AE60:AE63" si="86">N60/(N60+O60+P60+Q60+M60)*100</f>
        <v>11.352680708498671</v>
      </c>
      <c r="AF60" s="13">
        <f t="shared" ref="AF60:AF63" si="87">O60/(O60+P60+Q60+N60+M60)*100</f>
        <v>4.2245583809715024</v>
      </c>
      <c r="AG60" s="13">
        <f t="shared" ref="AG60:AG63" si="88">P60/(P60+Q60+O60+N60+M60)*100</f>
        <v>14.750535058653202</v>
      </c>
      <c r="AH60" s="13">
        <f t="shared" ref="AH60:AH63" si="89">Q60/(M60+N60+O60+P60+Q60)*100</f>
        <v>65.394987142045778</v>
      </c>
    </row>
    <row r="61" spans="2:34" x14ac:dyDescent="0.3">
      <c r="B61" s="9" t="s">
        <v>7</v>
      </c>
      <c r="C61" s="10">
        <v>68779552</v>
      </c>
      <c r="D61" s="10">
        <v>319057972</v>
      </c>
      <c r="E61" s="10">
        <v>139514052</v>
      </c>
      <c r="F61" s="10">
        <v>25289019</v>
      </c>
      <c r="G61" s="68">
        <v>44425213</v>
      </c>
      <c r="H61" s="38">
        <v>58882724</v>
      </c>
      <c r="I61" s="10">
        <v>226311580</v>
      </c>
      <c r="J61" s="10">
        <v>28172566</v>
      </c>
      <c r="K61" s="10">
        <v>60167167</v>
      </c>
      <c r="L61" s="71">
        <v>223531771</v>
      </c>
      <c r="M61" s="65">
        <v>23343748</v>
      </c>
      <c r="N61" s="10">
        <v>116108730</v>
      </c>
      <c r="O61" s="10">
        <v>12517836</v>
      </c>
      <c r="P61" s="10">
        <v>69320165</v>
      </c>
      <c r="Q61" s="10">
        <v>375775329</v>
      </c>
      <c r="S61" s="9" t="s">
        <v>7</v>
      </c>
      <c r="T61" s="13">
        <f t="shared" si="75"/>
        <v>11.519593163506023</v>
      </c>
      <c r="U61" s="13">
        <f t="shared" si="76"/>
        <v>53.437655904087542</v>
      </c>
      <c r="V61" s="13">
        <f t="shared" si="77"/>
        <v>23.366612211027835</v>
      </c>
      <c r="W61" s="13">
        <f t="shared" si="78"/>
        <v>4.2355496933765124</v>
      </c>
      <c r="X61" s="45">
        <f t="shared" si="79"/>
        <v>7.4405890280020852</v>
      </c>
      <c r="Y61" s="52">
        <f t="shared" si="80"/>
        <v>9.8620157461771782</v>
      </c>
      <c r="Z61" s="13">
        <f t="shared" si="81"/>
        <v>37.903959156207449</v>
      </c>
      <c r="AA61" s="13">
        <f t="shared" si="82"/>
        <v>4.718502654568355</v>
      </c>
      <c r="AB61" s="13">
        <f t="shared" si="83"/>
        <v>10.077141613843679</v>
      </c>
      <c r="AC61" s="53">
        <f t="shared" si="84"/>
        <v>37.438380829203339</v>
      </c>
      <c r="AD61" s="40">
        <f t="shared" si="85"/>
        <v>3.9097445687259986</v>
      </c>
      <c r="AE61" s="13">
        <f t="shared" si="86"/>
        <v>19.446554876242388</v>
      </c>
      <c r="AF61" s="13">
        <f t="shared" si="87"/>
        <v>2.0965588436442504</v>
      </c>
      <c r="AG61" s="13">
        <f t="shared" si="88"/>
        <v>11.610138124003912</v>
      </c>
      <c r="AH61" s="13">
        <f t="shared" si="89"/>
        <v>62.937003587383458</v>
      </c>
    </row>
    <row r="62" spans="2:34" x14ac:dyDescent="0.3">
      <c r="B62" s="9" t="s">
        <v>8</v>
      </c>
      <c r="C62" s="10">
        <v>393274743</v>
      </c>
      <c r="D62" s="10">
        <v>1934415051</v>
      </c>
      <c r="E62" s="10">
        <v>613533417</v>
      </c>
      <c r="F62" s="10">
        <v>215847841</v>
      </c>
      <c r="G62" s="68">
        <v>124834061</v>
      </c>
      <c r="H62" s="38">
        <v>201249346</v>
      </c>
      <c r="I62" s="10">
        <v>1360167678</v>
      </c>
      <c r="J62" s="10">
        <v>265058289</v>
      </c>
      <c r="K62" s="10">
        <v>306945431</v>
      </c>
      <c r="L62" s="71">
        <v>1148484369</v>
      </c>
      <c r="M62" s="65">
        <v>44764547</v>
      </c>
      <c r="N62" s="10">
        <v>582242320</v>
      </c>
      <c r="O62" s="10">
        <v>117667968</v>
      </c>
      <c r="P62" s="10">
        <v>300583309</v>
      </c>
      <c r="Q62" s="10">
        <v>2236646969</v>
      </c>
      <c r="S62" s="9" t="s">
        <v>8</v>
      </c>
      <c r="T62" s="13">
        <f t="shared" si="75"/>
        <v>11.983123504765386</v>
      </c>
      <c r="U62" s="13">
        <f t="shared" si="76"/>
        <v>58.941833611750738</v>
      </c>
      <c r="V62" s="13">
        <f t="shared" si="77"/>
        <v>18.694428872112244</v>
      </c>
      <c r="W62" s="13">
        <f t="shared" si="78"/>
        <v>6.5769068138198783</v>
      </c>
      <c r="X62" s="45">
        <f t="shared" si="79"/>
        <v>3.8037071975517533</v>
      </c>
      <c r="Y62" s="52">
        <f t="shared" si="80"/>
        <v>6.1320891089394518</v>
      </c>
      <c r="Z62" s="13">
        <f t="shared" si="81"/>
        <v>41.444454704440446</v>
      </c>
      <c r="AA62" s="13">
        <f t="shared" si="82"/>
        <v>8.0763544305432209</v>
      </c>
      <c r="AB62" s="13">
        <f t="shared" si="83"/>
        <v>9.3526601297567744</v>
      </c>
      <c r="AC62" s="53">
        <f t="shared" si="84"/>
        <v>34.994441626320111</v>
      </c>
      <c r="AD62" s="40">
        <f t="shared" si="85"/>
        <v>1.3639805374836258</v>
      </c>
      <c r="AE62" s="13">
        <f t="shared" si="86"/>
        <v>17.740985797964477</v>
      </c>
      <c r="AF62" s="13">
        <f t="shared" si="87"/>
        <v>3.5853555769758176</v>
      </c>
      <c r="AG62" s="13">
        <f t="shared" si="88"/>
        <v>9.1588055915862796</v>
      </c>
      <c r="AH62" s="13">
        <f t="shared" si="89"/>
        <v>68.150872495989802</v>
      </c>
    </row>
    <row r="63" spans="2:34" x14ac:dyDescent="0.3">
      <c r="B63" s="9" t="s">
        <v>9</v>
      </c>
      <c r="C63" s="10">
        <v>3623570011</v>
      </c>
      <c r="D63" s="10">
        <v>12529804639</v>
      </c>
      <c r="E63" s="10">
        <v>699525849</v>
      </c>
      <c r="F63" s="10">
        <v>158684349</v>
      </c>
      <c r="G63" s="68">
        <v>13203090892</v>
      </c>
      <c r="H63" s="38">
        <v>389860893</v>
      </c>
      <c r="I63" s="10">
        <v>4323948766</v>
      </c>
      <c r="J63" s="10">
        <v>1446150478</v>
      </c>
      <c r="K63" s="10">
        <v>3216082467</v>
      </c>
      <c r="L63" s="71">
        <v>20838633136</v>
      </c>
      <c r="M63" s="65">
        <v>24808052</v>
      </c>
      <c r="N63" s="10">
        <v>13396763925</v>
      </c>
      <c r="O63" s="10">
        <v>806329719</v>
      </c>
      <c r="P63" s="10">
        <v>1558789743</v>
      </c>
      <c r="Q63" s="10">
        <v>14427984301</v>
      </c>
      <c r="S63" s="9" t="s">
        <v>9</v>
      </c>
      <c r="T63" s="13">
        <f t="shared" si="75"/>
        <v>11.992748299472566</v>
      </c>
      <c r="U63" s="13">
        <f t="shared" si="76"/>
        <v>41.469267275346908</v>
      </c>
      <c r="V63" s="13">
        <f t="shared" si="77"/>
        <v>2.3151856899590215</v>
      </c>
      <c r="W63" s="13">
        <f t="shared" si="78"/>
        <v>0.52518964745970831</v>
      </c>
      <c r="X63" s="45">
        <f t="shared" si="79"/>
        <v>43.697609087761805</v>
      </c>
      <c r="Y63" s="52">
        <f t="shared" si="80"/>
        <v>1.2903030843514192</v>
      </c>
      <c r="Z63" s="13">
        <f t="shared" si="81"/>
        <v>14.310756809730371</v>
      </c>
      <c r="AA63" s="13">
        <f t="shared" si="82"/>
        <v>4.7862518547088007</v>
      </c>
      <c r="AB63" s="13">
        <f t="shared" si="83"/>
        <v>10.644107170550758</v>
      </c>
      <c r="AC63" s="53">
        <f t="shared" si="84"/>
        <v>68.968581080658652</v>
      </c>
      <c r="AD63" s="40">
        <f t="shared" si="85"/>
        <v>8.2105968018573214E-2</v>
      </c>
      <c r="AE63" s="13">
        <f t="shared" si="86"/>
        <v>44.338599031412272</v>
      </c>
      <c r="AF63" s="13">
        <f t="shared" si="87"/>
        <v>2.6686691127799604</v>
      </c>
      <c r="AG63" s="13">
        <f t="shared" si="88"/>
        <v>5.1590483922896464</v>
      </c>
      <c r="AH63" s="13">
        <f t="shared" si="89"/>
        <v>47.751577495499539</v>
      </c>
    </row>
    <row r="64" spans="2:34" x14ac:dyDescent="0.3">
      <c r="B64" s="4" t="s">
        <v>71</v>
      </c>
      <c r="C64" s="8"/>
      <c r="D64" s="8"/>
      <c r="E64" s="8"/>
      <c r="F64" s="8"/>
      <c r="G64" s="67"/>
      <c r="H64" s="37"/>
      <c r="I64" s="8"/>
      <c r="J64" s="8"/>
      <c r="K64" s="8"/>
      <c r="L64" s="70"/>
      <c r="M64" s="8"/>
      <c r="N64" s="8"/>
      <c r="O64" s="8"/>
      <c r="P64" s="8"/>
      <c r="Q64" s="8"/>
      <c r="S64" s="4" t="s">
        <v>71</v>
      </c>
      <c r="T64" s="8"/>
      <c r="U64" s="8"/>
      <c r="V64" s="8"/>
      <c r="W64" s="8"/>
      <c r="X64" s="67"/>
      <c r="Y64" s="37"/>
      <c r="Z64" s="8"/>
      <c r="AA64" s="8"/>
      <c r="AB64" s="8"/>
      <c r="AC64" s="70"/>
      <c r="AD64" s="8"/>
      <c r="AE64" s="8"/>
      <c r="AF64" s="8"/>
      <c r="AG64" s="8"/>
      <c r="AH64" s="8"/>
    </row>
    <row r="65" spans="2:34" x14ac:dyDescent="0.3">
      <c r="B65" s="9" t="s">
        <v>64</v>
      </c>
      <c r="C65" s="10">
        <v>487923287</v>
      </c>
      <c r="D65" s="10">
        <v>3692994566</v>
      </c>
      <c r="E65" s="10">
        <v>540481319</v>
      </c>
      <c r="F65" s="10">
        <v>269714933</v>
      </c>
      <c r="G65" s="68">
        <v>4350189736</v>
      </c>
      <c r="H65" s="38">
        <v>439327355</v>
      </c>
      <c r="I65" s="10">
        <v>2618606247</v>
      </c>
      <c r="J65" s="10">
        <v>551184696</v>
      </c>
      <c r="K65" s="10">
        <v>401855050</v>
      </c>
      <c r="L65" s="71">
        <v>5330330493</v>
      </c>
      <c r="M65" s="65">
        <v>26426664</v>
      </c>
      <c r="N65" s="10">
        <v>5098436043</v>
      </c>
      <c r="O65" s="10">
        <v>89715625</v>
      </c>
      <c r="P65" s="10">
        <v>998465663</v>
      </c>
      <c r="Q65" s="10">
        <v>3128259846</v>
      </c>
      <c r="S65" s="9" t="s">
        <v>64</v>
      </c>
      <c r="T65" s="13">
        <f t="shared" ref="T65:T71" si="90">C65/(C65+D65+E65+F65+G65)*100</f>
        <v>5.2232889038300154</v>
      </c>
      <c r="U65" s="13">
        <f t="shared" ref="U65:U71" si="91">D65/(D65+E65+F65+G65+C65)*100</f>
        <v>39.534037526871188</v>
      </c>
      <c r="V65" s="13">
        <f t="shared" ref="V65:V71" si="92">E65/(E65+F65+G65+D65+C65)*100</f>
        <v>5.7859301891858888</v>
      </c>
      <c r="W65" s="13">
        <f t="shared" ref="W65:W71" si="93">F65/(F65+G65+E65+D65+C65)*100</f>
        <v>2.8873371168614792</v>
      </c>
      <c r="X65" s="45">
        <f t="shared" ref="X65:X71" si="94">G65/(C65+D65+E65+F65+G65)*100</f>
        <v>46.56940626325143</v>
      </c>
      <c r="Y65" s="52">
        <f t="shared" ref="Y65:Y71" si="95">H65/(H65+I65+J65+K65+L65)*100</f>
        <v>4.7030624683434921</v>
      </c>
      <c r="Z65" s="13">
        <f t="shared" ref="Z65:Z71" si="96">I65/(I65+J65+K65+L65+H65)*100</f>
        <v>28.03255617814991</v>
      </c>
      <c r="AA65" s="13">
        <f t="shared" ref="AA65:AA71" si="97">J65/(J65+K65+L65+I65+H65)*100</f>
        <v>5.900511378088253</v>
      </c>
      <c r="AB65" s="13">
        <f t="shared" ref="AB65:AB71" si="98">K65/(K65+L65+J65+I65+H65)*100</f>
        <v>4.3019160584009102</v>
      </c>
      <c r="AC65" s="53">
        <f t="shared" ref="AC65:AC71" si="99">L65/(H65+I65+J65+K65+L65)*100</f>
        <v>57.061953917017441</v>
      </c>
      <c r="AD65" s="40">
        <f t="shared" ref="AD65:AD71" si="100">M65/(M65+N65+O65+P65+Q65)*100</f>
        <v>0.28290123573553505</v>
      </c>
      <c r="AE65" s="13">
        <f t="shared" ref="AE65:AE71" si="101">N65/(N65+O65+P65+Q65+M65)*100</f>
        <v>54.579490505623085</v>
      </c>
      <c r="AF65" s="13">
        <f t="shared" ref="AF65:AF71" si="102">O65/(O65+P65+Q65+N65+M65)*100</f>
        <v>0.96041865811310367</v>
      </c>
      <c r="AG65" s="13">
        <f t="shared" ref="AG65:AG71" si="103">P65/(P65+Q65+O65+N65+M65)*100</f>
        <v>10.688718405857065</v>
      </c>
      <c r="AH65" s="13">
        <f t="shared" ref="AH65:AH71" si="104">Q65/(M65+N65+O65+P65+Q65)*100</f>
        <v>33.488471194671206</v>
      </c>
    </row>
    <row r="66" spans="2:34" x14ac:dyDescent="0.3">
      <c r="B66" s="9" t="s">
        <v>65</v>
      </c>
      <c r="C66" s="10">
        <v>57330829</v>
      </c>
      <c r="D66" s="10">
        <v>471616794</v>
      </c>
      <c r="E66" s="10">
        <v>62704426</v>
      </c>
      <c r="F66" s="10">
        <v>13005960</v>
      </c>
      <c r="G66" s="68">
        <v>25496949</v>
      </c>
      <c r="H66" s="38">
        <v>14102573</v>
      </c>
      <c r="I66" s="10">
        <v>402855264</v>
      </c>
      <c r="J66" s="10">
        <v>2043026</v>
      </c>
      <c r="K66" s="10">
        <v>35032311</v>
      </c>
      <c r="L66" s="71">
        <v>176121784</v>
      </c>
      <c r="M66" s="65">
        <v>5536314</v>
      </c>
      <c r="N66" s="10">
        <v>348356739</v>
      </c>
      <c r="O66" s="10">
        <v>2043026</v>
      </c>
      <c r="P66" s="10">
        <v>42299560</v>
      </c>
      <c r="Q66" s="10">
        <v>231919319</v>
      </c>
      <c r="S66" s="9" t="s">
        <v>65</v>
      </c>
      <c r="T66" s="13">
        <f t="shared" si="90"/>
        <v>9.097893823125327</v>
      </c>
      <c r="U66" s="13">
        <f t="shared" si="91"/>
        <v>74.841400200488465</v>
      </c>
      <c r="V66" s="13">
        <f t="shared" si="92"/>
        <v>9.9506359830941769</v>
      </c>
      <c r="W66" s="13">
        <f t="shared" si="93"/>
        <v>2.0639304404235124</v>
      </c>
      <c r="X66" s="45">
        <f t="shared" si="94"/>
        <v>4.0461395528685182</v>
      </c>
      <c r="Y66" s="52">
        <f t="shared" si="95"/>
        <v>2.2379531924590523</v>
      </c>
      <c r="Z66" s="13">
        <f t="shared" si="96"/>
        <v>63.929555561792469</v>
      </c>
      <c r="AA66" s="13">
        <f t="shared" si="97"/>
        <v>0.32421009690762442</v>
      </c>
      <c r="AB66" s="13">
        <f t="shared" si="98"/>
        <v>5.559316887894739</v>
      </c>
      <c r="AC66" s="53">
        <f t="shared" si="99"/>
        <v>27.948964260946113</v>
      </c>
      <c r="AD66" s="40">
        <f t="shared" si="100"/>
        <v>0.87856390395963535</v>
      </c>
      <c r="AE66" s="13">
        <f t="shared" si="101"/>
        <v>55.281123250322814</v>
      </c>
      <c r="AF66" s="13">
        <f t="shared" si="102"/>
        <v>0.32421009690762442</v>
      </c>
      <c r="AG66" s="13">
        <f t="shared" si="103"/>
        <v>6.7125648164780447</v>
      </c>
      <c r="AH66" s="13">
        <f t="shared" si="104"/>
        <v>36.803537932331878</v>
      </c>
    </row>
    <row r="67" spans="2:34" x14ac:dyDescent="0.3">
      <c r="B67" s="9" t="s">
        <v>66</v>
      </c>
      <c r="C67" s="10">
        <v>3327992107</v>
      </c>
      <c r="D67" s="10">
        <v>8812590438</v>
      </c>
      <c r="E67" s="10">
        <v>444650757</v>
      </c>
      <c r="F67" s="10">
        <v>61480950</v>
      </c>
      <c r="G67" s="68">
        <v>8486175085</v>
      </c>
      <c r="H67" s="38">
        <v>110445250</v>
      </c>
      <c r="I67" s="10">
        <v>2438331586</v>
      </c>
      <c r="J67" s="10">
        <v>831164790</v>
      </c>
      <c r="K67" s="10">
        <v>3096289215</v>
      </c>
      <c r="L67" s="71">
        <v>14656658496</v>
      </c>
      <c r="M67" s="65">
        <v>36725828</v>
      </c>
      <c r="N67" s="10">
        <v>8194188844</v>
      </c>
      <c r="O67" s="10">
        <v>577899881</v>
      </c>
      <c r="P67" s="10">
        <v>836932525</v>
      </c>
      <c r="Q67" s="10">
        <v>11487142259</v>
      </c>
      <c r="S67" s="9" t="s">
        <v>66</v>
      </c>
      <c r="T67" s="13">
        <f t="shared" si="90"/>
        <v>15.747927573600959</v>
      </c>
      <c r="U67" s="13">
        <f t="shared" si="91"/>
        <v>41.700830858801183</v>
      </c>
      <c r="V67" s="13">
        <f t="shared" si="92"/>
        <v>2.1040698690523789</v>
      </c>
      <c r="W67" s="13">
        <f t="shared" si="93"/>
        <v>0.290925433903435</v>
      </c>
      <c r="X67" s="45">
        <f t="shared" si="94"/>
        <v>40.15624626464205</v>
      </c>
      <c r="Y67" s="52">
        <f t="shared" si="95"/>
        <v>0.52262257298924875</v>
      </c>
      <c r="Z67" s="13">
        <f t="shared" si="96"/>
        <v>11.538089028512099</v>
      </c>
      <c r="AA67" s="13">
        <f t="shared" si="97"/>
        <v>3.9330390499172094</v>
      </c>
      <c r="AB67" s="13">
        <f t="shared" si="98"/>
        <v>14.651518614536718</v>
      </c>
      <c r="AC67" s="53">
        <f t="shared" si="99"/>
        <v>69.354730734044722</v>
      </c>
      <c r="AD67" s="40">
        <f t="shared" si="100"/>
        <v>0.17378517160783824</v>
      </c>
      <c r="AE67" s="13">
        <f t="shared" si="101"/>
        <v>38.774578872437502</v>
      </c>
      <c r="AF67" s="13">
        <f t="shared" si="102"/>
        <v>2.7345994756533276</v>
      </c>
      <c r="AG67" s="13">
        <f t="shared" si="103"/>
        <v>3.9603317447684603</v>
      </c>
      <c r="AH67" s="13">
        <f t="shared" si="104"/>
        <v>54.356704735532865</v>
      </c>
    </row>
    <row r="68" spans="2:34" x14ac:dyDescent="0.3">
      <c r="B68" s="9" t="s">
        <v>67</v>
      </c>
      <c r="C68" s="10">
        <v>137750426</v>
      </c>
      <c r="D68" s="10">
        <v>117155470</v>
      </c>
      <c r="E68" s="10">
        <v>38783939</v>
      </c>
      <c r="F68" s="10">
        <v>0</v>
      </c>
      <c r="G68" s="68">
        <v>194651846</v>
      </c>
      <c r="H68" s="38">
        <v>0</v>
      </c>
      <c r="I68" s="10">
        <v>231931815</v>
      </c>
      <c r="J68" s="10">
        <v>14663885</v>
      </c>
      <c r="K68" s="10">
        <v>0</v>
      </c>
      <c r="L68" s="71">
        <v>241745981</v>
      </c>
      <c r="M68" s="65">
        <v>0</v>
      </c>
      <c r="N68" s="10">
        <v>15990233</v>
      </c>
      <c r="O68" s="10">
        <v>0</v>
      </c>
      <c r="P68" s="10">
        <v>0</v>
      </c>
      <c r="Q68" s="10">
        <v>472351448</v>
      </c>
      <c r="S68" s="9" t="s">
        <v>67</v>
      </c>
      <c r="T68" s="13">
        <f t="shared" si="90"/>
        <v>28.207796172123185</v>
      </c>
      <c r="U68" s="13">
        <f t="shared" si="91"/>
        <v>23.990471130806466</v>
      </c>
      <c r="V68" s="13">
        <f t="shared" si="92"/>
        <v>7.941967787918558</v>
      </c>
      <c r="W68" s="13">
        <f t="shared" si="93"/>
        <v>0</v>
      </c>
      <c r="X68" s="45">
        <f t="shared" si="94"/>
        <v>39.859764909151792</v>
      </c>
      <c r="Y68" s="52">
        <f t="shared" si="95"/>
        <v>0</v>
      </c>
      <c r="Z68" s="13">
        <f t="shared" si="96"/>
        <v>47.493757756876789</v>
      </c>
      <c r="AA68" s="13">
        <f t="shared" si="97"/>
        <v>3.0027920143887945</v>
      </c>
      <c r="AB68" s="13">
        <f t="shared" si="98"/>
        <v>0</v>
      </c>
      <c r="AC68" s="53">
        <f t="shared" si="99"/>
        <v>49.503450228734422</v>
      </c>
      <c r="AD68" s="40">
        <f t="shared" si="100"/>
        <v>0</v>
      </c>
      <c r="AE68" s="13">
        <f t="shared" si="101"/>
        <v>3.2743944705387538</v>
      </c>
      <c r="AF68" s="13">
        <f t="shared" si="102"/>
        <v>0</v>
      </c>
      <c r="AG68" s="13">
        <f t="shared" si="103"/>
        <v>0</v>
      </c>
      <c r="AH68" s="13">
        <f t="shared" si="104"/>
        <v>96.725605529461248</v>
      </c>
    </row>
    <row r="69" spans="2:34" x14ac:dyDescent="0.3">
      <c r="B69" s="9" t="s">
        <v>68</v>
      </c>
      <c r="C69" s="10">
        <v>52543902</v>
      </c>
      <c r="D69" s="10">
        <v>182884841</v>
      </c>
      <c r="E69" s="10">
        <v>233691740</v>
      </c>
      <c r="F69" s="10">
        <v>16118547</v>
      </c>
      <c r="G69" s="68">
        <v>7194464</v>
      </c>
      <c r="H69" s="38">
        <v>33338599</v>
      </c>
      <c r="I69" s="10">
        <v>54040600</v>
      </c>
      <c r="J69" s="10">
        <v>247566248</v>
      </c>
      <c r="K69" s="10">
        <v>10432408</v>
      </c>
      <c r="L69" s="71">
        <v>147055639</v>
      </c>
      <c r="M69" s="65">
        <v>17060927</v>
      </c>
      <c r="N69" s="10">
        <v>26144214</v>
      </c>
      <c r="O69" s="10">
        <v>225553476</v>
      </c>
      <c r="P69" s="10">
        <v>17589817</v>
      </c>
      <c r="Q69" s="10">
        <v>206085060</v>
      </c>
      <c r="S69" s="9" t="s">
        <v>68</v>
      </c>
      <c r="T69" s="13">
        <f t="shared" si="90"/>
        <v>10.67025347386301</v>
      </c>
      <c r="U69" s="13">
        <f t="shared" si="91"/>
        <v>37.138993027147741</v>
      </c>
      <c r="V69" s="13">
        <f t="shared" si="92"/>
        <v>47.456507903583017</v>
      </c>
      <c r="W69" s="13">
        <f t="shared" si="93"/>
        <v>3.2732434321374573</v>
      </c>
      <c r="X69" s="45">
        <f t="shared" si="94"/>
        <v>1.4610021632687722</v>
      </c>
      <c r="Y69" s="52">
        <f t="shared" si="95"/>
        <v>6.7701729078566695</v>
      </c>
      <c r="Z69" s="13">
        <f t="shared" si="96"/>
        <v>10.974192588126428</v>
      </c>
      <c r="AA69" s="13">
        <f t="shared" si="97"/>
        <v>50.274047362017981</v>
      </c>
      <c r="AB69" s="13">
        <f t="shared" si="98"/>
        <v>2.1185415141562243</v>
      </c>
      <c r="AC69" s="53">
        <f t="shared" si="99"/>
        <v>29.863045627842695</v>
      </c>
      <c r="AD69" s="40">
        <f t="shared" si="100"/>
        <v>3.4646154674442187</v>
      </c>
      <c r="AE69" s="13">
        <f t="shared" si="101"/>
        <v>5.3091867873634113</v>
      </c>
      <c r="AF69" s="13">
        <f t="shared" si="102"/>
        <v>45.803845341194439</v>
      </c>
      <c r="AG69" s="13">
        <f t="shared" si="103"/>
        <v>3.5720188034163249</v>
      </c>
      <c r="AH69" s="13">
        <f t="shared" si="104"/>
        <v>41.850333600581607</v>
      </c>
    </row>
    <row r="70" spans="2:34" x14ac:dyDescent="0.3">
      <c r="B70" s="9" t="s">
        <v>69</v>
      </c>
      <c r="C70" s="10">
        <v>0</v>
      </c>
      <c r="D70" s="10">
        <v>98978267</v>
      </c>
      <c r="E70" s="10">
        <v>40568497</v>
      </c>
      <c r="F70" s="10">
        <v>21855738</v>
      </c>
      <c r="G70" s="68">
        <v>102981694</v>
      </c>
      <c r="H70" s="38">
        <v>392418</v>
      </c>
      <c r="I70" s="10">
        <v>981384</v>
      </c>
      <c r="J70" s="10">
        <v>32955211</v>
      </c>
      <c r="K70" s="10">
        <v>20569361</v>
      </c>
      <c r="L70" s="71">
        <v>209485822</v>
      </c>
      <c r="M70" s="65">
        <v>0</v>
      </c>
      <c r="N70" s="10">
        <v>102981694</v>
      </c>
      <c r="O70" s="10">
        <v>23688278</v>
      </c>
      <c r="P70" s="10">
        <v>21550745</v>
      </c>
      <c r="Q70" s="10">
        <v>116163479</v>
      </c>
      <c r="S70" s="9" t="s">
        <v>69</v>
      </c>
      <c r="T70" s="13">
        <f t="shared" si="90"/>
        <v>0</v>
      </c>
      <c r="U70" s="13">
        <f t="shared" si="91"/>
        <v>37.43728577482748</v>
      </c>
      <c r="V70" s="13">
        <f t="shared" si="92"/>
        <v>15.344524224133277</v>
      </c>
      <c r="W70" s="13">
        <f t="shared" si="93"/>
        <v>8.2666582687869887</v>
      </c>
      <c r="X70" s="45">
        <f t="shared" si="94"/>
        <v>38.951531732252256</v>
      </c>
      <c r="Y70" s="52">
        <f t="shared" si="95"/>
        <v>0.14842717754581669</v>
      </c>
      <c r="Z70" s="13">
        <f t="shared" si="96"/>
        <v>0.37119616635481495</v>
      </c>
      <c r="AA70" s="13">
        <f t="shared" si="97"/>
        <v>12.464894459879137</v>
      </c>
      <c r="AB70" s="13">
        <f t="shared" si="98"/>
        <v>7.7801023325917704</v>
      </c>
      <c r="AC70" s="53">
        <f t="shared" si="99"/>
        <v>79.235379863628467</v>
      </c>
      <c r="AD70" s="40">
        <f t="shared" si="100"/>
        <v>0</v>
      </c>
      <c r="AE70" s="13">
        <f t="shared" si="101"/>
        <v>38.951531732252256</v>
      </c>
      <c r="AF70" s="13">
        <f t="shared" si="102"/>
        <v>8.9597934968851174</v>
      </c>
      <c r="AG70" s="13">
        <f t="shared" si="103"/>
        <v>8.151298498946586</v>
      </c>
      <c r="AH70" s="13">
        <f t="shared" si="104"/>
        <v>43.937376271916037</v>
      </c>
    </row>
    <row r="71" spans="2:34" x14ac:dyDescent="0.3">
      <c r="B71" s="9" t="s">
        <v>70</v>
      </c>
      <c r="C71" s="10">
        <v>24929050</v>
      </c>
      <c r="D71" s="10">
        <v>1419155149</v>
      </c>
      <c r="E71" s="10">
        <v>99702248</v>
      </c>
      <c r="F71" s="10">
        <v>19334821</v>
      </c>
      <c r="G71" s="68">
        <v>208939124</v>
      </c>
      <c r="H71" s="38">
        <v>54977134</v>
      </c>
      <c r="I71" s="10">
        <v>172842449</v>
      </c>
      <c r="J71" s="10">
        <v>59803477</v>
      </c>
      <c r="K71" s="10">
        <v>20722366</v>
      </c>
      <c r="L71" s="71">
        <v>1463714966</v>
      </c>
      <c r="M71" s="65">
        <v>8360872</v>
      </c>
      <c r="N71" s="10">
        <v>312187017</v>
      </c>
      <c r="O71" s="10">
        <v>18794786</v>
      </c>
      <c r="P71" s="10">
        <v>15973439</v>
      </c>
      <c r="Q71" s="10">
        <v>1416744278</v>
      </c>
      <c r="S71" s="9" t="s">
        <v>70</v>
      </c>
      <c r="T71" s="13">
        <f t="shared" si="90"/>
        <v>1.4067833191545089</v>
      </c>
      <c r="U71" s="13">
        <f t="shared" si="91"/>
        <v>80.085032959757058</v>
      </c>
      <c r="V71" s="13">
        <f t="shared" si="92"/>
        <v>5.6263459445348296</v>
      </c>
      <c r="W71" s="13">
        <f t="shared" si="93"/>
        <v>1.0910926674557715</v>
      </c>
      <c r="X71" s="45">
        <f t="shared" si="94"/>
        <v>11.790745109097839</v>
      </c>
      <c r="Y71" s="52">
        <f t="shared" si="95"/>
        <v>3.1024413303403939</v>
      </c>
      <c r="Z71" s="13">
        <f t="shared" si="96"/>
        <v>9.75375612367956</v>
      </c>
      <c r="AA71" s="13">
        <f t="shared" si="97"/>
        <v>3.3747990345015286</v>
      </c>
      <c r="AB71" s="13">
        <f t="shared" si="98"/>
        <v>1.1693938927562237</v>
      </c>
      <c r="AC71" s="53">
        <f t="shared" si="99"/>
        <v>82.599609618722297</v>
      </c>
      <c r="AD71" s="40">
        <f t="shared" si="100"/>
        <v>0.4718164255431313</v>
      </c>
      <c r="AE71" s="13">
        <f t="shared" si="101"/>
        <v>17.6171770674055</v>
      </c>
      <c r="AF71" s="13">
        <f t="shared" si="102"/>
        <v>1.060617690280163</v>
      </c>
      <c r="AG71" s="13">
        <f t="shared" si="103"/>
        <v>0.90140488846274047</v>
      </c>
      <c r="AH71" s="13">
        <f t="shared" si="104"/>
        <v>79.948983928308465</v>
      </c>
    </row>
    <row r="72" spans="2:34" x14ac:dyDescent="0.3">
      <c r="B72" s="4" t="s">
        <v>156</v>
      </c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S72" s="4" t="s">
        <v>156</v>
      </c>
      <c r="T72" s="20"/>
      <c r="U72" s="20"/>
      <c r="V72" s="20"/>
      <c r="W72" s="20"/>
      <c r="X72" s="20"/>
      <c r="Y72" s="20"/>
      <c r="Z72" s="20"/>
      <c r="AA72" s="20"/>
      <c r="AB72" s="20"/>
      <c r="AC72" s="20"/>
      <c r="AD72" s="20"/>
      <c r="AE72" s="20"/>
      <c r="AF72" s="20"/>
      <c r="AG72" s="20"/>
      <c r="AH72" s="20"/>
    </row>
    <row r="73" spans="2:34" x14ac:dyDescent="0.3">
      <c r="B73" s="9" t="s">
        <v>157</v>
      </c>
      <c r="C73" s="10">
        <v>17.952740930918083</v>
      </c>
      <c r="D73" s="10">
        <v>56.89868302191794</v>
      </c>
      <c r="E73" s="10">
        <v>8.8052108591261344</v>
      </c>
      <c r="F73" s="10">
        <v>4.4572814149194127</v>
      </c>
      <c r="G73" s="68">
        <v>11.886083773118433</v>
      </c>
      <c r="H73" s="38">
        <v>12.054866162696715</v>
      </c>
      <c r="I73" s="10">
        <v>43.044263775971089</v>
      </c>
      <c r="J73" s="10">
        <v>6.2853610992250273</v>
      </c>
      <c r="K73" s="10">
        <v>7.9018684923691334</v>
      </c>
      <c r="L73" s="71">
        <v>30.713640469738028</v>
      </c>
      <c r="M73" s="65">
        <v>0.58479532163742687</v>
      </c>
      <c r="N73" s="10">
        <v>25.761897969856889</v>
      </c>
      <c r="O73" s="10">
        <v>2.0800646602957258</v>
      </c>
      <c r="P73" s="10">
        <v>17.845766176960016</v>
      </c>
      <c r="Q73" s="10">
        <v>53.727475871249943</v>
      </c>
      <c r="S73" s="9" t="s">
        <v>157</v>
      </c>
      <c r="T73" s="96">
        <f t="shared" ref="T73:T74" si="105">C73/(C73+D73+E73+F73+G73)*100</f>
        <v>17.952740930918083</v>
      </c>
      <c r="U73" s="96">
        <f t="shared" ref="U73:U74" si="106">D73/(D73+E73+F73+G73+C73)*100</f>
        <v>56.89868302191794</v>
      </c>
      <c r="V73" s="96">
        <f t="shared" ref="V73:V74" si="107">E73/(E73+F73+G73+D73+C73)*100</f>
        <v>8.8052108591261344</v>
      </c>
      <c r="W73" s="96">
        <f t="shared" ref="W73:W74" si="108">F73/(F73+G73+E73+D73+C73)*100</f>
        <v>4.4572814149194127</v>
      </c>
      <c r="X73" s="98">
        <f t="shared" ref="X73:X74" si="109">G73/(C73+D73+E73+F73+G73)*100</f>
        <v>11.886083773118433</v>
      </c>
      <c r="Y73" s="101">
        <f t="shared" ref="Y73:Y74" si="110">H73/(H73+I73+J73+K73+L73)*100</f>
        <v>12.054866162696717</v>
      </c>
      <c r="Z73" s="96">
        <f t="shared" ref="Z73:Z74" si="111">I73/(I73+J73+K73+L73+H73)*100</f>
        <v>43.044263775971096</v>
      </c>
      <c r="AA73" s="96">
        <f t="shared" ref="AA73:AA74" si="112">J73/(J73+K73+L73+I73+H73)*100</f>
        <v>6.2853610992250282</v>
      </c>
      <c r="AB73" s="96">
        <f t="shared" ref="AB73:AB74" si="113">K73/(K73+L73+J73+I73+H73)*100</f>
        <v>7.9018684923691351</v>
      </c>
      <c r="AC73" s="102">
        <f t="shared" ref="AC73:AC74" si="114">L73/(H73+I73+J73+K73+L73)*100</f>
        <v>30.713640469738035</v>
      </c>
      <c r="AD73" s="99">
        <f t="shared" ref="AD73:AD74" si="115">M73/(M73+N73+O73+P73+Q73)*100</f>
        <v>0.58479532163742687</v>
      </c>
      <c r="AE73" s="96">
        <f t="shared" ref="AE73:AE74" si="116">N73/(N73+O73+P73+Q73+M73)*100</f>
        <v>25.761897969856882</v>
      </c>
      <c r="AF73" s="96">
        <f t="shared" ref="AF73:AF74" si="117">O73/(O73+P73+Q73+N73+M73)*100</f>
        <v>2.0800646602957258</v>
      </c>
      <c r="AG73" s="96">
        <f t="shared" ref="AG73:AG74" si="118">P73/(P73+Q73+O73+N73+M73)*100</f>
        <v>17.845766176960016</v>
      </c>
      <c r="AH73" s="96">
        <f t="shared" ref="AH73:AH74" si="119">Q73/(M73+N73+O73+P73+Q73)*100</f>
        <v>53.727475871249943</v>
      </c>
    </row>
    <row r="74" spans="2:34" x14ac:dyDescent="0.3">
      <c r="B74" s="9" t="s">
        <v>158</v>
      </c>
      <c r="C74" s="10">
        <v>0</v>
      </c>
      <c r="D74" s="10">
        <v>0</v>
      </c>
      <c r="E74" s="10">
        <v>0</v>
      </c>
      <c r="F74" s="10">
        <v>0</v>
      </c>
      <c r="G74" s="68">
        <v>0</v>
      </c>
      <c r="H74" s="38">
        <v>0</v>
      </c>
      <c r="I74" s="10">
        <v>0</v>
      </c>
      <c r="J74" s="10">
        <v>0</v>
      </c>
      <c r="K74" s="10">
        <v>0</v>
      </c>
      <c r="L74" s="71">
        <v>0</v>
      </c>
      <c r="M74" s="65">
        <v>0</v>
      </c>
      <c r="N74" s="10">
        <v>0</v>
      </c>
      <c r="O74" s="10">
        <v>0</v>
      </c>
      <c r="P74" s="10">
        <v>0</v>
      </c>
      <c r="Q74" s="10">
        <v>0</v>
      </c>
      <c r="S74" s="9" t="s">
        <v>158</v>
      </c>
      <c r="T74" s="96">
        <v>0</v>
      </c>
      <c r="U74" s="96">
        <v>0</v>
      </c>
      <c r="V74" s="96">
        <v>0</v>
      </c>
      <c r="W74" s="96">
        <v>0</v>
      </c>
      <c r="X74" s="98">
        <v>0</v>
      </c>
      <c r="Y74" s="101">
        <v>0</v>
      </c>
      <c r="Z74" s="96">
        <v>0</v>
      </c>
      <c r="AA74" s="96">
        <v>0</v>
      </c>
      <c r="AB74" s="96">
        <v>0</v>
      </c>
      <c r="AC74" s="102">
        <v>0</v>
      </c>
      <c r="AD74" s="99">
        <v>0</v>
      </c>
      <c r="AE74" s="96">
        <v>0</v>
      </c>
      <c r="AF74" s="96">
        <v>0</v>
      </c>
      <c r="AG74" s="96">
        <v>0</v>
      </c>
      <c r="AH74" s="96">
        <v>0</v>
      </c>
    </row>
  </sheetData>
  <mergeCells count="24">
    <mergeCell ref="AD7:AH7"/>
    <mergeCell ref="B31:B32"/>
    <mergeCell ref="C31:G31"/>
    <mergeCell ref="H31:L31"/>
    <mergeCell ref="M31:Q31"/>
    <mergeCell ref="B7:B8"/>
    <mergeCell ref="C7:G7"/>
    <mergeCell ref="H7:L7"/>
    <mergeCell ref="M7:Q7"/>
    <mergeCell ref="S7:S8"/>
    <mergeCell ref="T7:X7"/>
    <mergeCell ref="Y7:AC7"/>
    <mergeCell ref="S55:S56"/>
    <mergeCell ref="T55:X55"/>
    <mergeCell ref="AD31:AH31"/>
    <mergeCell ref="B55:B56"/>
    <mergeCell ref="C55:G55"/>
    <mergeCell ref="H55:L55"/>
    <mergeCell ref="M55:Q55"/>
    <mergeCell ref="Y55:AC55"/>
    <mergeCell ref="AD55:AH55"/>
    <mergeCell ref="S31:S32"/>
    <mergeCell ref="T31:X31"/>
    <mergeCell ref="Y31:AC31"/>
  </mergeCells>
  <hyperlinks>
    <hyperlink ref="B3" location="Índice!A1" display="voltar"/>
  </hyperlinks>
  <pageMargins left="0.70866141732283472" right="0.70866141732283472" top="0.74803149606299213" bottom="0.74803149606299213" header="0.31496062992125984" footer="0.31496062992125984"/>
  <pageSetup paperSize="9" scale="66" orientation="landscape" r:id="rId1"/>
  <headerFooter scaleWithDoc="0">
    <oddHeader>&amp;R&amp;G</oddHeader>
  </headerFooter>
  <colBreaks count="1" manualBreakCount="1">
    <brk id="18" max="1048575" man="1"/>
  </colBreaks>
  <legacyDrawingHF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4"/>
  <sheetViews>
    <sheetView showGridLines="0" zoomScaleNormal="100" workbookViewId="0">
      <selection activeCell="B4" sqref="B4"/>
    </sheetView>
  </sheetViews>
  <sheetFormatPr defaultRowHeight="14.4" x14ac:dyDescent="0.3"/>
  <cols>
    <col min="1" max="1" width="3.44140625" customWidth="1"/>
    <col min="2" max="2" width="28.33203125" customWidth="1"/>
    <col min="3" max="6" width="12.44140625" customWidth="1"/>
    <col min="7" max="7" width="3.44140625" customWidth="1"/>
    <col min="8" max="8" width="27.6640625" customWidth="1"/>
    <col min="9" max="12" width="13.6640625" customWidth="1"/>
  </cols>
  <sheetData>
    <row r="1" spans="1:12" ht="17.399999999999999" x14ac:dyDescent="0.3">
      <c r="B1" s="1" t="s">
        <v>114</v>
      </c>
    </row>
    <row r="2" spans="1:12" ht="17.399999999999999" x14ac:dyDescent="0.3">
      <c r="A2" s="81"/>
      <c r="B2" s="1" t="s">
        <v>159</v>
      </c>
    </row>
    <row r="3" spans="1:12" x14ac:dyDescent="0.3">
      <c r="B3" s="84" t="s">
        <v>117</v>
      </c>
    </row>
    <row r="4" spans="1:12" ht="18" customHeight="1" x14ac:dyDescent="0.3">
      <c r="B4" s="1" t="s">
        <v>131</v>
      </c>
      <c r="C4" s="1"/>
      <c r="D4" s="1"/>
      <c r="E4" s="1"/>
      <c r="F4" s="1"/>
    </row>
    <row r="5" spans="1:12" ht="4.5" customHeight="1" x14ac:dyDescent="0.3"/>
    <row r="6" spans="1:12" x14ac:dyDescent="0.3">
      <c r="B6" s="25" t="s">
        <v>93</v>
      </c>
      <c r="H6" s="25" t="s">
        <v>96</v>
      </c>
    </row>
    <row r="7" spans="1:12" x14ac:dyDescent="0.3">
      <c r="B7" s="123" t="s">
        <v>0</v>
      </c>
      <c r="C7" s="123" t="s">
        <v>55</v>
      </c>
      <c r="D7" s="123"/>
      <c r="E7" s="123"/>
      <c r="F7" s="123"/>
      <c r="H7" s="123" t="s">
        <v>0</v>
      </c>
      <c r="I7" s="123" t="s">
        <v>49</v>
      </c>
      <c r="J7" s="123"/>
      <c r="K7" s="123"/>
      <c r="L7" s="123"/>
    </row>
    <row r="8" spans="1:12" ht="30.6" x14ac:dyDescent="0.3">
      <c r="B8" s="125"/>
      <c r="C8" s="14" t="s">
        <v>56</v>
      </c>
      <c r="D8" s="14" t="s">
        <v>57</v>
      </c>
      <c r="E8" s="14" t="s">
        <v>58</v>
      </c>
      <c r="F8" s="14" t="s">
        <v>59</v>
      </c>
      <c r="H8" s="125"/>
      <c r="I8" s="14" t="s">
        <v>56</v>
      </c>
      <c r="J8" s="14" t="s">
        <v>57</v>
      </c>
      <c r="K8" s="14" t="s">
        <v>58</v>
      </c>
      <c r="L8" s="14" t="s">
        <v>59</v>
      </c>
    </row>
    <row r="9" spans="1:12" x14ac:dyDescent="0.3">
      <c r="B9" s="4" t="s">
        <v>4</v>
      </c>
      <c r="C9" s="5"/>
      <c r="D9" s="5"/>
      <c r="E9" s="5"/>
      <c r="F9" s="5"/>
      <c r="H9" s="4" t="s">
        <v>4</v>
      </c>
      <c r="I9" s="5"/>
      <c r="J9" s="5"/>
      <c r="K9" s="5"/>
      <c r="L9" s="5"/>
    </row>
    <row r="10" spans="1:12" x14ac:dyDescent="0.3">
      <c r="B10" s="6" t="s">
        <v>4</v>
      </c>
      <c r="C10" s="7">
        <v>3397</v>
      </c>
      <c r="D10" s="7">
        <v>239</v>
      </c>
      <c r="E10" s="7">
        <v>151</v>
      </c>
      <c r="F10" s="7">
        <v>663</v>
      </c>
      <c r="H10" s="6" t="s">
        <v>4</v>
      </c>
      <c r="I10" s="11">
        <f>C10/(C10+D10+E10+F10)*100</f>
        <v>76.337078651685403</v>
      </c>
      <c r="J10" s="11">
        <f>D10/(D10+E10+F10+C10)*100</f>
        <v>5.3707865168539328</v>
      </c>
      <c r="K10" s="11">
        <f>E10/(E10+F10+D10+C10)*100</f>
        <v>3.393258426966292</v>
      </c>
      <c r="L10" s="11">
        <f>F10/(F10+E10+D10+C10)*100</f>
        <v>14.898876404494382</v>
      </c>
    </row>
    <row r="11" spans="1:12" x14ac:dyDescent="0.3">
      <c r="B11" s="4" t="s">
        <v>5</v>
      </c>
      <c r="C11" s="8"/>
      <c r="D11" s="8"/>
      <c r="E11" s="8"/>
      <c r="F11" s="8"/>
      <c r="H11" s="4" t="s">
        <v>5</v>
      </c>
      <c r="I11" s="12"/>
      <c r="J11" s="12"/>
      <c r="K11" s="12"/>
      <c r="L11" s="12"/>
    </row>
    <row r="12" spans="1:12" x14ac:dyDescent="0.3">
      <c r="B12" s="9" t="s">
        <v>6</v>
      </c>
      <c r="C12" s="10">
        <v>735</v>
      </c>
      <c r="D12" s="10">
        <v>77</v>
      </c>
      <c r="E12" s="10">
        <v>26</v>
      </c>
      <c r="F12" s="10">
        <v>145</v>
      </c>
      <c r="H12" s="9" t="s">
        <v>6</v>
      </c>
      <c r="I12" s="13">
        <f t="shared" ref="I12:I23" si="0">C12/(C12+D12+E12+F12)*100</f>
        <v>74.771108850457779</v>
      </c>
      <c r="J12" s="13">
        <f t="shared" ref="J12:J23" si="1">D12/(D12+E12+F12+C12)*100</f>
        <v>7.8331637843336726</v>
      </c>
      <c r="K12" s="13">
        <f t="shared" ref="K12:K23" si="2">E12/(E12+F12+D12+C12)*100</f>
        <v>2.6449643947100712</v>
      </c>
      <c r="L12" s="13">
        <f t="shared" ref="L12:L23" si="3">F12/(F12+E12+D12+C12)*100</f>
        <v>14.750762970498474</v>
      </c>
    </row>
    <row r="13" spans="1:12" x14ac:dyDescent="0.3">
      <c r="B13" s="9" t="s">
        <v>7</v>
      </c>
      <c r="C13" s="10">
        <v>1210</v>
      </c>
      <c r="D13" s="10">
        <v>108</v>
      </c>
      <c r="E13" s="10">
        <v>46</v>
      </c>
      <c r="F13" s="10">
        <v>246</v>
      </c>
      <c r="H13" s="9" t="s">
        <v>7</v>
      </c>
      <c r="I13" s="13">
        <f t="shared" si="0"/>
        <v>75.155279503105589</v>
      </c>
      <c r="J13" s="13">
        <f t="shared" si="1"/>
        <v>6.70807453416149</v>
      </c>
      <c r="K13" s="13">
        <f t="shared" si="2"/>
        <v>2.8571428571428572</v>
      </c>
      <c r="L13" s="13">
        <f t="shared" si="3"/>
        <v>15.279503105590061</v>
      </c>
    </row>
    <row r="14" spans="1:12" x14ac:dyDescent="0.3">
      <c r="B14" s="9" t="s">
        <v>8</v>
      </c>
      <c r="C14" s="10">
        <v>968</v>
      </c>
      <c r="D14" s="10">
        <v>44</v>
      </c>
      <c r="E14" s="10">
        <v>57</v>
      </c>
      <c r="F14" s="10">
        <v>183</v>
      </c>
      <c r="H14" s="9" t="s">
        <v>8</v>
      </c>
      <c r="I14" s="13">
        <f t="shared" si="0"/>
        <v>77.316293929712458</v>
      </c>
      <c r="J14" s="13">
        <f t="shared" si="1"/>
        <v>3.5143769968051117</v>
      </c>
      <c r="K14" s="13">
        <f t="shared" si="2"/>
        <v>4.5527156549520766</v>
      </c>
      <c r="L14" s="13">
        <f t="shared" si="3"/>
        <v>14.616613418530353</v>
      </c>
    </row>
    <row r="15" spans="1:12" x14ac:dyDescent="0.3">
      <c r="B15" s="9" t="s">
        <v>9</v>
      </c>
      <c r="C15" s="10">
        <v>484</v>
      </c>
      <c r="D15" s="10">
        <v>10</v>
      </c>
      <c r="E15" s="10">
        <v>22</v>
      </c>
      <c r="F15" s="10">
        <v>89</v>
      </c>
      <c r="H15" s="9" t="s">
        <v>9</v>
      </c>
      <c r="I15" s="13">
        <f t="shared" si="0"/>
        <v>80</v>
      </c>
      <c r="J15" s="13">
        <f t="shared" si="1"/>
        <v>1.6528925619834711</v>
      </c>
      <c r="K15" s="13">
        <f t="shared" si="2"/>
        <v>3.6363636363636362</v>
      </c>
      <c r="L15" s="13">
        <f t="shared" si="3"/>
        <v>14.710743801652892</v>
      </c>
    </row>
    <row r="16" spans="1:12" x14ac:dyDescent="0.3">
      <c r="B16" s="4" t="s">
        <v>71</v>
      </c>
      <c r="C16" s="8"/>
      <c r="D16" s="8"/>
      <c r="E16" s="8"/>
      <c r="F16" s="8"/>
      <c r="H16" s="4" t="s">
        <v>71</v>
      </c>
      <c r="I16" s="8"/>
      <c r="J16" s="8"/>
      <c r="K16" s="8"/>
      <c r="L16" s="8"/>
    </row>
    <row r="17" spans="2:12" x14ac:dyDescent="0.3">
      <c r="B17" s="9" t="s">
        <v>64</v>
      </c>
      <c r="C17" s="10">
        <v>963</v>
      </c>
      <c r="D17" s="10">
        <v>63</v>
      </c>
      <c r="E17" s="10">
        <v>51</v>
      </c>
      <c r="F17" s="10">
        <v>193</v>
      </c>
      <c r="H17" s="9" t="s">
        <v>64</v>
      </c>
      <c r="I17" s="13">
        <f t="shared" si="0"/>
        <v>75.826771653543318</v>
      </c>
      <c r="J17" s="13">
        <f t="shared" si="1"/>
        <v>4.9606299212598426</v>
      </c>
      <c r="K17" s="13">
        <f t="shared" si="2"/>
        <v>4.015748031496063</v>
      </c>
      <c r="L17" s="13">
        <f t="shared" si="3"/>
        <v>15.196850393700787</v>
      </c>
    </row>
    <row r="18" spans="2:12" x14ac:dyDescent="0.3">
      <c r="B18" s="9" t="s">
        <v>65</v>
      </c>
      <c r="C18" s="10">
        <v>409</v>
      </c>
      <c r="D18" s="10">
        <v>25</v>
      </c>
      <c r="E18" s="10">
        <v>16</v>
      </c>
      <c r="F18" s="10">
        <v>62</v>
      </c>
      <c r="H18" s="9" t="s">
        <v>65</v>
      </c>
      <c r="I18" s="13">
        <f t="shared" si="0"/>
        <v>79.8828125</v>
      </c>
      <c r="J18" s="13">
        <f t="shared" si="1"/>
        <v>4.8828125</v>
      </c>
      <c r="K18" s="13">
        <f t="shared" si="2"/>
        <v>3.125</v>
      </c>
      <c r="L18" s="13">
        <f t="shared" si="3"/>
        <v>12.109375</v>
      </c>
    </row>
    <row r="19" spans="2:12" x14ac:dyDescent="0.3">
      <c r="B19" s="9" t="s">
        <v>66</v>
      </c>
      <c r="C19" s="10">
        <v>1038</v>
      </c>
      <c r="D19" s="10">
        <v>80</v>
      </c>
      <c r="E19" s="10">
        <v>35</v>
      </c>
      <c r="F19" s="10">
        <v>197</v>
      </c>
      <c r="H19" s="9" t="s">
        <v>66</v>
      </c>
      <c r="I19" s="13">
        <f t="shared" si="0"/>
        <v>76.888888888888886</v>
      </c>
      <c r="J19" s="13">
        <f t="shared" si="1"/>
        <v>5.9259259259259265</v>
      </c>
      <c r="K19" s="13">
        <f t="shared" si="2"/>
        <v>2.5925925925925926</v>
      </c>
      <c r="L19" s="13">
        <f t="shared" si="3"/>
        <v>14.592592592592593</v>
      </c>
    </row>
    <row r="20" spans="2:12" x14ac:dyDescent="0.3">
      <c r="B20" s="9" t="s">
        <v>67</v>
      </c>
      <c r="C20" s="10">
        <v>114</v>
      </c>
      <c r="D20" s="10">
        <v>6</v>
      </c>
      <c r="E20" s="10">
        <v>6</v>
      </c>
      <c r="F20" s="10">
        <v>26</v>
      </c>
      <c r="H20" s="9" t="s">
        <v>67</v>
      </c>
      <c r="I20" s="13">
        <f t="shared" si="0"/>
        <v>75</v>
      </c>
      <c r="J20" s="13">
        <f t="shared" si="1"/>
        <v>3.9473684210526314</v>
      </c>
      <c r="K20" s="13">
        <f t="shared" si="2"/>
        <v>3.9473684210526314</v>
      </c>
      <c r="L20" s="13">
        <f t="shared" si="3"/>
        <v>17.105263157894736</v>
      </c>
    </row>
    <row r="21" spans="2:12" x14ac:dyDescent="0.3">
      <c r="B21" s="9" t="s">
        <v>68</v>
      </c>
      <c r="C21" s="10">
        <v>128</v>
      </c>
      <c r="D21" s="10">
        <v>17</v>
      </c>
      <c r="E21" s="10">
        <v>12</v>
      </c>
      <c r="F21" s="10">
        <v>57</v>
      </c>
      <c r="H21" s="9" t="s">
        <v>68</v>
      </c>
      <c r="I21" s="13">
        <f t="shared" si="0"/>
        <v>59.813084112149525</v>
      </c>
      <c r="J21" s="13">
        <f t="shared" si="1"/>
        <v>7.9439252336448591</v>
      </c>
      <c r="K21" s="13">
        <f t="shared" si="2"/>
        <v>5.6074766355140184</v>
      </c>
      <c r="L21" s="13">
        <f t="shared" si="3"/>
        <v>26.635514018691588</v>
      </c>
    </row>
    <row r="22" spans="2:12" x14ac:dyDescent="0.3">
      <c r="B22" s="9" t="s">
        <v>69</v>
      </c>
      <c r="C22" s="10">
        <v>152</v>
      </c>
      <c r="D22" s="10">
        <v>9</v>
      </c>
      <c r="E22" s="10">
        <v>7</v>
      </c>
      <c r="F22" s="10">
        <v>26</v>
      </c>
      <c r="H22" s="9" t="s">
        <v>69</v>
      </c>
      <c r="I22" s="13">
        <f t="shared" si="0"/>
        <v>78.350515463917532</v>
      </c>
      <c r="J22" s="13">
        <f t="shared" si="1"/>
        <v>4.6391752577319592</v>
      </c>
      <c r="K22" s="13">
        <f t="shared" si="2"/>
        <v>3.608247422680412</v>
      </c>
      <c r="L22" s="13">
        <f t="shared" si="3"/>
        <v>13.402061855670103</v>
      </c>
    </row>
    <row r="23" spans="2:12" x14ac:dyDescent="0.3">
      <c r="B23" s="9" t="s">
        <v>70</v>
      </c>
      <c r="C23" s="10">
        <v>593</v>
      </c>
      <c r="D23" s="10">
        <v>39</v>
      </c>
      <c r="E23" s="10">
        <v>24</v>
      </c>
      <c r="F23" s="10">
        <v>102</v>
      </c>
      <c r="H23" s="9" t="s">
        <v>70</v>
      </c>
      <c r="I23" s="13">
        <f t="shared" si="0"/>
        <v>78.23218997361478</v>
      </c>
      <c r="J23" s="13">
        <f t="shared" si="1"/>
        <v>5.1451187335092348</v>
      </c>
      <c r="K23" s="13">
        <f t="shared" si="2"/>
        <v>3.1662269129287601</v>
      </c>
      <c r="L23" s="13">
        <f t="shared" si="3"/>
        <v>13.456464379947231</v>
      </c>
    </row>
    <row r="24" spans="2:12" x14ac:dyDescent="0.3">
      <c r="B24" s="4" t="s">
        <v>156</v>
      </c>
      <c r="C24" s="20"/>
      <c r="D24" s="20"/>
      <c r="E24" s="20"/>
      <c r="H24" s="4" t="s">
        <v>156</v>
      </c>
      <c r="I24" s="20"/>
      <c r="J24" s="20"/>
      <c r="K24" s="20"/>
    </row>
    <row r="25" spans="2:12" x14ac:dyDescent="0.3">
      <c r="B25" s="9" t="s">
        <v>157</v>
      </c>
      <c r="C25" s="10">
        <v>2496</v>
      </c>
      <c r="D25" s="10">
        <v>192</v>
      </c>
      <c r="E25" s="10">
        <v>95</v>
      </c>
      <c r="F25" s="10">
        <v>510</v>
      </c>
      <c r="H25" s="9" t="s">
        <v>157</v>
      </c>
      <c r="I25" s="96">
        <f t="shared" ref="I25:I26" si="4">C25/(C25+D25+E25+F25)*100</f>
        <v>75.797145460066801</v>
      </c>
      <c r="J25" s="96">
        <f t="shared" ref="J25:J26" si="5">D25/(D25+E25+F25+C25)*100</f>
        <v>5.8305496507743699</v>
      </c>
      <c r="K25" s="96">
        <f t="shared" ref="K25:K26" si="6">E25/(E25+F25+D25+C25)*100</f>
        <v>2.8849073792894018</v>
      </c>
      <c r="L25" s="96">
        <f t="shared" ref="L25:L26" si="7">F25/(F25+E25+D25+C25)*100</f>
        <v>15.487397509869419</v>
      </c>
    </row>
    <row r="26" spans="2:12" x14ac:dyDescent="0.3">
      <c r="B26" s="9" t="s">
        <v>158</v>
      </c>
      <c r="C26" s="10">
        <v>901</v>
      </c>
      <c r="D26" s="10">
        <v>47</v>
      </c>
      <c r="E26" s="10">
        <v>56</v>
      </c>
      <c r="F26" s="10">
        <v>153</v>
      </c>
      <c r="H26" s="9" t="s">
        <v>158</v>
      </c>
      <c r="I26" s="96">
        <f t="shared" si="4"/>
        <v>77.873811581676762</v>
      </c>
      <c r="J26" s="96">
        <f t="shared" si="5"/>
        <v>4.062229904926534</v>
      </c>
      <c r="K26" s="96">
        <f t="shared" si="6"/>
        <v>4.840103716508211</v>
      </c>
      <c r="L26" s="96">
        <f t="shared" si="7"/>
        <v>13.223854796888505</v>
      </c>
    </row>
    <row r="27" spans="2:12" x14ac:dyDescent="0.3">
      <c r="B27" s="19"/>
      <c r="C27" s="20"/>
      <c r="D27" s="20"/>
      <c r="E27" s="20"/>
      <c r="F27" s="20"/>
    </row>
    <row r="28" spans="2:12" ht="18" customHeight="1" x14ac:dyDescent="0.3">
      <c r="B28" s="1" t="s">
        <v>108</v>
      </c>
      <c r="C28" s="1"/>
      <c r="D28" s="1"/>
      <c r="E28" s="1"/>
      <c r="F28" s="1"/>
    </row>
    <row r="29" spans="2:12" ht="4.5" customHeight="1" x14ac:dyDescent="0.3"/>
    <row r="30" spans="2:12" x14ac:dyDescent="0.3">
      <c r="B30" s="25" t="s">
        <v>94</v>
      </c>
      <c r="H30" s="25" t="s">
        <v>111</v>
      </c>
    </row>
    <row r="31" spans="2:12" x14ac:dyDescent="0.3">
      <c r="B31" s="123" t="s">
        <v>0</v>
      </c>
      <c r="C31" s="123" t="s">
        <v>55</v>
      </c>
      <c r="D31" s="123"/>
      <c r="E31" s="123"/>
      <c r="F31" s="123"/>
      <c r="H31" s="123" t="s">
        <v>0</v>
      </c>
      <c r="I31" s="123" t="s">
        <v>49</v>
      </c>
      <c r="J31" s="123"/>
      <c r="K31" s="123"/>
      <c r="L31" s="123"/>
    </row>
    <row r="32" spans="2:12" ht="30.6" x14ac:dyDescent="0.3">
      <c r="B32" s="125"/>
      <c r="C32" s="22" t="s">
        <v>56</v>
      </c>
      <c r="D32" s="22" t="s">
        <v>57</v>
      </c>
      <c r="E32" s="22" t="s">
        <v>58</v>
      </c>
      <c r="F32" s="22" t="s">
        <v>59</v>
      </c>
      <c r="H32" s="125"/>
      <c r="I32" s="30" t="s">
        <v>56</v>
      </c>
      <c r="J32" s="30" t="s">
        <v>57</v>
      </c>
      <c r="K32" s="30" t="s">
        <v>58</v>
      </c>
      <c r="L32" s="30" t="s">
        <v>59</v>
      </c>
    </row>
    <row r="33" spans="2:12" x14ac:dyDescent="0.3">
      <c r="B33" s="4" t="s">
        <v>4</v>
      </c>
      <c r="C33" s="5"/>
      <c r="D33" s="5"/>
      <c r="E33" s="5"/>
      <c r="F33" s="5"/>
      <c r="H33" s="4" t="s">
        <v>4</v>
      </c>
      <c r="I33" s="5"/>
      <c r="J33" s="5"/>
      <c r="K33" s="5"/>
      <c r="L33" s="5"/>
    </row>
    <row r="34" spans="2:12" x14ac:dyDescent="0.3">
      <c r="B34" s="6" t="s">
        <v>4</v>
      </c>
      <c r="C34" s="7">
        <v>423770</v>
      </c>
      <c r="D34" s="7">
        <v>11218</v>
      </c>
      <c r="E34" s="7">
        <v>18545</v>
      </c>
      <c r="F34" s="7">
        <v>81903</v>
      </c>
      <c r="H34" s="6" t="s">
        <v>4</v>
      </c>
      <c r="I34" s="11">
        <f>C34/(C34+D34+E34+F34)*100</f>
        <v>79.144846442898881</v>
      </c>
      <c r="J34" s="11">
        <f>D34/(D34+E34+F34+C34)*100</f>
        <v>2.0951150090767148</v>
      </c>
      <c r="K34" s="11">
        <f>E34/(E34+F34+D34+C34)*100</f>
        <v>3.4635325230279621</v>
      </c>
      <c r="L34" s="11">
        <f>F34/(F34+E34+D34+C34)*100</f>
        <v>15.29650602499645</v>
      </c>
    </row>
    <row r="35" spans="2:12" x14ac:dyDescent="0.3">
      <c r="B35" s="4" t="s">
        <v>5</v>
      </c>
      <c r="C35" s="8"/>
      <c r="D35" s="8"/>
      <c r="E35" s="8"/>
      <c r="F35" s="8"/>
      <c r="H35" s="4" t="s">
        <v>5</v>
      </c>
      <c r="I35" s="12"/>
      <c r="J35" s="12"/>
      <c r="K35" s="12"/>
      <c r="L35" s="12"/>
    </row>
    <row r="36" spans="2:12" x14ac:dyDescent="0.3">
      <c r="B36" s="9" t="s">
        <v>6</v>
      </c>
      <c r="C36" s="10">
        <v>3676</v>
      </c>
      <c r="D36" s="10">
        <v>432</v>
      </c>
      <c r="E36" s="10">
        <v>138</v>
      </c>
      <c r="F36" s="10">
        <v>697</v>
      </c>
      <c r="H36" s="9" t="s">
        <v>6</v>
      </c>
      <c r="I36" s="13">
        <f t="shared" ref="I36:I39" si="8">C36/(C36+D36+E36+F36)*100</f>
        <v>74.367792838357275</v>
      </c>
      <c r="J36" s="13">
        <f t="shared" ref="J36:J39" si="9">D36/(D36+E36+F36+C36)*100</f>
        <v>8.7396318025490594</v>
      </c>
      <c r="K36" s="13">
        <f t="shared" ref="K36:K39" si="10">E36/(E36+F36+D36+C36)*100</f>
        <v>2.7918268258142831</v>
      </c>
      <c r="L36" s="13">
        <f t="shared" ref="L36:L39" si="11">F36/(F36+E36+D36+C36)*100</f>
        <v>14.100748533279386</v>
      </c>
    </row>
    <row r="37" spans="2:12" x14ac:dyDescent="0.3">
      <c r="B37" s="9" t="s">
        <v>7</v>
      </c>
      <c r="C37" s="10">
        <v>25261</v>
      </c>
      <c r="D37" s="10">
        <v>2276</v>
      </c>
      <c r="E37" s="10">
        <v>1016</v>
      </c>
      <c r="F37" s="10">
        <v>5361</v>
      </c>
      <c r="H37" s="9" t="s">
        <v>7</v>
      </c>
      <c r="I37" s="13">
        <f t="shared" si="8"/>
        <v>74.48546323052426</v>
      </c>
      <c r="J37" s="13">
        <f t="shared" si="9"/>
        <v>6.7110927640502442</v>
      </c>
      <c r="K37" s="13">
        <f t="shared" si="10"/>
        <v>2.9958129386094239</v>
      </c>
      <c r="L37" s="13">
        <f t="shared" si="11"/>
        <v>15.807631066816064</v>
      </c>
    </row>
    <row r="38" spans="2:12" x14ac:dyDescent="0.3">
      <c r="B38" s="9" t="s">
        <v>8</v>
      </c>
      <c r="C38" s="10">
        <v>87227</v>
      </c>
      <c r="D38" s="10">
        <v>3538</v>
      </c>
      <c r="E38" s="10">
        <v>6493</v>
      </c>
      <c r="F38" s="10">
        <v>17134</v>
      </c>
      <c r="H38" s="9" t="s">
        <v>8</v>
      </c>
      <c r="I38" s="13">
        <f t="shared" si="8"/>
        <v>76.252709979718858</v>
      </c>
      <c r="J38" s="13">
        <f t="shared" si="9"/>
        <v>3.0928736275264006</v>
      </c>
      <c r="K38" s="13">
        <f t="shared" si="10"/>
        <v>5.6760962305056299</v>
      </c>
      <c r="L38" s="13">
        <f t="shared" si="11"/>
        <v>14.978320162249108</v>
      </c>
    </row>
    <row r="39" spans="2:12" x14ac:dyDescent="0.3">
      <c r="B39" s="9" t="s">
        <v>9</v>
      </c>
      <c r="C39" s="10">
        <v>307606</v>
      </c>
      <c r="D39" s="10">
        <v>4972</v>
      </c>
      <c r="E39" s="10">
        <v>10898</v>
      </c>
      <c r="F39" s="10">
        <v>58711</v>
      </c>
      <c r="H39" s="9" t="s">
        <v>9</v>
      </c>
      <c r="I39" s="13">
        <f t="shared" si="8"/>
        <v>80.485730807170313</v>
      </c>
      <c r="J39" s="13">
        <f t="shared" si="9"/>
        <v>1.3009338360540781</v>
      </c>
      <c r="K39" s="13">
        <f t="shared" si="10"/>
        <v>2.8514836977709868</v>
      </c>
      <c r="L39" s="13">
        <f t="shared" si="11"/>
        <v>15.361851659004625</v>
      </c>
    </row>
    <row r="40" spans="2:12" x14ac:dyDescent="0.3">
      <c r="B40" s="4" t="s">
        <v>71</v>
      </c>
      <c r="C40" s="8"/>
      <c r="D40" s="8"/>
      <c r="E40" s="8"/>
      <c r="F40" s="8"/>
      <c r="H40" s="4" t="s">
        <v>71</v>
      </c>
      <c r="I40" s="8"/>
      <c r="J40" s="8"/>
      <c r="K40" s="8"/>
      <c r="L40" s="8"/>
    </row>
    <row r="41" spans="2:12" x14ac:dyDescent="0.3">
      <c r="B41" s="9" t="s">
        <v>64</v>
      </c>
      <c r="C41" s="10">
        <v>128346</v>
      </c>
      <c r="D41" s="10">
        <v>3233</v>
      </c>
      <c r="E41" s="10">
        <v>9244</v>
      </c>
      <c r="F41" s="10">
        <v>28606</v>
      </c>
      <c r="H41" s="9" t="s">
        <v>64</v>
      </c>
      <c r="I41" s="13">
        <f t="shared" ref="I41:I47" si="12">C41/(C41+D41+E41+F41)*100</f>
        <v>75.752084944135888</v>
      </c>
      <c r="J41" s="13">
        <f t="shared" ref="J41:J47" si="13">D41/(D41+E41+F41+C41)*100</f>
        <v>1.9081739253610657</v>
      </c>
      <c r="K41" s="13">
        <f t="shared" ref="K41:K47" si="14">E41/(E41+F41+D41+C41)*100</f>
        <v>5.4559727083321041</v>
      </c>
      <c r="L41" s="13">
        <f t="shared" ref="L41:L47" si="15">F41/(F41+E41+D41+C41)*100</f>
        <v>16.883768422170938</v>
      </c>
    </row>
    <row r="42" spans="2:12" x14ac:dyDescent="0.3">
      <c r="B42" s="9" t="s">
        <v>65</v>
      </c>
      <c r="C42" s="10">
        <v>25234</v>
      </c>
      <c r="D42" s="10">
        <v>1155</v>
      </c>
      <c r="E42" s="10">
        <v>1510</v>
      </c>
      <c r="F42" s="10">
        <v>3912</v>
      </c>
      <c r="H42" s="9" t="s">
        <v>65</v>
      </c>
      <c r="I42" s="13">
        <f t="shared" si="12"/>
        <v>79.324761874823182</v>
      </c>
      <c r="J42" s="13">
        <f t="shared" si="13"/>
        <v>3.6308195278362829</v>
      </c>
      <c r="K42" s="13">
        <f t="shared" si="14"/>
        <v>4.7467857030586904</v>
      </c>
      <c r="L42" s="13">
        <f t="shared" si="15"/>
        <v>12.297632894281852</v>
      </c>
    </row>
    <row r="43" spans="2:12" x14ac:dyDescent="0.3">
      <c r="B43" s="9" t="s">
        <v>66</v>
      </c>
      <c r="C43" s="10">
        <v>69578</v>
      </c>
      <c r="D43" s="10">
        <v>1341</v>
      </c>
      <c r="E43" s="10">
        <v>1735</v>
      </c>
      <c r="F43" s="10">
        <v>15391</v>
      </c>
      <c r="H43" s="9" t="s">
        <v>66</v>
      </c>
      <c r="I43" s="13">
        <f t="shared" si="12"/>
        <v>79.025498324720317</v>
      </c>
      <c r="J43" s="13">
        <f t="shared" si="13"/>
        <v>1.5230847861888808</v>
      </c>
      <c r="K43" s="13">
        <f t="shared" si="14"/>
        <v>1.9705832244874779</v>
      </c>
      <c r="L43" s="13">
        <f t="shared" si="15"/>
        <v>17.480833664603328</v>
      </c>
    </row>
    <row r="44" spans="2:12" x14ac:dyDescent="0.3">
      <c r="B44" s="9" t="s">
        <v>67</v>
      </c>
      <c r="C44" s="10">
        <v>36203</v>
      </c>
      <c r="D44" s="10">
        <v>1296</v>
      </c>
      <c r="E44" s="10">
        <v>387</v>
      </c>
      <c r="F44" s="10">
        <v>4444</v>
      </c>
      <c r="H44" s="9" t="s">
        <v>67</v>
      </c>
      <c r="I44" s="13">
        <f t="shared" si="12"/>
        <v>85.525631939522796</v>
      </c>
      <c r="J44" s="13">
        <f t="shared" si="13"/>
        <v>3.0616583982990786</v>
      </c>
      <c r="K44" s="13">
        <f t="shared" si="14"/>
        <v>0.91424521615875265</v>
      </c>
      <c r="L44" s="13">
        <f t="shared" si="15"/>
        <v>10.498464446019371</v>
      </c>
    </row>
    <row r="45" spans="2:12" x14ac:dyDescent="0.3">
      <c r="B45" s="9" t="s">
        <v>68</v>
      </c>
      <c r="C45" s="10">
        <v>17590</v>
      </c>
      <c r="D45" s="10">
        <v>1362</v>
      </c>
      <c r="E45" s="10">
        <v>1472</v>
      </c>
      <c r="F45" s="10">
        <v>2607</v>
      </c>
      <c r="H45" s="9" t="s">
        <v>68</v>
      </c>
      <c r="I45" s="13">
        <f t="shared" si="12"/>
        <v>76.375320220572277</v>
      </c>
      <c r="J45" s="13">
        <f t="shared" si="13"/>
        <v>5.9137683991142369</v>
      </c>
      <c r="K45" s="13">
        <f t="shared" si="14"/>
        <v>6.3913855238591459</v>
      </c>
      <c r="L45" s="13">
        <f t="shared" si="15"/>
        <v>11.319525856454344</v>
      </c>
    </row>
    <row r="46" spans="2:12" x14ac:dyDescent="0.3">
      <c r="B46" s="9" t="s">
        <v>69</v>
      </c>
      <c r="C46" s="10">
        <v>29277</v>
      </c>
      <c r="D46" s="10">
        <v>249</v>
      </c>
      <c r="E46" s="10">
        <v>152</v>
      </c>
      <c r="F46" s="10">
        <v>2059</v>
      </c>
      <c r="H46" s="9" t="s">
        <v>69</v>
      </c>
      <c r="I46" s="13">
        <f t="shared" si="12"/>
        <v>92.24879478211551</v>
      </c>
      <c r="J46" s="13">
        <f t="shared" si="13"/>
        <v>0.78457321107855194</v>
      </c>
      <c r="K46" s="13">
        <f t="shared" si="14"/>
        <v>0.47893625736522039</v>
      </c>
      <c r="L46" s="13">
        <f t="shared" si="15"/>
        <v>6.4876957494407153</v>
      </c>
    </row>
    <row r="47" spans="2:12" x14ac:dyDescent="0.3">
      <c r="B47" s="9" t="s">
        <v>70</v>
      </c>
      <c r="C47" s="10">
        <v>117542</v>
      </c>
      <c r="D47" s="10">
        <v>2582</v>
      </c>
      <c r="E47" s="10">
        <v>4045</v>
      </c>
      <c r="F47" s="10">
        <v>24884</v>
      </c>
      <c r="H47" s="9" t="s">
        <v>70</v>
      </c>
      <c r="I47" s="13">
        <f t="shared" si="12"/>
        <v>78.859197735033845</v>
      </c>
      <c r="J47" s="13">
        <f t="shared" si="13"/>
        <v>1.7322697295592844</v>
      </c>
      <c r="K47" s="13">
        <f t="shared" si="14"/>
        <v>2.7137997893366785</v>
      </c>
      <c r="L47" s="13">
        <f t="shared" si="15"/>
        <v>16.694732746070191</v>
      </c>
    </row>
    <row r="48" spans="2:12" x14ac:dyDescent="0.3">
      <c r="B48" s="4" t="s">
        <v>156</v>
      </c>
      <c r="C48" s="20"/>
      <c r="D48" s="20"/>
      <c r="E48" s="20"/>
      <c r="H48" s="4" t="s">
        <v>156</v>
      </c>
      <c r="I48" s="20"/>
      <c r="J48" s="20"/>
      <c r="K48" s="20"/>
    </row>
    <row r="49" spans="2:12" x14ac:dyDescent="0.3">
      <c r="B49" s="9" t="s">
        <v>157</v>
      </c>
      <c r="C49" s="10">
        <v>275053</v>
      </c>
      <c r="D49" s="10">
        <v>8523</v>
      </c>
      <c r="E49" s="10">
        <v>8629</v>
      </c>
      <c r="F49" s="10">
        <v>55646</v>
      </c>
      <c r="H49" s="9" t="s">
        <v>157</v>
      </c>
      <c r="I49" s="96">
        <f t="shared" ref="I49:I50" si="16">C49/(C49+D49+E49+F49)*100</f>
        <v>79.072073962702419</v>
      </c>
      <c r="J49" s="96">
        <f t="shared" ref="J49:J50" si="17">D49/(D49+E49+F49+C49)*100</f>
        <v>2.4501870053557413</v>
      </c>
      <c r="K49" s="96">
        <f t="shared" ref="K49:K50" si="18">E49/(E49+F49+D49+C49)*100</f>
        <v>2.4806598227401961</v>
      </c>
      <c r="L49" s="96">
        <f t="shared" ref="L49:L50" si="19">F49/(F49+E49+D49+C49)*100</f>
        <v>15.997079209201642</v>
      </c>
    </row>
    <row r="50" spans="2:12" x14ac:dyDescent="0.3">
      <c r="B50" s="9" t="s">
        <v>158</v>
      </c>
      <c r="C50" s="10">
        <v>148717</v>
      </c>
      <c r="D50" s="10">
        <v>2695</v>
      </c>
      <c r="E50" s="10">
        <v>9916</v>
      </c>
      <c r="F50" s="10">
        <v>26257</v>
      </c>
      <c r="H50" s="9" t="s">
        <v>158</v>
      </c>
      <c r="I50" s="96">
        <f t="shared" si="16"/>
        <v>79.279793160433925</v>
      </c>
      <c r="J50" s="96">
        <f t="shared" si="17"/>
        <v>1.436682037476344</v>
      </c>
      <c r="K50" s="96">
        <f t="shared" si="18"/>
        <v>5.2861369512487677</v>
      </c>
      <c r="L50" s="96">
        <f t="shared" si="19"/>
        <v>13.997387850840953</v>
      </c>
    </row>
    <row r="52" spans="2:12" ht="18" customHeight="1" x14ac:dyDescent="0.3">
      <c r="B52" s="1" t="s">
        <v>107</v>
      </c>
      <c r="C52" s="1"/>
      <c r="D52" s="1"/>
      <c r="E52" s="1"/>
      <c r="F52" s="1"/>
    </row>
    <row r="53" spans="2:12" ht="4.5" customHeight="1" x14ac:dyDescent="0.3"/>
    <row r="54" spans="2:12" x14ac:dyDescent="0.3">
      <c r="B54" s="25" t="s">
        <v>95</v>
      </c>
      <c r="H54" s="25" t="s">
        <v>112</v>
      </c>
      <c r="K54" s="25"/>
    </row>
    <row r="55" spans="2:12" x14ac:dyDescent="0.3">
      <c r="B55" s="123" t="s">
        <v>0</v>
      </c>
      <c r="C55" s="123" t="s">
        <v>55</v>
      </c>
      <c r="D55" s="123"/>
      <c r="E55" s="123"/>
      <c r="F55" s="123"/>
      <c r="H55" s="123" t="s">
        <v>0</v>
      </c>
      <c r="I55" s="123" t="s">
        <v>49</v>
      </c>
      <c r="J55" s="123"/>
      <c r="K55" s="123"/>
      <c r="L55" s="123"/>
    </row>
    <row r="56" spans="2:12" ht="30.6" x14ac:dyDescent="0.3">
      <c r="B56" s="125"/>
      <c r="C56" s="22" t="s">
        <v>56</v>
      </c>
      <c r="D56" s="22" t="s">
        <v>57</v>
      </c>
      <c r="E56" s="22" t="s">
        <v>58</v>
      </c>
      <c r="F56" s="22" t="s">
        <v>59</v>
      </c>
      <c r="H56" s="125"/>
      <c r="I56" s="30" t="s">
        <v>56</v>
      </c>
      <c r="J56" s="30" t="s">
        <v>57</v>
      </c>
      <c r="K56" s="30" t="s">
        <v>58</v>
      </c>
      <c r="L56" s="30" t="s">
        <v>59</v>
      </c>
    </row>
    <row r="57" spans="2:12" x14ac:dyDescent="0.3">
      <c r="B57" s="4" t="s">
        <v>4</v>
      </c>
      <c r="C57" s="5"/>
      <c r="D57" s="5"/>
      <c r="E57" s="5"/>
      <c r="F57" s="5"/>
      <c r="H57" s="4" t="s">
        <v>4</v>
      </c>
      <c r="I57" s="5"/>
      <c r="J57" s="5"/>
      <c r="K57" s="5"/>
      <c r="L57" s="5"/>
    </row>
    <row r="58" spans="2:12" x14ac:dyDescent="0.3">
      <c r="B58" s="6" t="s">
        <v>4</v>
      </c>
      <c r="C58" s="7">
        <v>90643522801</v>
      </c>
      <c r="D58" s="7">
        <v>1213873657</v>
      </c>
      <c r="E58" s="7">
        <v>1859643317</v>
      </c>
      <c r="F58" s="7">
        <v>22430595562</v>
      </c>
      <c r="H58" s="6" t="s">
        <v>4</v>
      </c>
      <c r="I58" s="11">
        <f>C58/(C58+D58+E58+F58)*100</f>
        <v>78.041642895268311</v>
      </c>
      <c r="J58" s="11">
        <f>D58/(D58+E58+F58+C58)*100</f>
        <v>1.0451126736054248</v>
      </c>
      <c r="K58" s="11">
        <f>E58/(E58+F58+D58+C58)*100</f>
        <v>1.6011030371856325</v>
      </c>
      <c r="L58" s="11">
        <f>F58/(F58+E58+D58+C58)*100</f>
        <v>19.312141393940639</v>
      </c>
    </row>
    <row r="59" spans="2:12" x14ac:dyDescent="0.3">
      <c r="B59" s="4" t="s">
        <v>5</v>
      </c>
      <c r="C59" s="8"/>
      <c r="D59" s="8"/>
      <c r="E59" s="8"/>
      <c r="F59" s="8"/>
      <c r="H59" s="4" t="s">
        <v>5</v>
      </c>
      <c r="I59" s="12"/>
      <c r="J59" s="12"/>
      <c r="K59" s="12"/>
      <c r="L59" s="12"/>
    </row>
    <row r="60" spans="2:12" x14ac:dyDescent="0.3">
      <c r="B60" s="9" t="s">
        <v>6</v>
      </c>
      <c r="C60" s="10">
        <v>441974559</v>
      </c>
      <c r="D60" s="10">
        <v>42443905</v>
      </c>
      <c r="E60" s="10">
        <v>13131230</v>
      </c>
      <c r="F60" s="10">
        <v>75626002</v>
      </c>
      <c r="H60" s="9" t="s">
        <v>6</v>
      </c>
      <c r="I60" s="13">
        <f t="shared" ref="I60:I63" si="20">C60/(C60+D60+E60+F60)*100</f>
        <v>77.109787118398685</v>
      </c>
      <c r="J60" s="13">
        <f t="shared" ref="J60:J63" si="21">D60/(D60+E60+F60+C60)*100</f>
        <v>7.4050426939246918</v>
      </c>
      <c r="K60" s="13">
        <f t="shared" ref="K60:K63" si="22">E60/(E60+F60+D60+C60)*100</f>
        <v>2.2909607109370529</v>
      </c>
      <c r="L60" s="13">
        <f t="shared" ref="L60:L63" si="23">F60/(F60+E60+D60+C60)*100</f>
        <v>13.194209476739571</v>
      </c>
    </row>
    <row r="61" spans="2:12" x14ac:dyDescent="0.3">
      <c r="B61" s="9" t="s">
        <v>7</v>
      </c>
      <c r="C61" s="10">
        <v>3632568190</v>
      </c>
      <c r="D61" s="10">
        <v>261730376</v>
      </c>
      <c r="E61" s="10">
        <v>96319116</v>
      </c>
      <c r="F61" s="10">
        <v>693671866</v>
      </c>
      <c r="H61" s="9" t="s">
        <v>7</v>
      </c>
      <c r="I61" s="13">
        <f t="shared" si="20"/>
        <v>77.547900333167021</v>
      </c>
      <c r="J61" s="13">
        <f t="shared" si="21"/>
        <v>5.5874081505433022</v>
      </c>
      <c r="K61" s="13">
        <f t="shared" si="22"/>
        <v>2.0562161030614412</v>
      </c>
      <c r="L61" s="13">
        <f t="shared" si="23"/>
        <v>14.808475413228233</v>
      </c>
    </row>
    <row r="62" spans="2:12" x14ac:dyDescent="0.3">
      <c r="B62" s="9" t="s">
        <v>8</v>
      </c>
      <c r="C62" s="10">
        <v>15301169038</v>
      </c>
      <c r="D62" s="10">
        <v>419931741</v>
      </c>
      <c r="E62" s="10">
        <v>583243839</v>
      </c>
      <c r="F62" s="10">
        <v>2644549023</v>
      </c>
      <c r="H62" s="9" t="s">
        <v>8</v>
      </c>
      <c r="I62" s="13">
        <f t="shared" si="20"/>
        <v>80.749669758516333</v>
      </c>
      <c r="J62" s="13">
        <f t="shared" si="21"/>
        <v>2.2161280175819211</v>
      </c>
      <c r="K62" s="13">
        <f t="shared" si="22"/>
        <v>3.0779836018395645</v>
      </c>
      <c r="L62" s="13">
        <f t="shared" si="23"/>
        <v>13.956218622062188</v>
      </c>
    </row>
    <row r="63" spans="2:12" x14ac:dyDescent="0.3">
      <c r="B63" s="9" t="s">
        <v>9</v>
      </c>
      <c r="C63" s="10">
        <v>71267811014</v>
      </c>
      <c r="D63" s="10">
        <v>489767635</v>
      </c>
      <c r="E63" s="10">
        <v>1166949132</v>
      </c>
      <c r="F63" s="10">
        <v>19016748671</v>
      </c>
      <c r="H63" s="9" t="s">
        <v>9</v>
      </c>
      <c r="I63" s="13">
        <f t="shared" si="20"/>
        <v>77.514489426527547</v>
      </c>
      <c r="J63" s="13">
        <f t="shared" si="21"/>
        <v>0.53269614464803972</v>
      </c>
      <c r="K63" s="13">
        <f t="shared" si="22"/>
        <v>1.2692331203485432</v>
      </c>
      <c r="L63" s="13">
        <f t="shared" si="23"/>
        <v>20.683581308475869</v>
      </c>
    </row>
    <row r="64" spans="2:12" x14ac:dyDescent="0.3">
      <c r="B64" s="4" t="s">
        <v>71</v>
      </c>
      <c r="C64" s="8"/>
      <c r="D64" s="8"/>
      <c r="E64" s="8"/>
      <c r="F64" s="8"/>
      <c r="H64" s="4" t="s">
        <v>71</v>
      </c>
      <c r="I64" s="8"/>
      <c r="J64" s="8"/>
      <c r="K64" s="8"/>
      <c r="L64" s="8"/>
    </row>
    <row r="65" spans="2:12" x14ac:dyDescent="0.3">
      <c r="B65" s="9" t="s">
        <v>64</v>
      </c>
      <c r="C65" s="10">
        <v>37316207951</v>
      </c>
      <c r="D65" s="10">
        <v>451174052</v>
      </c>
      <c r="E65" s="10">
        <v>975217912</v>
      </c>
      <c r="F65" s="10">
        <v>13383643646</v>
      </c>
      <c r="H65" s="9" t="s">
        <v>64</v>
      </c>
      <c r="I65" s="13">
        <f t="shared" ref="I65:I71" si="24">C65/(C65+D65+E65+F65)*100</f>
        <v>71.588139489336569</v>
      </c>
      <c r="J65" s="13">
        <f t="shared" ref="J65:J71" si="25">D65/(D65+E65+F65+C65)*100</f>
        <v>0.86554108099506522</v>
      </c>
      <c r="K65" s="13">
        <f t="shared" ref="K65:K71" si="26">E65/(E65+F65+D65+C65)*100</f>
        <v>1.8708770196700728</v>
      </c>
      <c r="L65" s="13">
        <f t="shared" ref="L65:L71" si="27">F65/(F65+E65+D65+C65)*100</f>
        <v>25.675442409998293</v>
      </c>
    </row>
    <row r="66" spans="2:12" x14ac:dyDescent="0.3">
      <c r="B66" s="9" t="s">
        <v>65</v>
      </c>
      <c r="C66" s="10">
        <v>3986093895</v>
      </c>
      <c r="D66" s="10">
        <v>112019270</v>
      </c>
      <c r="E66" s="10">
        <v>135953584</v>
      </c>
      <c r="F66" s="10">
        <v>428166671</v>
      </c>
      <c r="H66" s="9" t="s">
        <v>65</v>
      </c>
      <c r="I66" s="13">
        <f t="shared" si="24"/>
        <v>85.497518805053744</v>
      </c>
      <c r="J66" s="13">
        <f t="shared" si="25"/>
        <v>2.4026954446223328</v>
      </c>
      <c r="K66" s="13">
        <f t="shared" si="26"/>
        <v>2.9160612897841567</v>
      </c>
      <c r="L66" s="13">
        <f t="shared" si="27"/>
        <v>9.1837244605397732</v>
      </c>
    </row>
    <row r="67" spans="2:12" x14ac:dyDescent="0.3">
      <c r="B67" s="9" t="s">
        <v>66</v>
      </c>
      <c r="C67" s="10">
        <v>30080864018</v>
      </c>
      <c r="D67" s="10">
        <v>249164781</v>
      </c>
      <c r="E67" s="10">
        <v>153576267</v>
      </c>
      <c r="F67" s="10">
        <v>6371477994</v>
      </c>
      <c r="H67" s="9" t="s">
        <v>66</v>
      </c>
      <c r="I67" s="13">
        <f t="shared" si="24"/>
        <v>81.619308709814646</v>
      </c>
      <c r="J67" s="13">
        <f t="shared" si="25"/>
        <v>0.67606625819933774</v>
      </c>
      <c r="K67" s="13">
        <f t="shared" si="26"/>
        <v>0.41670308204156847</v>
      </c>
      <c r="L67" s="13">
        <f t="shared" si="27"/>
        <v>17.287921949944455</v>
      </c>
    </row>
    <row r="68" spans="2:12" x14ac:dyDescent="0.3">
      <c r="B68" s="9" t="s">
        <v>67</v>
      </c>
      <c r="C68" s="10">
        <v>4871159703</v>
      </c>
      <c r="D68" s="10">
        <v>104509567</v>
      </c>
      <c r="E68" s="10">
        <v>79197273</v>
      </c>
      <c r="F68" s="10">
        <v>479405599</v>
      </c>
      <c r="H68" s="9" t="s">
        <v>67</v>
      </c>
      <c r="I68" s="13">
        <f t="shared" si="24"/>
        <v>88.018073163269463</v>
      </c>
      <c r="J68" s="13">
        <f t="shared" si="25"/>
        <v>1.8884067194106551</v>
      </c>
      <c r="K68" s="13">
        <f t="shared" si="26"/>
        <v>1.4310332229412075</v>
      </c>
      <c r="L68" s="13">
        <f t="shared" si="27"/>
        <v>8.6624868943786755</v>
      </c>
    </row>
    <row r="69" spans="2:12" x14ac:dyDescent="0.3">
      <c r="B69" s="9" t="s">
        <v>68</v>
      </c>
      <c r="C69" s="10">
        <v>998427751</v>
      </c>
      <c r="D69" s="10">
        <v>89658982</v>
      </c>
      <c r="E69" s="10">
        <v>103638357</v>
      </c>
      <c r="F69" s="10">
        <v>168759215</v>
      </c>
      <c r="H69" s="9" t="s">
        <v>68</v>
      </c>
      <c r="I69" s="13">
        <f t="shared" si="24"/>
        <v>73.387671385154277</v>
      </c>
      <c r="J69" s="13">
        <f t="shared" si="25"/>
        <v>6.5902253830116777</v>
      </c>
      <c r="K69" s="13">
        <f t="shared" si="26"/>
        <v>7.6177546936125813</v>
      </c>
      <c r="L69" s="13">
        <f t="shared" si="27"/>
        <v>12.404348538221468</v>
      </c>
    </row>
    <row r="70" spans="2:12" x14ac:dyDescent="0.3">
      <c r="B70" s="9" t="s">
        <v>69</v>
      </c>
      <c r="C70" s="10">
        <v>6921059016</v>
      </c>
      <c r="D70" s="10">
        <v>17305985</v>
      </c>
      <c r="E70" s="10">
        <v>9972904</v>
      </c>
      <c r="F70" s="10">
        <v>254370234</v>
      </c>
      <c r="H70" s="9" t="s">
        <v>69</v>
      </c>
      <c r="I70" s="13">
        <f t="shared" si="24"/>
        <v>96.089677416262717</v>
      </c>
      <c r="J70" s="13">
        <f t="shared" si="25"/>
        <v>0.24027052972332022</v>
      </c>
      <c r="K70" s="13">
        <f t="shared" si="26"/>
        <v>0.13846047635889083</v>
      </c>
      <c r="L70" s="13">
        <f t="shared" si="27"/>
        <v>3.5315915776550666</v>
      </c>
    </row>
    <row r="71" spans="2:12" x14ac:dyDescent="0.3">
      <c r="B71" s="9" t="s">
        <v>70</v>
      </c>
      <c r="C71" s="10">
        <v>6469710467</v>
      </c>
      <c r="D71" s="10">
        <v>190041020</v>
      </c>
      <c r="E71" s="10">
        <v>402087020</v>
      </c>
      <c r="F71" s="10">
        <v>1344772203</v>
      </c>
      <c r="H71" s="9" t="s">
        <v>70</v>
      </c>
      <c r="I71" s="13">
        <f t="shared" si="24"/>
        <v>76.959796167366477</v>
      </c>
      <c r="J71" s="13">
        <f t="shared" si="25"/>
        <v>2.2606140162281885</v>
      </c>
      <c r="K71" s="13">
        <f t="shared" si="26"/>
        <v>4.7829860792971104</v>
      </c>
      <c r="L71" s="13">
        <f t="shared" si="27"/>
        <v>15.996603737108222</v>
      </c>
    </row>
    <row r="72" spans="2:12" x14ac:dyDescent="0.3">
      <c r="B72" s="4" t="s">
        <v>156</v>
      </c>
      <c r="C72" s="20"/>
      <c r="D72" s="20"/>
      <c r="E72" s="20"/>
      <c r="H72" s="4" t="s">
        <v>156</v>
      </c>
      <c r="I72" s="20"/>
      <c r="J72" s="20"/>
      <c r="K72" s="20"/>
    </row>
    <row r="73" spans="2:12" x14ac:dyDescent="0.3">
      <c r="B73" s="9" t="s">
        <v>157</v>
      </c>
      <c r="C73" s="10">
        <v>79.279793160433925</v>
      </c>
      <c r="D73" s="10">
        <v>1.436682037476344</v>
      </c>
      <c r="E73" s="10">
        <v>5.2861369512487677</v>
      </c>
      <c r="F73" s="10">
        <v>13.997387850840953</v>
      </c>
      <c r="H73" s="9" t="s">
        <v>157</v>
      </c>
      <c r="I73" s="96">
        <f t="shared" ref="I73:I74" si="28">C73/(C73+D73+E73+F73)*100</f>
        <v>79.279793160433925</v>
      </c>
      <c r="J73" s="96">
        <f t="shared" ref="J73:J74" si="29">D73/(D73+E73+F73+C73)*100</f>
        <v>1.4366820374763443</v>
      </c>
      <c r="K73" s="96">
        <f t="shared" ref="K73:K74" si="30">E73/(E73+F73+D73+C73)*100</f>
        <v>5.2861369512487677</v>
      </c>
      <c r="L73" s="96">
        <f t="shared" ref="L73:L74" si="31">F73/(F73+E73+D73+C73)*100</f>
        <v>13.997387850840953</v>
      </c>
    </row>
    <row r="74" spans="2:12" x14ac:dyDescent="0.3">
      <c r="B74" s="9" t="s">
        <v>158</v>
      </c>
      <c r="C74" s="10">
        <v>0</v>
      </c>
      <c r="D74" s="10">
        <v>0</v>
      </c>
      <c r="E74" s="10">
        <v>0</v>
      </c>
      <c r="F74" s="10">
        <v>0</v>
      </c>
      <c r="H74" s="9" t="s">
        <v>158</v>
      </c>
      <c r="I74" s="96">
        <v>0</v>
      </c>
      <c r="J74" s="96">
        <v>0</v>
      </c>
      <c r="K74" s="96">
        <v>0</v>
      </c>
      <c r="L74" s="96">
        <v>0</v>
      </c>
    </row>
  </sheetData>
  <mergeCells count="12">
    <mergeCell ref="B55:B56"/>
    <mergeCell ref="C55:F55"/>
    <mergeCell ref="H31:H32"/>
    <mergeCell ref="I31:L31"/>
    <mergeCell ref="H55:H56"/>
    <mergeCell ref="I55:L55"/>
    <mergeCell ref="B7:B8"/>
    <mergeCell ref="C7:F7"/>
    <mergeCell ref="H7:H8"/>
    <mergeCell ref="I7:L7"/>
    <mergeCell ref="B31:B32"/>
    <mergeCell ref="C31:F31"/>
  </mergeCells>
  <hyperlinks>
    <hyperlink ref="B3" location="Índice!A1" display="voltar"/>
  </hyperlinks>
  <pageMargins left="0.70866141732283472" right="0.70866141732283472" top="0.74803149606299213" bottom="0.74803149606299213" header="0.31496062992125984" footer="0.31496062992125984"/>
  <pageSetup paperSize="9" orientation="portrait" r:id="rId1"/>
  <headerFooter scaleWithDoc="0">
    <oddHeader>&amp;R&amp;G</oddHeader>
  </headerFooter>
  <legacyDrawingHF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1"/>
  <sheetViews>
    <sheetView showGridLines="0" zoomScaleNormal="100" workbookViewId="0">
      <selection activeCell="B4" sqref="B4"/>
    </sheetView>
  </sheetViews>
  <sheetFormatPr defaultRowHeight="14.4" x14ac:dyDescent="0.3"/>
  <cols>
    <col min="1" max="1" width="3.44140625" customWidth="1"/>
    <col min="2" max="2" width="28.33203125" customWidth="1"/>
    <col min="3" max="8" width="12.6640625" customWidth="1"/>
    <col min="9" max="9" width="3.44140625" customWidth="1"/>
    <col min="10" max="10" width="27.6640625" customWidth="1"/>
    <col min="17" max="17" width="3.88671875" customWidth="1"/>
  </cols>
  <sheetData>
    <row r="1" spans="1:18" ht="17.399999999999999" x14ac:dyDescent="0.3">
      <c r="B1" s="1" t="s">
        <v>114</v>
      </c>
    </row>
    <row r="2" spans="1:18" ht="17.399999999999999" x14ac:dyDescent="0.3">
      <c r="A2" s="81"/>
      <c r="B2" s="1" t="s">
        <v>159</v>
      </c>
    </row>
    <row r="3" spans="1:18" x14ac:dyDescent="0.3">
      <c r="B3" s="84" t="s">
        <v>117</v>
      </c>
    </row>
    <row r="4" spans="1:18" ht="18" customHeight="1" x14ac:dyDescent="0.3">
      <c r="B4" s="1" t="s">
        <v>132</v>
      </c>
      <c r="C4" s="1"/>
      <c r="D4" s="1"/>
      <c r="E4" s="1"/>
      <c r="F4" s="1"/>
      <c r="G4" s="1"/>
      <c r="H4" s="1"/>
    </row>
    <row r="6" spans="1:18" x14ac:dyDescent="0.3">
      <c r="B6" s="25" t="s">
        <v>93</v>
      </c>
      <c r="J6" s="2" t="s">
        <v>96</v>
      </c>
    </row>
    <row r="7" spans="1:18" ht="20.399999999999999" x14ac:dyDescent="0.3">
      <c r="B7" s="80" t="s">
        <v>0</v>
      </c>
      <c r="C7" s="80" t="s">
        <v>60</v>
      </c>
      <c r="D7" s="80" t="s">
        <v>61</v>
      </c>
      <c r="E7" s="80" t="s">
        <v>62</v>
      </c>
      <c r="F7" s="80" t="s">
        <v>63</v>
      </c>
      <c r="G7" s="80" t="s">
        <v>146</v>
      </c>
      <c r="H7" s="80" t="s">
        <v>29</v>
      </c>
      <c r="J7" s="80" t="s">
        <v>0</v>
      </c>
      <c r="K7" s="80" t="s">
        <v>60</v>
      </c>
      <c r="L7" s="80" t="s">
        <v>61</v>
      </c>
      <c r="M7" s="80" t="s">
        <v>62</v>
      </c>
      <c r="N7" s="80" t="s">
        <v>63</v>
      </c>
      <c r="O7" s="80" t="s">
        <v>146</v>
      </c>
      <c r="P7" s="80" t="s">
        <v>29</v>
      </c>
      <c r="R7" s="79"/>
    </row>
    <row r="8" spans="1:18" x14ac:dyDescent="0.3">
      <c r="B8" s="4" t="s">
        <v>4</v>
      </c>
      <c r="C8" s="5"/>
      <c r="D8" s="5"/>
      <c r="E8" s="5"/>
      <c r="F8" s="5"/>
      <c r="G8" s="5"/>
      <c r="H8" s="5"/>
      <c r="J8" s="4" t="s">
        <v>4</v>
      </c>
      <c r="K8" s="5"/>
      <c r="L8" s="5"/>
      <c r="M8" s="5"/>
      <c r="N8" s="5"/>
      <c r="O8" s="5"/>
      <c r="P8" s="5"/>
    </row>
    <row r="9" spans="1:18" x14ac:dyDescent="0.3">
      <c r="B9" s="6" t="s">
        <v>4</v>
      </c>
      <c r="C9" s="7">
        <v>10</v>
      </c>
      <c r="D9" s="7">
        <v>99</v>
      </c>
      <c r="E9" s="7">
        <v>4401</v>
      </c>
      <c r="F9" s="7">
        <v>266</v>
      </c>
      <c r="G9" s="7">
        <v>133</v>
      </c>
      <c r="H9" s="7">
        <v>955</v>
      </c>
      <c r="J9" s="6" t="s">
        <v>4</v>
      </c>
      <c r="K9" s="11">
        <f>C9/(C9+D9+E9+F9+G9+H9)*100</f>
        <v>0.17053206002728513</v>
      </c>
      <c r="L9" s="11">
        <f>D9/(D9+E9+F9+G9+H9+C9)*100</f>
        <v>1.6882673942701227</v>
      </c>
      <c r="M9" s="11">
        <f>E9/(E9+F9+G9+H9+D9+C9)*100</f>
        <v>75.051159618008185</v>
      </c>
      <c r="N9" s="11">
        <f>F9/(F9+G9+H9+D9+E9+C9)*100</f>
        <v>4.5361527967257844</v>
      </c>
      <c r="O9" s="11">
        <f>G9/(G9+H9+F9+E9+D9+C9)*100</f>
        <v>2.2680763983628922</v>
      </c>
      <c r="P9" s="11">
        <f>H9/(H9+G9+F9+E9+D9+C9)*100</f>
        <v>16.28581173260573</v>
      </c>
    </row>
    <row r="10" spans="1:18" x14ac:dyDescent="0.3">
      <c r="B10" s="4" t="s">
        <v>5</v>
      </c>
      <c r="C10" s="8"/>
      <c r="D10" s="8"/>
      <c r="E10" s="8"/>
      <c r="F10" s="8"/>
      <c r="G10" s="8"/>
      <c r="H10" s="8"/>
      <c r="J10" s="4" t="s">
        <v>5</v>
      </c>
      <c r="K10" s="12"/>
      <c r="L10" s="12"/>
      <c r="M10" s="12"/>
      <c r="N10" s="12"/>
      <c r="O10" s="12"/>
      <c r="P10" s="12"/>
    </row>
    <row r="11" spans="1:18" x14ac:dyDescent="0.3">
      <c r="B11" s="9" t="s">
        <v>6</v>
      </c>
      <c r="C11" s="10">
        <v>3</v>
      </c>
      <c r="D11" s="10">
        <v>19</v>
      </c>
      <c r="E11" s="10">
        <v>823</v>
      </c>
      <c r="F11" s="10">
        <v>43</v>
      </c>
      <c r="G11" s="10">
        <v>27</v>
      </c>
      <c r="H11" s="10">
        <v>268</v>
      </c>
      <c r="J11" s="9" t="s">
        <v>6</v>
      </c>
      <c r="K11" s="13">
        <f t="shared" ref="K11:K22" si="0">C11/(C11+D11+E11+F11+G11+H11)*100</f>
        <v>0.25359256128486896</v>
      </c>
      <c r="L11" s="13">
        <f t="shared" ref="L11:L22" si="1">D11/(D11+E11+F11+G11+H11+C11)*100</f>
        <v>1.6060862214708367</v>
      </c>
      <c r="M11" s="13">
        <f t="shared" ref="M11:M22" si="2">E11/(E11+F11+G11+H11+D11+C11)*100</f>
        <v>69.568892645815723</v>
      </c>
      <c r="N11" s="13">
        <f t="shared" ref="N11:N22" si="3">F11/(F11+G11+H11+D11+E11+C11)*100</f>
        <v>3.6348267117497892</v>
      </c>
      <c r="O11" s="13">
        <f t="shared" ref="O11:O22" si="4">G11/(G11+H11+F11+E11+D11+C11)*100</f>
        <v>2.2823330515638207</v>
      </c>
      <c r="P11" s="13">
        <f t="shared" ref="P11:P22" si="5">H11/(H11+G11+F11+E11+D11+C11)*100</f>
        <v>22.65426880811496</v>
      </c>
    </row>
    <row r="12" spans="1:18" x14ac:dyDescent="0.3">
      <c r="B12" s="9" t="s">
        <v>7</v>
      </c>
      <c r="C12" s="10">
        <v>5</v>
      </c>
      <c r="D12" s="10">
        <v>42</v>
      </c>
      <c r="E12" s="10">
        <v>1546</v>
      </c>
      <c r="F12" s="10">
        <v>78</v>
      </c>
      <c r="G12" s="10">
        <v>59</v>
      </c>
      <c r="H12" s="10">
        <v>343</v>
      </c>
      <c r="J12" s="9" t="s">
        <v>7</v>
      </c>
      <c r="K12" s="13">
        <f t="shared" si="0"/>
        <v>0.241196333815726</v>
      </c>
      <c r="L12" s="13">
        <f t="shared" si="1"/>
        <v>2.0260492040520983</v>
      </c>
      <c r="M12" s="13">
        <f t="shared" si="2"/>
        <v>74.577906415822483</v>
      </c>
      <c r="N12" s="13">
        <f t="shared" si="3"/>
        <v>3.7626628075253259</v>
      </c>
      <c r="O12" s="13">
        <f t="shared" si="4"/>
        <v>2.8461167390255668</v>
      </c>
      <c r="P12" s="13">
        <f t="shared" si="5"/>
        <v>16.546068499758803</v>
      </c>
    </row>
    <row r="13" spans="1:18" x14ac:dyDescent="0.3">
      <c r="B13" s="9" t="s">
        <v>8</v>
      </c>
      <c r="C13" s="10">
        <v>2</v>
      </c>
      <c r="D13" s="10">
        <v>23</v>
      </c>
      <c r="E13" s="10">
        <v>1359</v>
      </c>
      <c r="F13" s="10">
        <v>90</v>
      </c>
      <c r="G13" s="10">
        <v>37</v>
      </c>
      <c r="H13" s="10">
        <v>242</v>
      </c>
      <c r="J13" s="9" t="s">
        <v>8</v>
      </c>
      <c r="K13" s="13">
        <f t="shared" si="0"/>
        <v>0.11409013120365087</v>
      </c>
      <c r="L13" s="13">
        <f t="shared" si="1"/>
        <v>1.3120365088419852</v>
      </c>
      <c r="M13" s="13">
        <f t="shared" si="2"/>
        <v>77.524244152880769</v>
      </c>
      <c r="N13" s="13">
        <f t="shared" si="3"/>
        <v>5.1340559041642901</v>
      </c>
      <c r="O13" s="13">
        <f t="shared" si="4"/>
        <v>2.1106674272675412</v>
      </c>
      <c r="P13" s="13">
        <f t="shared" si="5"/>
        <v>13.804905875641756</v>
      </c>
    </row>
    <row r="14" spans="1:18" x14ac:dyDescent="0.3">
      <c r="B14" s="9" t="s">
        <v>9</v>
      </c>
      <c r="C14" s="10">
        <v>0</v>
      </c>
      <c r="D14" s="10">
        <v>15</v>
      </c>
      <c r="E14" s="10">
        <v>673</v>
      </c>
      <c r="F14" s="10">
        <v>55</v>
      </c>
      <c r="G14" s="10">
        <v>10</v>
      </c>
      <c r="H14" s="10">
        <v>102</v>
      </c>
      <c r="J14" s="9" t="s">
        <v>9</v>
      </c>
      <c r="K14" s="13">
        <f t="shared" si="0"/>
        <v>0</v>
      </c>
      <c r="L14" s="13">
        <f t="shared" si="1"/>
        <v>1.7543859649122806</v>
      </c>
      <c r="M14" s="13">
        <f t="shared" si="2"/>
        <v>78.713450292397653</v>
      </c>
      <c r="N14" s="13">
        <f t="shared" si="3"/>
        <v>6.4327485380116958</v>
      </c>
      <c r="O14" s="13">
        <f t="shared" si="4"/>
        <v>1.1695906432748537</v>
      </c>
      <c r="P14" s="13">
        <f t="shared" si="5"/>
        <v>11.929824561403509</v>
      </c>
    </row>
    <row r="15" spans="1:18" x14ac:dyDescent="0.3">
      <c r="B15" s="4" t="s">
        <v>71</v>
      </c>
      <c r="C15" s="8"/>
      <c r="D15" s="8"/>
      <c r="E15" s="8"/>
      <c r="F15" s="8"/>
      <c r="G15" s="8"/>
      <c r="H15" s="8"/>
      <c r="J15" s="4" t="s">
        <v>71</v>
      </c>
      <c r="K15" s="8"/>
      <c r="L15" s="8"/>
      <c r="M15" s="8"/>
      <c r="N15" s="8"/>
      <c r="O15" s="8"/>
      <c r="P15" s="8"/>
      <c r="Q15" s="8"/>
      <c r="R15" s="8"/>
    </row>
    <row r="16" spans="1:18" x14ac:dyDescent="0.3">
      <c r="B16" s="9" t="s">
        <v>64</v>
      </c>
      <c r="C16" s="10">
        <v>2</v>
      </c>
      <c r="D16" s="10">
        <v>22</v>
      </c>
      <c r="E16" s="10">
        <v>1378</v>
      </c>
      <c r="F16" s="10">
        <v>72</v>
      </c>
      <c r="G16" s="10">
        <v>17</v>
      </c>
      <c r="H16" s="10">
        <v>195</v>
      </c>
      <c r="J16" s="9" t="s">
        <v>64</v>
      </c>
      <c r="K16" s="13">
        <f t="shared" si="0"/>
        <v>0.11862396204033215</v>
      </c>
      <c r="L16" s="13">
        <f t="shared" si="1"/>
        <v>1.3048635824436536</v>
      </c>
      <c r="M16" s="13">
        <f t="shared" si="2"/>
        <v>81.731909845788849</v>
      </c>
      <c r="N16" s="13">
        <f t="shared" si="3"/>
        <v>4.2704626334519578</v>
      </c>
      <c r="O16" s="13">
        <f t="shared" si="4"/>
        <v>1.0083036773428233</v>
      </c>
      <c r="P16" s="13">
        <f t="shared" si="5"/>
        <v>11.565836298932384</v>
      </c>
    </row>
    <row r="17" spans="2:18" x14ac:dyDescent="0.3">
      <c r="B17" s="9" t="s">
        <v>65</v>
      </c>
      <c r="C17" s="10">
        <v>1</v>
      </c>
      <c r="D17" s="10">
        <v>12</v>
      </c>
      <c r="E17" s="10">
        <v>473</v>
      </c>
      <c r="F17" s="10">
        <v>28</v>
      </c>
      <c r="G17" s="10">
        <v>18</v>
      </c>
      <c r="H17" s="10">
        <v>110</v>
      </c>
      <c r="J17" s="9" t="s">
        <v>65</v>
      </c>
      <c r="K17" s="13">
        <f t="shared" si="0"/>
        <v>0.1557632398753894</v>
      </c>
      <c r="L17" s="13">
        <f t="shared" si="1"/>
        <v>1.8691588785046727</v>
      </c>
      <c r="M17" s="13">
        <f t="shared" si="2"/>
        <v>73.676012461059187</v>
      </c>
      <c r="N17" s="13">
        <f t="shared" si="3"/>
        <v>4.361370716510903</v>
      </c>
      <c r="O17" s="13">
        <f t="shared" si="4"/>
        <v>2.8037383177570092</v>
      </c>
      <c r="P17" s="13">
        <f t="shared" si="5"/>
        <v>17.133956386292834</v>
      </c>
    </row>
    <row r="18" spans="2:18" x14ac:dyDescent="0.3">
      <c r="B18" s="9" t="s">
        <v>66</v>
      </c>
      <c r="C18" s="10">
        <v>6</v>
      </c>
      <c r="D18" s="10">
        <v>53</v>
      </c>
      <c r="E18" s="10">
        <v>1353</v>
      </c>
      <c r="F18" s="10">
        <v>81</v>
      </c>
      <c r="G18" s="10">
        <v>24</v>
      </c>
      <c r="H18" s="10">
        <v>262</v>
      </c>
      <c r="J18" s="9" t="s">
        <v>66</v>
      </c>
      <c r="K18" s="13">
        <f t="shared" si="0"/>
        <v>0.33726812816188867</v>
      </c>
      <c r="L18" s="13">
        <f t="shared" si="1"/>
        <v>2.9792017987633503</v>
      </c>
      <c r="M18" s="13">
        <f t="shared" si="2"/>
        <v>76.053962900505894</v>
      </c>
      <c r="N18" s="13">
        <f t="shared" si="3"/>
        <v>4.5531197301854975</v>
      </c>
      <c r="O18" s="13">
        <f t="shared" si="4"/>
        <v>1.3490725126475547</v>
      </c>
      <c r="P18" s="13">
        <f t="shared" si="5"/>
        <v>14.727374929735806</v>
      </c>
    </row>
    <row r="19" spans="2:18" x14ac:dyDescent="0.3">
      <c r="B19" s="9" t="s">
        <v>67</v>
      </c>
      <c r="C19" s="10">
        <v>1</v>
      </c>
      <c r="D19" s="10">
        <v>2</v>
      </c>
      <c r="E19" s="10">
        <v>152</v>
      </c>
      <c r="F19" s="10">
        <v>16</v>
      </c>
      <c r="G19" s="10">
        <v>3</v>
      </c>
      <c r="H19" s="10">
        <v>26</v>
      </c>
      <c r="J19" s="9" t="s">
        <v>67</v>
      </c>
      <c r="K19" s="13">
        <f t="shared" si="0"/>
        <v>0.5</v>
      </c>
      <c r="L19" s="13">
        <f t="shared" si="1"/>
        <v>1</v>
      </c>
      <c r="M19" s="13">
        <f t="shared" si="2"/>
        <v>76</v>
      </c>
      <c r="N19" s="13">
        <f t="shared" si="3"/>
        <v>8</v>
      </c>
      <c r="O19" s="13">
        <f t="shared" si="4"/>
        <v>1.5</v>
      </c>
      <c r="P19" s="13">
        <f t="shared" si="5"/>
        <v>13</v>
      </c>
    </row>
    <row r="20" spans="2:18" x14ac:dyDescent="0.3">
      <c r="B20" s="9" t="s">
        <v>68</v>
      </c>
      <c r="C20" s="10">
        <v>0</v>
      </c>
      <c r="D20" s="10">
        <v>3</v>
      </c>
      <c r="E20" s="10">
        <v>172</v>
      </c>
      <c r="F20" s="10">
        <v>8</v>
      </c>
      <c r="G20" s="10">
        <v>31</v>
      </c>
      <c r="H20" s="10">
        <v>145</v>
      </c>
      <c r="J20" s="9" t="s">
        <v>68</v>
      </c>
      <c r="K20" s="13">
        <f t="shared" si="0"/>
        <v>0</v>
      </c>
      <c r="L20" s="13">
        <f t="shared" si="1"/>
        <v>0.83565459610027859</v>
      </c>
      <c r="M20" s="13">
        <f t="shared" si="2"/>
        <v>47.910863509749305</v>
      </c>
      <c r="N20" s="13">
        <f t="shared" si="3"/>
        <v>2.2284122562674096</v>
      </c>
      <c r="O20" s="13">
        <f t="shared" si="4"/>
        <v>8.635097493036211</v>
      </c>
      <c r="P20" s="13">
        <f t="shared" si="5"/>
        <v>40.389972144846794</v>
      </c>
    </row>
    <row r="21" spans="2:18" x14ac:dyDescent="0.3">
      <c r="B21" s="9" t="s">
        <v>69</v>
      </c>
      <c r="C21" s="10">
        <v>0</v>
      </c>
      <c r="D21" s="10">
        <v>0</v>
      </c>
      <c r="E21" s="10">
        <v>183</v>
      </c>
      <c r="F21" s="10">
        <v>16</v>
      </c>
      <c r="G21" s="10">
        <v>9</v>
      </c>
      <c r="H21" s="10">
        <v>28</v>
      </c>
      <c r="J21" s="9" t="s">
        <v>69</v>
      </c>
      <c r="K21" s="13">
        <f t="shared" si="0"/>
        <v>0</v>
      </c>
      <c r="L21" s="13">
        <f t="shared" si="1"/>
        <v>0</v>
      </c>
      <c r="M21" s="13">
        <f t="shared" si="2"/>
        <v>77.542372881355931</v>
      </c>
      <c r="N21" s="13">
        <f t="shared" si="3"/>
        <v>6.7796610169491522</v>
      </c>
      <c r="O21" s="13">
        <f t="shared" si="4"/>
        <v>3.8135593220338984</v>
      </c>
      <c r="P21" s="13">
        <f t="shared" si="5"/>
        <v>11.864406779661017</v>
      </c>
    </row>
    <row r="22" spans="2:18" x14ac:dyDescent="0.3">
      <c r="B22" s="9" t="s">
        <v>70</v>
      </c>
      <c r="C22" s="10">
        <v>0</v>
      </c>
      <c r="D22" s="10">
        <v>7</v>
      </c>
      <c r="E22" s="10">
        <v>690</v>
      </c>
      <c r="F22" s="10">
        <v>45</v>
      </c>
      <c r="G22" s="10">
        <v>31</v>
      </c>
      <c r="H22" s="10">
        <v>189</v>
      </c>
      <c r="J22" s="9" t="s">
        <v>70</v>
      </c>
      <c r="K22" s="13">
        <f t="shared" si="0"/>
        <v>0</v>
      </c>
      <c r="L22" s="13">
        <f t="shared" si="1"/>
        <v>0.72765072765072769</v>
      </c>
      <c r="M22" s="13">
        <f t="shared" si="2"/>
        <v>71.725571725571726</v>
      </c>
      <c r="N22" s="13">
        <f t="shared" si="3"/>
        <v>4.6777546777546783</v>
      </c>
      <c r="O22" s="13">
        <f t="shared" si="4"/>
        <v>3.2224532224532227</v>
      </c>
      <c r="P22" s="13">
        <f t="shared" si="5"/>
        <v>19.646569646569649</v>
      </c>
    </row>
    <row r="23" spans="2:18" x14ac:dyDescent="0.3">
      <c r="B23" s="4" t="s">
        <v>156</v>
      </c>
      <c r="C23" s="20"/>
      <c r="D23" s="20"/>
      <c r="E23" s="20"/>
      <c r="H23" s="4"/>
      <c r="I23" s="20"/>
      <c r="J23" s="4" t="s">
        <v>156</v>
      </c>
      <c r="K23" s="20"/>
      <c r="L23" s="20"/>
      <c r="M23" s="20"/>
      <c r="P23" s="4"/>
    </row>
    <row r="24" spans="2:18" x14ac:dyDescent="0.3">
      <c r="B24" s="9" t="s">
        <v>157</v>
      </c>
      <c r="C24" s="10">
        <v>6</v>
      </c>
      <c r="D24" s="10">
        <v>74</v>
      </c>
      <c r="E24" s="10">
        <v>3173</v>
      </c>
      <c r="F24" s="10">
        <v>190</v>
      </c>
      <c r="G24" s="10">
        <v>104</v>
      </c>
      <c r="H24" s="10">
        <v>739</v>
      </c>
      <c r="I24" s="20"/>
      <c r="J24" s="9" t="s">
        <v>157</v>
      </c>
      <c r="K24" s="96">
        <f t="shared" ref="K24:K25" si="6">C24/(C24+D24+E24+F24+G24+H24)*100</f>
        <v>0.1399906672888474</v>
      </c>
      <c r="L24" s="96">
        <f t="shared" ref="L24:L25" si="7">D24/(D24+E24+F24+G24+H24+C24)*100</f>
        <v>1.726551563229118</v>
      </c>
      <c r="M24" s="96">
        <f t="shared" ref="M24:M25" si="8">E24/(E24+F24+G24+H24+D24+C24)*100</f>
        <v>74.031731217918804</v>
      </c>
      <c r="N24" s="96">
        <f t="shared" ref="N24:N25" si="9">F24/(F24+G24+H24+D24+E24+C24)*100</f>
        <v>4.4330377974801678</v>
      </c>
      <c r="O24" s="96">
        <f t="shared" ref="O24:O25" si="10">G24/(G24+H24+F24+E24+D24+C24)*100</f>
        <v>2.4265048996733549</v>
      </c>
      <c r="P24" s="96">
        <f t="shared" ref="P24:P25" si="11">H24/(H24+G24+F24+E24+D24+C24)*100</f>
        <v>17.242183854409706</v>
      </c>
    </row>
    <row r="25" spans="2:18" x14ac:dyDescent="0.3">
      <c r="B25" s="9" t="s">
        <v>158</v>
      </c>
      <c r="C25" s="10">
        <v>4</v>
      </c>
      <c r="D25" s="10">
        <v>25</v>
      </c>
      <c r="E25" s="10">
        <v>1228</v>
      </c>
      <c r="F25" s="10">
        <v>76</v>
      </c>
      <c r="G25" s="10">
        <v>29</v>
      </c>
      <c r="H25" s="10">
        <v>216</v>
      </c>
      <c r="I25" s="20"/>
      <c r="J25" s="9" t="s">
        <v>158</v>
      </c>
      <c r="K25" s="96">
        <f t="shared" si="6"/>
        <v>0.25348542458808615</v>
      </c>
      <c r="L25" s="96">
        <f t="shared" si="7"/>
        <v>1.5842839036755387</v>
      </c>
      <c r="M25" s="96">
        <f t="shared" si="8"/>
        <v>77.820025348542458</v>
      </c>
      <c r="N25" s="96">
        <f t="shared" si="9"/>
        <v>4.8162230671736372</v>
      </c>
      <c r="O25" s="96">
        <f t="shared" si="10"/>
        <v>1.8377693282636249</v>
      </c>
      <c r="P25" s="96">
        <f t="shared" si="11"/>
        <v>13.688212927756654</v>
      </c>
    </row>
    <row r="27" spans="2:18" ht="18" customHeight="1" x14ac:dyDescent="0.3">
      <c r="B27" s="1" t="s">
        <v>110</v>
      </c>
      <c r="C27" s="1"/>
      <c r="D27" s="1"/>
      <c r="E27" s="1"/>
      <c r="F27" s="1"/>
      <c r="G27" s="1"/>
      <c r="H27" s="1"/>
    </row>
    <row r="28" spans="2:18" ht="4.5" customHeight="1" x14ac:dyDescent="0.3">
      <c r="R28" s="79"/>
    </row>
    <row r="29" spans="2:18" x14ac:dyDescent="0.3">
      <c r="B29" s="25" t="s">
        <v>94</v>
      </c>
      <c r="J29" s="25" t="s">
        <v>111</v>
      </c>
      <c r="R29" s="79"/>
    </row>
    <row r="30" spans="2:18" ht="20.399999999999999" x14ac:dyDescent="0.3">
      <c r="B30" s="22" t="s">
        <v>0</v>
      </c>
      <c r="C30" s="22" t="s">
        <v>60</v>
      </c>
      <c r="D30" s="22" t="s">
        <v>61</v>
      </c>
      <c r="E30" s="22" t="s">
        <v>62</v>
      </c>
      <c r="F30" s="30" t="s">
        <v>63</v>
      </c>
      <c r="G30" s="30" t="s">
        <v>146</v>
      </c>
      <c r="H30" s="22" t="s">
        <v>29</v>
      </c>
      <c r="J30" s="30" t="s">
        <v>0</v>
      </c>
      <c r="K30" s="30" t="s">
        <v>60</v>
      </c>
      <c r="L30" s="30" t="s">
        <v>61</v>
      </c>
      <c r="M30" s="30" t="s">
        <v>62</v>
      </c>
      <c r="N30" s="30" t="s">
        <v>63</v>
      </c>
      <c r="O30" s="30" t="s">
        <v>146</v>
      </c>
      <c r="P30" s="30" t="s">
        <v>29</v>
      </c>
      <c r="R30" s="79"/>
    </row>
    <row r="31" spans="2:18" x14ac:dyDescent="0.3">
      <c r="B31" s="4" t="s">
        <v>4</v>
      </c>
      <c r="C31" s="5"/>
      <c r="D31" s="5"/>
      <c r="E31" s="5"/>
      <c r="F31" s="5"/>
      <c r="G31" s="5"/>
      <c r="H31" s="5"/>
      <c r="J31" s="4" t="s">
        <v>4</v>
      </c>
      <c r="K31" s="5"/>
      <c r="L31" s="5"/>
      <c r="M31" s="5"/>
      <c r="N31" s="5"/>
      <c r="O31" s="5"/>
      <c r="P31" s="5"/>
      <c r="R31" s="79"/>
    </row>
    <row r="32" spans="2:18" x14ac:dyDescent="0.3">
      <c r="B32" s="6" t="s">
        <v>4</v>
      </c>
      <c r="C32" s="7">
        <v>219</v>
      </c>
      <c r="D32" s="7">
        <v>11614</v>
      </c>
      <c r="E32" s="7">
        <v>655111</v>
      </c>
      <c r="F32" s="7">
        <v>36352</v>
      </c>
      <c r="G32" s="7">
        <v>7541</v>
      </c>
      <c r="H32" s="7">
        <v>102406</v>
      </c>
      <c r="J32" s="6" t="s">
        <v>4</v>
      </c>
      <c r="K32" s="11">
        <f>C32/(C32+D32+E32+F32+G32+H32)*100</f>
        <v>2.6929220417513586E-2</v>
      </c>
      <c r="L32" s="11">
        <f>D32/(D32+E32+F32+G32+H32+C32)*100</f>
        <v>1.428109433465766</v>
      </c>
      <c r="M32" s="11">
        <f>E32/(E32+F32+G32+H32+D32+C32)*100</f>
        <v>80.555381355880101</v>
      </c>
      <c r="N32" s="11">
        <f>F32/(F32+G32+H32+D32+E32+C32)*100</f>
        <v>4.4700046603536707</v>
      </c>
      <c r="O32" s="11">
        <f>G32/(G32+H32+F32+E32+D32+C32)*100</f>
        <v>0.92727511949073027</v>
      </c>
      <c r="P32" s="11">
        <f>H32/(H32+G32+F32+E32+D32+C32)*100</f>
        <v>12.592300210392221</v>
      </c>
      <c r="R32" s="79"/>
    </row>
    <row r="33" spans="2:18" x14ac:dyDescent="0.3">
      <c r="B33" s="4" t="s">
        <v>5</v>
      </c>
      <c r="C33" s="8"/>
      <c r="D33" s="8"/>
      <c r="E33" s="8"/>
      <c r="F33" s="8"/>
      <c r="G33" s="8"/>
      <c r="H33" s="8"/>
      <c r="J33" s="4" t="s">
        <v>5</v>
      </c>
      <c r="K33" s="12"/>
      <c r="L33" s="12"/>
      <c r="M33" s="12"/>
      <c r="N33" s="12"/>
      <c r="O33" s="12"/>
      <c r="P33" s="12"/>
      <c r="R33" s="79"/>
    </row>
    <row r="34" spans="2:18" x14ac:dyDescent="0.3">
      <c r="B34" s="9" t="s">
        <v>6</v>
      </c>
      <c r="C34" s="10">
        <v>11</v>
      </c>
      <c r="D34" s="10">
        <v>80</v>
      </c>
      <c r="E34" s="10">
        <v>4205</v>
      </c>
      <c r="F34" s="10">
        <v>226</v>
      </c>
      <c r="G34" s="10">
        <v>140</v>
      </c>
      <c r="H34" s="10">
        <v>1301</v>
      </c>
      <c r="J34" s="9" t="s">
        <v>6</v>
      </c>
      <c r="K34" s="13">
        <f t="shared" ref="K34:K37" si="12">C34/(C34+D34+E34+F34+G34+H34)*100</f>
        <v>0.18447090390742915</v>
      </c>
      <c r="L34" s="13">
        <f t="shared" ref="L34:L37" si="13">D34/(D34+E34+F34+G34+H34+C34)*100</f>
        <v>1.341606573872212</v>
      </c>
      <c r="M34" s="13">
        <f t="shared" ref="M34:M37" si="14">E34/(E34+F34+G34+H34+D34+C34)*100</f>
        <v>70.518195539158143</v>
      </c>
      <c r="N34" s="13">
        <f t="shared" ref="N34:N37" si="15">F34/(F34+G34+H34+D34+E34+C34)*100</f>
        <v>3.7900385711889988</v>
      </c>
      <c r="O34" s="13">
        <f t="shared" ref="O34:O37" si="16">G34/(G34+H34+F34+E34+D34+C34)*100</f>
        <v>2.347811504276371</v>
      </c>
      <c r="P34" s="13">
        <f t="shared" ref="P34:P37" si="17">H34/(H34+G34+F34+E34+D34+C34)*100</f>
        <v>21.817876907596848</v>
      </c>
      <c r="R34" s="79"/>
    </row>
    <row r="35" spans="2:18" x14ac:dyDescent="0.3">
      <c r="B35" s="9" t="s">
        <v>7</v>
      </c>
      <c r="C35" s="10">
        <v>83</v>
      </c>
      <c r="D35" s="10">
        <v>959</v>
      </c>
      <c r="E35" s="10">
        <v>33279</v>
      </c>
      <c r="F35" s="10">
        <v>1724</v>
      </c>
      <c r="G35" s="10">
        <v>1383</v>
      </c>
      <c r="H35" s="10">
        <v>6843</v>
      </c>
      <c r="J35" s="9" t="s">
        <v>7</v>
      </c>
      <c r="K35" s="13">
        <f t="shared" si="12"/>
        <v>0.18748164712791671</v>
      </c>
      <c r="L35" s="13">
        <f t="shared" si="13"/>
        <v>2.166203609586411</v>
      </c>
      <c r="M35" s="13">
        <f t="shared" si="14"/>
        <v>75.171105238192055</v>
      </c>
      <c r="N35" s="13">
        <f t="shared" si="15"/>
        <v>3.8941971041991374</v>
      </c>
      <c r="O35" s="13">
        <f t="shared" si="16"/>
        <v>3.1239411804567325</v>
      </c>
      <c r="P35" s="13">
        <f t="shared" si="17"/>
        <v>15.45707122043776</v>
      </c>
      <c r="R35" s="79"/>
    </row>
    <row r="36" spans="2:18" x14ac:dyDescent="0.3">
      <c r="B36" s="9" t="s">
        <v>8</v>
      </c>
      <c r="C36" s="10">
        <v>125</v>
      </c>
      <c r="D36" s="10">
        <v>1947</v>
      </c>
      <c r="E36" s="10">
        <v>130280</v>
      </c>
      <c r="F36" s="10">
        <v>7650</v>
      </c>
      <c r="G36" s="10">
        <v>3475</v>
      </c>
      <c r="H36" s="10">
        <v>23642</v>
      </c>
      <c r="J36" s="9" t="s">
        <v>8</v>
      </c>
      <c r="K36" s="13">
        <f t="shared" si="12"/>
        <v>7.4797000939450339E-2</v>
      </c>
      <c r="L36" s="13">
        <f t="shared" si="13"/>
        <v>1.1650380866328782</v>
      </c>
      <c r="M36" s="13">
        <f t="shared" si="14"/>
        <v>77.956426259132712</v>
      </c>
      <c r="N36" s="13">
        <f t="shared" si="15"/>
        <v>4.5775764574943603</v>
      </c>
      <c r="O36" s="13">
        <f t="shared" si="16"/>
        <v>2.0793566261167191</v>
      </c>
      <c r="P36" s="13">
        <f t="shared" si="17"/>
        <v>14.146805569683879</v>
      </c>
      <c r="R36" s="79"/>
    </row>
    <row r="37" spans="2:18" x14ac:dyDescent="0.3">
      <c r="B37" s="9" t="s">
        <v>9</v>
      </c>
      <c r="C37" s="10">
        <v>0</v>
      </c>
      <c r="D37" s="10">
        <v>8628</v>
      </c>
      <c r="E37" s="10">
        <v>487347</v>
      </c>
      <c r="F37" s="10">
        <v>26752</v>
      </c>
      <c r="G37" s="10">
        <v>2543</v>
      </c>
      <c r="H37" s="10">
        <v>70620</v>
      </c>
      <c r="J37" s="9" t="s">
        <v>9</v>
      </c>
      <c r="K37" s="13">
        <f t="shared" si="12"/>
        <v>0</v>
      </c>
      <c r="L37" s="13">
        <f t="shared" si="13"/>
        <v>1.4479182399436137</v>
      </c>
      <c r="M37" s="13">
        <f t="shared" si="14"/>
        <v>81.784725368776108</v>
      </c>
      <c r="N37" s="13">
        <f t="shared" si="15"/>
        <v>4.4894191881051873</v>
      </c>
      <c r="O37" s="13">
        <f t="shared" si="16"/>
        <v>0.42675661615398819</v>
      </c>
      <c r="P37" s="13">
        <f t="shared" si="17"/>
        <v>11.851180587021094</v>
      </c>
      <c r="R37" s="79"/>
    </row>
    <row r="38" spans="2:18" x14ac:dyDescent="0.3">
      <c r="B38" s="4" t="s">
        <v>71</v>
      </c>
      <c r="C38" s="8"/>
      <c r="D38" s="8"/>
      <c r="E38" s="8"/>
      <c r="F38" s="8"/>
      <c r="G38" s="8"/>
      <c r="H38" s="8"/>
      <c r="J38" s="4" t="s">
        <v>71</v>
      </c>
      <c r="K38" s="8"/>
      <c r="L38" s="8"/>
      <c r="M38" s="8"/>
      <c r="N38" s="8"/>
      <c r="O38" s="8"/>
      <c r="P38" s="8"/>
      <c r="R38" s="79"/>
    </row>
    <row r="39" spans="2:18" x14ac:dyDescent="0.3">
      <c r="B39" s="9" t="s">
        <v>64</v>
      </c>
      <c r="C39" s="10">
        <v>52</v>
      </c>
      <c r="D39" s="10">
        <v>1439</v>
      </c>
      <c r="E39" s="10">
        <v>198020</v>
      </c>
      <c r="F39" s="10">
        <v>10717</v>
      </c>
      <c r="G39" s="10">
        <v>1811</v>
      </c>
      <c r="H39" s="10">
        <v>23318</v>
      </c>
      <c r="J39" s="9" t="s">
        <v>64</v>
      </c>
      <c r="K39" s="13">
        <f t="shared" ref="K39:K45" si="18">C39/(C39+D39+E39+F39+G39+H39)*100</f>
        <v>2.2094095353016905E-2</v>
      </c>
      <c r="L39" s="13">
        <f t="shared" ref="L39:L45" si="19">D39/(D39+E39+F39+G39+H39+C39)*100</f>
        <v>0.61141160024983321</v>
      </c>
      <c r="M39" s="13">
        <f t="shared" ref="M39:M45" si="20">E39/(E39+F39+G39+H39+D39+C39)*100</f>
        <v>84.136014650084761</v>
      </c>
      <c r="N39" s="13">
        <f t="shared" ref="N39:N45" si="21">F39/(F39+G39+H39+D39+E39+C39)*100</f>
        <v>4.553508074966965</v>
      </c>
      <c r="O39" s="13">
        <f t="shared" ref="O39:O45" si="22">G39/(G39+H39+F39+E39+D39+C39)*100</f>
        <v>0.7694693593137234</v>
      </c>
      <c r="P39" s="13">
        <f t="shared" ref="P39:P45" si="23">H39/(H39+G39+F39+E39+D39+C39)*100</f>
        <v>9.9075022200316969</v>
      </c>
      <c r="R39" s="79"/>
    </row>
    <row r="40" spans="2:18" x14ac:dyDescent="0.3">
      <c r="B40" s="9" t="s">
        <v>65</v>
      </c>
      <c r="C40" s="10">
        <v>22</v>
      </c>
      <c r="D40" s="10">
        <v>1340</v>
      </c>
      <c r="E40" s="10">
        <v>35299</v>
      </c>
      <c r="F40" s="10">
        <v>948</v>
      </c>
      <c r="G40" s="10">
        <v>444</v>
      </c>
      <c r="H40" s="10">
        <v>4548</v>
      </c>
      <c r="J40" s="9" t="s">
        <v>65</v>
      </c>
      <c r="K40" s="13">
        <f t="shared" si="18"/>
        <v>5.1641980235205748E-2</v>
      </c>
      <c r="L40" s="13">
        <f t="shared" si="19"/>
        <v>3.1454660688716225</v>
      </c>
      <c r="M40" s="13">
        <f t="shared" si="20"/>
        <v>82.859557287387616</v>
      </c>
      <c r="N40" s="13">
        <f t="shared" si="21"/>
        <v>2.225299875589775</v>
      </c>
      <c r="O40" s="13">
        <f t="shared" si="22"/>
        <v>1.0422290556559706</v>
      </c>
      <c r="P40" s="13">
        <f t="shared" si="23"/>
        <v>10.675805732259807</v>
      </c>
      <c r="R40" s="79"/>
    </row>
    <row r="41" spans="2:18" x14ac:dyDescent="0.3">
      <c r="B41" s="9" t="s">
        <v>66</v>
      </c>
      <c r="C41" s="10">
        <v>54</v>
      </c>
      <c r="D41" s="10">
        <v>3577</v>
      </c>
      <c r="E41" s="10">
        <v>159708</v>
      </c>
      <c r="F41" s="10">
        <v>12874</v>
      </c>
      <c r="G41" s="10">
        <v>1133</v>
      </c>
      <c r="H41" s="10">
        <v>17978</v>
      </c>
      <c r="J41" s="9" t="s">
        <v>66</v>
      </c>
      <c r="K41" s="13">
        <f t="shared" si="18"/>
        <v>2.7646372181605948E-2</v>
      </c>
      <c r="L41" s="13">
        <f t="shared" si="19"/>
        <v>1.8313161721037867</v>
      </c>
      <c r="M41" s="13">
        <f t="shared" si="20"/>
        <v>81.765681636665235</v>
      </c>
      <c r="N41" s="13">
        <f t="shared" si="21"/>
        <v>6.5910999160369439</v>
      </c>
      <c r="O41" s="13">
        <f t="shared" si="22"/>
        <v>0.58006184595850996</v>
      </c>
      <c r="P41" s="13">
        <f t="shared" si="23"/>
        <v>9.20419405705392</v>
      </c>
      <c r="R41" s="79"/>
    </row>
    <row r="42" spans="2:18" x14ac:dyDescent="0.3">
      <c r="B42" s="9" t="s">
        <v>67</v>
      </c>
      <c r="C42" s="10">
        <v>91</v>
      </c>
      <c r="D42" s="10">
        <v>266</v>
      </c>
      <c r="E42" s="10">
        <v>44892</v>
      </c>
      <c r="F42" s="10">
        <v>2061</v>
      </c>
      <c r="G42" s="10">
        <v>351</v>
      </c>
      <c r="H42" s="10">
        <v>11819</v>
      </c>
      <c r="J42" s="9" t="s">
        <v>67</v>
      </c>
      <c r="K42" s="13">
        <f t="shared" si="18"/>
        <v>0.15299260255548083</v>
      </c>
      <c r="L42" s="13">
        <f t="shared" si="19"/>
        <v>0.44720914593140548</v>
      </c>
      <c r="M42" s="13">
        <f t="shared" si="20"/>
        <v>75.474108944182916</v>
      </c>
      <c r="N42" s="13">
        <f t="shared" si="21"/>
        <v>3.4650302622730327</v>
      </c>
      <c r="O42" s="13">
        <f t="shared" si="22"/>
        <v>0.59011432414256892</v>
      </c>
      <c r="P42" s="13">
        <f t="shared" si="23"/>
        <v>19.870544720914594</v>
      </c>
      <c r="R42" s="79"/>
    </row>
    <row r="43" spans="2:18" x14ac:dyDescent="0.3">
      <c r="B43" s="9" t="s">
        <v>68</v>
      </c>
      <c r="C43" s="10">
        <v>0</v>
      </c>
      <c r="D43" s="10">
        <v>2608</v>
      </c>
      <c r="E43" s="10">
        <v>23223</v>
      </c>
      <c r="F43" s="10">
        <v>496</v>
      </c>
      <c r="G43" s="10">
        <v>2178</v>
      </c>
      <c r="H43" s="10">
        <v>11642</v>
      </c>
      <c r="J43" s="9" t="s">
        <v>68</v>
      </c>
      <c r="K43" s="13">
        <f t="shared" si="18"/>
        <v>0</v>
      </c>
      <c r="L43" s="13">
        <f t="shared" si="19"/>
        <v>6.4961267342516251</v>
      </c>
      <c r="M43" s="13">
        <f t="shared" si="20"/>
        <v>57.844919919296586</v>
      </c>
      <c r="N43" s="13">
        <f t="shared" si="21"/>
        <v>1.2354596856552169</v>
      </c>
      <c r="O43" s="13">
        <f t="shared" si="22"/>
        <v>5.4250628938650456</v>
      </c>
      <c r="P43" s="13">
        <f t="shared" si="23"/>
        <v>28.998430766931527</v>
      </c>
      <c r="R43" s="79"/>
    </row>
    <row r="44" spans="2:18" x14ac:dyDescent="0.3">
      <c r="B44" s="9" t="s">
        <v>69</v>
      </c>
      <c r="C44" s="10">
        <v>0</v>
      </c>
      <c r="D44" s="10">
        <v>0</v>
      </c>
      <c r="E44" s="10">
        <v>33284</v>
      </c>
      <c r="F44" s="10">
        <v>1456</v>
      </c>
      <c r="G44" s="10">
        <v>277</v>
      </c>
      <c r="H44" s="10">
        <v>1013</v>
      </c>
      <c r="J44" s="9" t="s">
        <v>69</v>
      </c>
      <c r="K44" s="13">
        <f t="shared" si="18"/>
        <v>0</v>
      </c>
      <c r="L44" s="13">
        <f t="shared" si="19"/>
        <v>0</v>
      </c>
      <c r="M44" s="13">
        <f t="shared" si="20"/>
        <v>92.378573411046347</v>
      </c>
      <c r="N44" s="13">
        <f t="shared" si="21"/>
        <v>4.0410768803774628</v>
      </c>
      <c r="O44" s="13">
        <f t="shared" si="22"/>
        <v>0.76880377463225091</v>
      </c>
      <c r="P44" s="13">
        <f t="shared" si="23"/>
        <v>2.8115459339439357</v>
      </c>
      <c r="R44" s="79"/>
    </row>
    <row r="45" spans="2:18" x14ac:dyDescent="0.3">
      <c r="B45" s="9" t="s">
        <v>70</v>
      </c>
      <c r="C45" s="10">
        <v>0</v>
      </c>
      <c r="D45" s="10">
        <v>2384</v>
      </c>
      <c r="E45" s="10">
        <v>160685</v>
      </c>
      <c r="F45" s="10">
        <v>7800</v>
      </c>
      <c r="G45" s="10">
        <v>1347</v>
      </c>
      <c r="H45" s="10">
        <v>32088</v>
      </c>
      <c r="J45" s="9" t="s">
        <v>70</v>
      </c>
      <c r="K45" s="13">
        <f t="shared" si="18"/>
        <v>0</v>
      </c>
      <c r="L45" s="13">
        <f t="shared" si="19"/>
        <v>1.1668885582269559</v>
      </c>
      <c r="M45" s="13">
        <f t="shared" si="20"/>
        <v>78.649953011199003</v>
      </c>
      <c r="N45" s="13">
        <f t="shared" si="21"/>
        <v>3.8178400814472555</v>
      </c>
      <c r="O45" s="13">
        <f t="shared" si="22"/>
        <v>0.65931161406531436</v>
      </c>
      <c r="P45" s="13">
        <f t="shared" si="23"/>
        <v>15.706006735061475</v>
      </c>
      <c r="R45" s="79"/>
    </row>
    <row r="46" spans="2:18" x14ac:dyDescent="0.3">
      <c r="B46" s="4" t="s">
        <v>156</v>
      </c>
      <c r="C46" s="20"/>
      <c r="D46" s="20"/>
      <c r="E46" s="20"/>
      <c r="H46" s="4"/>
      <c r="I46" s="20"/>
      <c r="J46" s="4" t="s">
        <v>156</v>
      </c>
      <c r="K46" s="20"/>
      <c r="L46" s="20"/>
      <c r="M46" s="20"/>
      <c r="P46" s="4"/>
    </row>
    <row r="47" spans="2:18" x14ac:dyDescent="0.3">
      <c r="B47" s="9" t="s">
        <v>157</v>
      </c>
      <c r="C47" s="10">
        <v>67</v>
      </c>
      <c r="D47" s="10">
        <v>9639</v>
      </c>
      <c r="E47" s="10">
        <v>439375</v>
      </c>
      <c r="F47" s="10">
        <v>23621</v>
      </c>
      <c r="G47" s="10">
        <v>5263</v>
      </c>
      <c r="H47" s="10">
        <v>65612</v>
      </c>
      <c r="I47" s="20"/>
      <c r="J47" s="9" t="s">
        <v>157</v>
      </c>
      <c r="K47" s="96">
        <f t="shared" ref="K47:K48" si="24">C47/(C47+D47+E47+F47+G47+H47)*100</f>
        <v>1.2325760655804055E-2</v>
      </c>
      <c r="L47" s="96">
        <f t="shared" ref="L47:L48" si="25">D47/(D47+E47+F47+G47+H47+C47)*100</f>
        <v>1.7732538352432132</v>
      </c>
      <c r="M47" s="96">
        <f t="shared" ref="M47:M48" si="26">E47/(E47+F47+G47+H47+D47+C47)*100</f>
        <v>80.830314748416512</v>
      </c>
      <c r="N47" s="96">
        <f t="shared" ref="N47:N48" si="27">F47/(F47+G47+H47+D47+E47+C47)*100</f>
        <v>4.3454745141902613</v>
      </c>
      <c r="O47" s="96">
        <f t="shared" ref="O47:O48" si="28">G47/(G47+H47+F47+E47+D47+C47)*100</f>
        <v>0.96821609449995127</v>
      </c>
      <c r="P47" s="96">
        <f t="shared" ref="P47:P48" si="29">H47/(H47+G47+F47+E47+D47+C47)*100</f>
        <v>12.070415046994261</v>
      </c>
    </row>
    <row r="48" spans="2:18" x14ac:dyDescent="0.3">
      <c r="B48" s="9" t="s">
        <v>158</v>
      </c>
      <c r="C48" s="10">
        <v>152</v>
      </c>
      <c r="D48" s="10">
        <v>1975</v>
      </c>
      <c r="E48" s="10">
        <v>215736</v>
      </c>
      <c r="F48" s="10">
        <v>12731</v>
      </c>
      <c r="G48" s="10">
        <v>2278</v>
      </c>
      <c r="H48" s="10">
        <v>36794</v>
      </c>
      <c r="I48" s="20"/>
      <c r="J48" s="9" t="s">
        <v>158</v>
      </c>
      <c r="K48" s="96">
        <f t="shared" si="24"/>
        <v>5.6366023154568984E-2</v>
      </c>
      <c r="L48" s="96">
        <f t="shared" si="25"/>
        <v>0.73238747190969566</v>
      </c>
      <c r="M48" s="96">
        <f t="shared" si="26"/>
        <v>80.001186653119035</v>
      </c>
      <c r="N48" s="96">
        <f t="shared" si="27"/>
        <v>4.7210252682948539</v>
      </c>
      <c r="O48" s="96">
        <f t="shared" si="28"/>
        <v>0.84474868911913259</v>
      </c>
      <c r="P48" s="96">
        <f t="shared" si="29"/>
        <v>13.644285894402705</v>
      </c>
    </row>
    <row r="49" spans="2:18" x14ac:dyDescent="0.3">
      <c r="R49" s="79"/>
    </row>
    <row r="50" spans="2:18" ht="18" customHeight="1" x14ac:dyDescent="0.3">
      <c r="B50" s="1" t="s">
        <v>109</v>
      </c>
      <c r="C50" s="1"/>
      <c r="D50" s="1"/>
      <c r="E50" s="1"/>
      <c r="F50" s="1"/>
      <c r="G50" s="1"/>
      <c r="H50" s="1"/>
      <c r="R50" s="79"/>
    </row>
    <row r="51" spans="2:18" ht="4.5" customHeight="1" x14ac:dyDescent="0.3">
      <c r="R51" s="79"/>
    </row>
    <row r="52" spans="2:18" x14ac:dyDescent="0.3">
      <c r="B52" s="25" t="s">
        <v>95</v>
      </c>
      <c r="J52" s="25" t="s">
        <v>112</v>
      </c>
      <c r="R52" s="79"/>
    </row>
    <row r="53" spans="2:18" ht="20.399999999999999" x14ac:dyDescent="0.3">
      <c r="B53" s="22" t="s">
        <v>0</v>
      </c>
      <c r="C53" s="22" t="s">
        <v>60</v>
      </c>
      <c r="D53" s="22" t="s">
        <v>61</v>
      </c>
      <c r="E53" s="22" t="s">
        <v>62</v>
      </c>
      <c r="F53" s="30" t="s">
        <v>63</v>
      </c>
      <c r="G53" s="30" t="s">
        <v>146</v>
      </c>
      <c r="H53" s="22" t="s">
        <v>29</v>
      </c>
      <c r="J53" s="30" t="s">
        <v>0</v>
      </c>
      <c r="K53" s="30" t="s">
        <v>60</v>
      </c>
      <c r="L53" s="30" t="s">
        <v>61</v>
      </c>
      <c r="M53" s="30" t="s">
        <v>62</v>
      </c>
      <c r="N53" s="30" t="s">
        <v>63</v>
      </c>
      <c r="O53" s="30" t="s">
        <v>146</v>
      </c>
      <c r="P53" s="30" t="s">
        <v>29</v>
      </c>
      <c r="R53" s="79"/>
    </row>
    <row r="54" spans="2:18" x14ac:dyDescent="0.3">
      <c r="B54" s="4" t="s">
        <v>4</v>
      </c>
      <c r="C54" s="5"/>
      <c r="D54" s="5"/>
      <c r="E54" s="5"/>
      <c r="F54" s="5"/>
      <c r="G54" s="5"/>
      <c r="H54" s="5"/>
      <c r="J54" s="4" t="s">
        <v>4</v>
      </c>
      <c r="K54" s="5"/>
      <c r="L54" s="5"/>
      <c r="M54" s="5"/>
      <c r="N54" s="5"/>
      <c r="O54" s="5"/>
      <c r="P54" s="5"/>
      <c r="R54" s="79"/>
    </row>
    <row r="55" spans="2:18" x14ac:dyDescent="0.3">
      <c r="B55" s="6" t="s">
        <v>4</v>
      </c>
      <c r="C55" s="7">
        <v>60277637</v>
      </c>
      <c r="D55" s="7">
        <v>2564231731</v>
      </c>
      <c r="E55" s="7">
        <v>122616640842</v>
      </c>
      <c r="F55" s="7">
        <v>17552132935</v>
      </c>
      <c r="G55" s="7">
        <v>1891552655</v>
      </c>
      <c r="H55" s="7">
        <v>23280815814</v>
      </c>
      <c r="J55" s="6" t="s">
        <v>4</v>
      </c>
      <c r="K55" s="11">
        <f>C55/(C55+D55+E55+F55+G55+H55)*100</f>
        <v>3.5886883074477252E-2</v>
      </c>
      <c r="L55" s="11">
        <f>D55/(D55+E55+F55+G55+H55+C55)*100</f>
        <v>1.5266405401104461</v>
      </c>
      <c r="M55" s="11">
        <f>E55/(E55+F55+G55+H55+D55+C55)*100</f>
        <v>73.001021139598194</v>
      </c>
      <c r="N55" s="11">
        <f>F55/(F55+G55+H55+D55+E55+C55)*100</f>
        <v>10.449834693188558</v>
      </c>
      <c r="O55" s="11">
        <f>G55/(G55+H55+F55+E55+D55+C55)*100</f>
        <v>1.1261544469502349</v>
      </c>
      <c r="P55" s="11">
        <f>H55/(H55+G55+F55+E55+D55+C55)*100</f>
        <v>13.860462297078085</v>
      </c>
      <c r="R55" s="79"/>
    </row>
    <row r="56" spans="2:18" x14ac:dyDescent="0.3">
      <c r="B56" s="4" t="s">
        <v>5</v>
      </c>
      <c r="C56" s="8"/>
      <c r="D56" s="8"/>
      <c r="E56" s="8"/>
      <c r="F56" s="8"/>
      <c r="G56" s="8"/>
      <c r="H56" s="8"/>
      <c r="J56" s="4" t="s">
        <v>5</v>
      </c>
      <c r="K56" s="12"/>
      <c r="L56" s="12"/>
      <c r="M56" s="12"/>
      <c r="N56" s="12"/>
      <c r="O56" s="12"/>
      <c r="P56" s="12"/>
      <c r="R56" s="79"/>
    </row>
    <row r="57" spans="2:18" x14ac:dyDescent="0.3">
      <c r="B57" s="9" t="s">
        <v>6</v>
      </c>
      <c r="C57" s="10">
        <v>3063422</v>
      </c>
      <c r="D57" s="10">
        <v>12657810</v>
      </c>
      <c r="E57" s="10">
        <v>503315580</v>
      </c>
      <c r="F57" s="10">
        <v>26743113</v>
      </c>
      <c r="G57" s="10">
        <v>15167878</v>
      </c>
      <c r="H57" s="10">
        <v>120954090</v>
      </c>
      <c r="J57" s="9" t="s">
        <v>6</v>
      </c>
      <c r="K57" s="13">
        <f t="shared" ref="K57:K60" si="30">C57/(C57+D57+E57+F57+G57+H57)*100</f>
        <v>0.4492467364363219</v>
      </c>
      <c r="L57" s="13">
        <f t="shared" ref="L57:L60" si="31">D57/(D57+E57+F57+G57+H57+C57)*100</f>
        <v>1.8562508961974682</v>
      </c>
      <c r="M57" s="13">
        <f t="shared" ref="M57:M60" si="32">E57/(E57+F57+G57+H57+D57+C57)*100</f>
        <v>73.81055620562708</v>
      </c>
      <c r="N57" s="13">
        <f t="shared" ref="N57:N60" si="33">F57/(F57+G57+H57+D57+E57+C57)*100</f>
        <v>3.9218417303909727</v>
      </c>
      <c r="O57" s="13">
        <f t="shared" ref="O57:O60" si="34">G57/(G57+H57+F57+E57+D57+C57)*100</f>
        <v>2.2243490091029856</v>
      </c>
      <c r="P57" s="13">
        <f t="shared" ref="P57:P60" si="35">H57/(H57+G57+F57+E57+D57+C57)*100</f>
        <v>17.737755422245176</v>
      </c>
      <c r="R57" s="79"/>
    </row>
    <row r="58" spans="2:18" x14ac:dyDescent="0.3">
      <c r="B58" s="9" t="s">
        <v>7</v>
      </c>
      <c r="C58" s="10">
        <v>11545715</v>
      </c>
      <c r="D58" s="10">
        <v>153365228</v>
      </c>
      <c r="E58" s="10">
        <v>4500913074</v>
      </c>
      <c r="F58" s="10">
        <v>237939709</v>
      </c>
      <c r="G58" s="10">
        <v>170227347</v>
      </c>
      <c r="H58" s="10">
        <v>940405330</v>
      </c>
      <c r="J58" s="9" t="s">
        <v>7</v>
      </c>
      <c r="K58" s="13">
        <f t="shared" si="30"/>
        <v>0.19196797527746859</v>
      </c>
      <c r="L58" s="13">
        <f t="shared" si="31"/>
        <v>2.5499687370706217</v>
      </c>
      <c r="M58" s="13">
        <f t="shared" si="32"/>
        <v>74.835657186728326</v>
      </c>
      <c r="N58" s="13">
        <f t="shared" si="33"/>
        <v>3.956169381873714</v>
      </c>
      <c r="O58" s="13">
        <f t="shared" si="34"/>
        <v>2.8303313515399493</v>
      </c>
      <c r="P58" s="13">
        <f t="shared" si="35"/>
        <v>15.635905367509912</v>
      </c>
      <c r="R58" s="79"/>
    </row>
    <row r="59" spans="2:18" x14ac:dyDescent="0.3">
      <c r="B59" s="9" t="s">
        <v>8</v>
      </c>
      <c r="C59" s="10">
        <v>45668500</v>
      </c>
      <c r="D59" s="10">
        <v>462722359</v>
      </c>
      <c r="E59" s="10">
        <v>20517610158</v>
      </c>
      <c r="F59" s="10">
        <v>1361859289</v>
      </c>
      <c r="G59" s="10">
        <v>419086840</v>
      </c>
      <c r="H59" s="10">
        <v>2978891354</v>
      </c>
      <c r="J59" s="9" t="s">
        <v>8</v>
      </c>
      <c r="K59" s="13">
        <f t="shared" si="30"/>
        <v>0.177106903077827</v>
      </c>
      <c r="L59" s="13">
        <f t="shared" si="31"/>
        <v>1.794482498600928</v>
      </c>
      <c r="M59" s="13">
        <f t="shared" si="32"/>
        <v>79.569295983917684</v>
      </c>
      <c r="N59" s="13">
        <f t="shared" si="33"/>
        <v>5.2814233246671423</v>
      </c>
      <c r="O59" s="13">
        <f t="shared" si="34"/>
        <v>1.6252596943861262</v>
      </c>
      <c r="P59" s="13">
        <f t="shared" si="35"/>
        <v>11.552431595350294</v>
      </c>
      <c r="R59" s="79"/>
    </row>
    <row r="60" spans="2:18" x14ac:dyDescent="0.3">
      <c r="B60" s="9" t="s">
        <v>9</v>
      </c>
      <c r="C60" s="10">
        <v>0</v>
      </c>
      <c r="D60" s="10">
        <v>1935486334</v>
      </c>
      <c r="E60" s="10">
        <v>97094802030</v>
      </c>
      <c r="F60" s="10">
        <v>15925590824</v>
      </c>
      <c r="G60" s="10">
        <v>1287070590</v>
      </c>
      <c r="H60" s="10">
        <v>19240565040</v>
      </c>
      <c r="J60" s="9" t="s">
        <v>9</v>
      </c>
      <c r="K60" s="13">
        <f t="shared" si="30"/>
        <v>0</v>
      </c>
      <c r="L60" s="13">
        <f t="shared" si="31"/>
        <v>1.4285770018588682</v>
      </c>
      <c r="M60" s="13">
        <f t="shared" si="32"/>
        <v>71.665399410718734</v>
      </c>
      <c r="N60" s="13">
        <f t="shared" si="33"/>
        <v>11.754633650738565</v>
      </c>
      <c r="O60" s="13">
        <f t="shared" si="34"/>
        <v>0.94998317081526085</v>
      </c>
      <c r="P60" s="13">
        <f t="shared" si="35"/>
        <v>14.201406765868571</v>
      </c>
      <c r="R60" s="79"/>
    </row>
    <row r="61" spans="2:18" x14ac:dyDescent="0.3">
      <c r="B61" s="4" t="s">
        <v>71</v>
      </c>
      <c r="C61" s="8"/>
      <c r="D61" s="8"/>
      <c r="E61" s="8"/>
      <c r="F61" s="8"/>
      <c r="G61" s="8"/>
      <c r="H61" s="8"/>
      <c r="J61" s="4" t="s">
        <v>71</v>
      </c>
      <c r="K61" s="8"/>
      <c r="L61" s="8"/>
      <c r="M61" s="8"/>
      <c r="N61" s="8"/>
      <c r="O61" s="8"/>
      <c r="P61" s="8"/>
      <c r="R61" s="79"/>
    </row>
    <row r="62" spans="2:18" x14ac:dyDescent="0.3">
      <c r="B62" s="9" t="s">
        <v>64</v>
      </c>
      <c r="C62" s="10">
        <v>13451136</v>
      </c>
      <c r="D62" s="10">
        <v>502074143</v>
      </c>
      <c r="E62" s="10">
        <v>48758981982</v>
      </c>
      <c r="F62" s="10">
        <v>11724599030</v>
      </c>
      <c r="G62" s="10">
        <v>445911224</v>
      </c>
      <c r="H62" s="10">
        <v>6831615779</v>
      </c>
      <c r="J62" s="9" t="s">
        <v>64</v>
      </c>
      <c r="K62" s="13">
        <f t="shared" ref="K62:K68" si="36">C62/(C62+D62+E62+F62+G62+H62)*100</f>
        <v>1.9700936251615172E-2</v>
      </c>
      <c r="L62" s="13">
        <f t="shared" ref="L62:L68" si="37">D62/(D62+E62+F62+G62+H62+C62)*100</f>
        <v>0.73535281219573723</v>
      </c>
      <c r="M62" s="13">
        <f t="shared" ref="M62:M68" si="38">E62/(E62+F62+G62+H62+D62+C62)*100</f>
        <v>71.413863908671715</v>
      </c>
      <c r="N62" s="13">
        <f t="shared" ref="N62:N68" si="39">F62/(F62+G62+H62+D62+E62+C62)*100</f>
        <v>17.172198546336837</v>
      </c>
      <c r="O62" s="13">
        <f t="shared" ref="O62:O68" si="40">G62/(G62+H62+F62+E62+D62+C62)*100</f>
        <v>0.65309492060028929</v>
      </c>
      <c r="P62" s="13">
        <f t="shared" ref="P62:P68" si="41">H62/(H62+G62+F62+E62+D62+C62)*100</f>
        <v>10.005788875943811</v>
      </c>
      <c r="R62" s="79"/>
    </row>
    <row r="63" spans="2:18" x14ac:dyDescent="0.3">
      <c r="B63" s="9" t="s">
        <v>65</v>
      </c>
      <c r="C63" s="10">
        <v>1546394</v>
      </c>
      <c r="D63" s="10">
        <v>130914811</v>
      </c>
      <c r="E63" s="10">
        <v>5002182847</v>
      </c>
      <c r="F63" s="10">
        <v>206175874</v>
      </c>
      <c r="G63" s="10">
        <v>111612346</v>
      </c>
      <c r="H63" s="10">
        <v>523108608</v>
      </c>
      <c r="J63" s="9" t="s">
        <v>65</v>
      </c>
      <c r="K63" s="13">
        <f t="shared" si="36"/>
        <v>2.5878728487587557E-2</v>
      </c>
      <c r="L63" s="13">
        <f t="shared" si="37"/>
        <v>2.1908445382437081</v>
      </c>
      <c r="M63" s="13">
        <f t="shared" si="38"/>
        <v>83.710963533731203</v>
      </c>
      <c r="N63" s="13">
        <f t="shared" si="39"/>
        <v>3.4503299055331706</v>
      </c>
      <c r="O63" s="13">
        <f t="shared" si="40"/>
        <v>1.8678199721394926</v>
      </c>
      <c r="P63" s="13">
        <f t="shared" si="41"/>
        <v>8.7541633218648478</v>
      </c>
      <c r="R63" s="79"/>
    </row>
    <row r="64" spans="2:18" x14ac:dyDescent="0.3">
      <c r="B64" s="9" t="s">
        <v>66</v>
      </c>
      <c r="C64" s="10">
        <v>11758248</v>
      </c>
      <c r="D64" s="10">
        <v>1491948047</v>
      </c>
      <c r="E64" s="10">
        <v>46493706524</v>
      </c>
      <c r="F64" s="10">
        <v>4116887032</v>
      </c>
      <c r="G64" s="10">
        <v>944479084</v>
      </c>
      <c r="H64" s="10">
        <v>9241583736</v>
      </c>
      <c r="J64" s="9" t="s">
        <v>66</v>
      </c>
      <c r="K64" s="13">
        <f t="shared" si="36"/>
        <v>1.8873482425927048E-2</v>
      </c>
      <c r="L64" s="13">
        <f t="shared" si="37"/>
        <v>2.3947662309427971</v>
      </c>
      <c r="M64" s="13">
        <f t="shared" si="38"/>
        <v>74.62830797555246</v>
      </c>
      <c r="N64" s="13">
        <f t="shared" si="39"/>
        <v>6.6081269121028035</v>
      </c>
      <c r="O64" s="13">
        <f t="shared" si="40"/>
        <v>1.5160089660916896</v>
      </c>
      <c r="P64" s="13">
        <f t="shared" si="41"/>
        <v>14.833916432884322</v>
      </c>
      <c r="R64" s="79"/>
    </row>
    <row r="65" spans="2:18" x14ac:dyDescent="0.3">
      <c r="B65" s="9" t="s">
        <v>67</v>
      </c>
      <c r="C65" s="10">
        <v>33521859</v>
      </c>
      <c r="D65" s="10">
        <v>135271569</v>
      </c>
      <c r="E65" s="10">
        <v>5462821241</v>
      </c>
      <c r="F65" s="10">
        <v>436567830</v>
      </c>
      <c r="G65" s="10">
        <v>33527007</v>
      </c>
      <c r="H65" s="10">
        <v>3615755232</v>
      </c>
      <c r="J65" s="9" t="s">
        <v>67</v>
      </c>
      <c r="K65" s="13">
        <f t="shared" si="36"/>
        <v>0.3449650696329597</v>
      </c>
      <c r="L65" s="13">
        <f t="shared" si="37"/>
        <v>1.392045895170811</v>
      </c>
      <c r="M65" s="13">
        <f t="shared" si="38"/>
        <v>56.216527543832697</v>
      </c>
      <c r="N65" s="13">
        <f t="shared" si="39"/>
        <v>4.4926103852253565</v>
      </c>
      <c r="O65" s="13">
        <f t="shared" si="40"/>
        <v>0.34501804641382583</v>
      </c>
      <c r="P65" s="13">
        <f t="shared" si="41"/>
        <v>37.208833059724348</v>
      </c>
      <c r="R65" s="79"/>
    </row>
    <row r="66" spans="2:18" x14ac:dyDescent="0.3">
      <c r="B66" s="9" t="s">
        <v>68</v>
      </c>
      <c r="C66" s="10">
        <v>0</v>
      </c>
      <c r="D66" s="10">
        <v>86288896</v>
      </c>
      <c r="E66" s="10">
        <v>1163051368</v>
      </c>
      <c r="F66" s="10">
        <v>39249901</v>
      </c>
      <c r="G66" s="10">
        <v>176276222</v>
      </c>
      <c r="H66" s="10">
        <v>836470617</v>
      </c>
      <c r="J66" s="9" t="s">
        <v>68</v>
      </c>
      <c r="K66" s="13">
        <f t="shared" si="36"/>
        <v>0</v>
      </c>
      <c r="L66" s="13">
        <f t="shared" si="37"/>
        <v>3.7495115165670887</v>
      </c>
      <c r="M66" s="13">
        <f t="shared" si="38"/>
        <v>50.538072693329013</v>
      </c>
      <c r="N66" s="13">
        <f t="shared" si="39"/>
        <v>1.7055260021361045</v>
      </c>
      <c r="O66" s="13">
        <f t="shared" si="40"/>
        <v>7.6597309170108829</v>
      </c>
      <c r="P66" s="13">
        <f t="shared" si="41"/>
        <v>36.34715887095691</v>
      </c>
      <c r="R66" s="79"/>
    </row>
    <row r="67" spans="2:18" x14ac:dyDescent="0.3">
      <c r="B67" s="9" t="s">
        <v>69</v>
      </c>
      <c r="C67" s="10">
        <v>0</v>
      </c>
      <c r="D67" s="10">
        <v>0</v>
      </c>
      <c r="E67" s="10">
        <v>7335931969</v>
      </c>
      <c r="F67" s="10">
        <v>207054942</v>
      </c>
      <c r="G67" s="10">
        <v>24286039</v>
      </c>
      <c r="H67" s="10">
        <v>185581359</v>
      </c>
      <c r="J67" s="9" t="s">
        <v>69</v>
      </c>
      <c r="K67" s="13">
        <f t="shared" si="36"/>
        <v>0</v>
      </c>
      <c r="L67" s="13">
        <f t="shared" si="37"/>
        <v>0</v>
      </c>
      <c r="M67" s="13">
        <f t="shared" si="38"/>
        <v>94.622337485227732</v>
      </c>
      <c r="N67" s="13">
        <f t="shared" si="39"/>
        <v>2.6706930602273493</v>
      </c>
      <c r="O67" s="13">
        <f t="shared" si="40"/>
        <v>0.31325287477422659</v>
      </c>
      <c r="P67" s="13">
        <f t="shared" si="41"/>
        <v>2.3937165797706985</v>
      </c>
      <c r="R67" s="79"/>
    </row>
    <row r="68" spans="2:18" x14ac:dyDescent="0.3">
      <c r="B68" s="9" t="s">
        <v>70</v>
      </c>
      <c r="C68" s="10">
        <v>0</v>
      </c>
      <c r="D68" s="10">
        <v>217734265</v>
      </c>
      <c r="E68" s="10">
        <v>8399964911</v>
      </c>
      <c r="F68" s="10">
        <v>821598326</v>
      </c>
      <c r="G68" s="10">
        <v>155460733</v>
      </c>
      <c r="H68" s="10">
        <v>2046700483</v>
      </c>
      <c r="J68" s="9" t="s">
        <v>70</v>
      </c>
      <c r="K68" s="13">
        <f t="shared" si="36"/>
        <v>0</v>
      </c>
      <c r="L68" s="13">
        <f t="shared" si="37"/>
        <v>1.8703348976648408</v>
      </c>
      <c r="M68" s="13">
        <f t="shared" si="38"/>
        <v>72.155604503514596</v>
      </c>
      <c r="N68" s="13">
        <f t="shared" si="39"/>
        <v>7.0575204182070959</v>
      </c>
      <c r="O68" s="13">
        <f t="shared" si="40"/>
        <v>1.3354059552659576</v>
      </c>
      <c r="P68" s="13">
        <f t="shared" si="41"/>
        <v>17.581134225347515</v>
      </c>
      <c r="R68" s="79"/>
    </row>
    <row r="69" spans="2:18" x14ac:dyDescent="0.3">
      <c r="B69" s="4" t="s">
        <v>156</v>
      </c>
      <c r="C69" s="20"/>
      <c r="D69" s="20"/>
      <c r="E69" s="20"/>
      <c r="H69" s="4"/>
      <c r="I69" s="20"/>
      <c r="J69" s="4" t="s">
        <v>156</v>
      </c>
      <c r="K69" s="20"/>
      <c r="L69" s="20"/>
      <c r="M69" s="20"/>
      <c r="P69" s="4"/>
    </row>
    <row r="70" spans="2:18" x14ac:dyDescent="0.3">
      <c r="B70" s="9" t="s">
        <v>157</v>
      </c>
      <c r="C70" s="10">
        <v>8291789</v>
      </c>
      <c r="D70" s="10">
        <v>2099318101</v>
      </c>
      <c r="E70" s="10">
        <v>73945513384</v>
      </c>
      <c r="F70" s="10">
        <v>6827619906</v>
      </c>
      <c r="G70" s="10">
        <v>1653667259</v>
      </c>
      <c r="H70" s="10">
        <v>11707386914</v>
      </c>
      <c r="I70" s="20"/>
      <c r="J70" s="9" t="s">
        <v>157</v>
      </c>
      <c r="K70" s="96">
        <f t="shared" ref="K70:K71" si="42">C70/(C70+D70+E70+F70+G70+H70)*100</f>
        <v>8.6155799538811632E-3</v>
      </c>
      <c r="L70" s="96">
        <f t="shared" ref="L70:L71" si="43">D70/(D70+E70+F70+G70+H70+C70)*100</f>
        <v>2.181295610367735</v>
      </c>
      <c r="M70" s="96">
        <f t="shared" ref="M70:M71" si="44">E70/(E70+F70+G70+H70+D70+C70)*100</f>
        <v>76.833055302135847</v>
      </c>
      <c r="N70" s="96">
        <f t="shared" ref="N70:N71" si="45">F70/(F70+G70+H70+D70+E70+C70)*100</f>
        <v>7.0942356582944397</v>
      </c>
      <c r="O70" s="96">
        <f t="shared" ref="O70:O71" si="46">G70/(G70+H70+F70+E70+D70+C70)*100</f>
        <v>1.7182422860772275</v>
      </c>
      <c r="P70" s="96">
        <f t="shared" ref="P70:P71" si="47">H70/(H70+G70+F70+E70+D70+C70)*100</f>
        <v>12.164555563170873</v>
      </c>
    </row>
    <row r="71" spans="2:18" x14ac:dyDescent="0.3">
      <c r="B71" s="9" t="s">
        <v>158</v>
      </c>
      <c r="C71" s="10">
        <v>51985848</v>
      </c>
      <c r="D71" s="10">
        <v>464913630</v>
      </c>
      <c r="E71" s="10">
        <v>48671127458</v>
      </c>
      <c r="F71" s="10">
        <v>10724513029</v>
      </c>
      <c r="G71" s="10">
        <v>237885396</v>
      </c>
      <c r="H71" s="10">
        <v>11573428900</v>
      </c>
      <c r="I71" s="20"/>
      <c r="J71" s="9" t="s">
        <v>158</v>
      </c>
      <c r="K71" s="96">
        <f t="shared" si="42"/>
        <v>7.2480555507831113E-2</v>
      </c>
      <c r="L71" s="96">
        <f t="shared" si="43"/>
        <v>0.64819945161926107</v>
      </c>
      <c r="M71" s="96">
        <f t="shared" si="44"/>
        <v>67.859051858657608</v>
      </c>
      <c r="N71" s="96">
        <f t="shared" si="45"/>
        <v>14.952505187428944</v>
      </c>
      <c r="O71" s="96">
        <f t="shared" si="46"/>
        <v>0.33166845040751064</v>
      </c>
      <c r="P71" s="96">
        <f t="shared" si="47"/>
        <v>16.136094496378838</v>
      </c>
    </row>
  </sheetData>
  <hyperlinks>
    <hyperlink ref="B3" location="Índice!A1" display="voltar"/>
  </hyperlinks>
  <pageMargins left="0.7" right="0.7" top="0.75" bottom="0.75" header="0.3" footer="0.3"/>
  <pageSetup paperSize="9" scale="78" orientation="portrait" r:id="rId1"/>
  <headerFooter scaleWithDoc="0">
    <oddHeader>&amp;R&amp;G</oddHeader>
  </headerFooter>
  <colBreaks count="1" manualBreakCount="1">
    <brk id="9" max="1048575" man="1"/>
  </colBreaks>
  <legacyDrawingHF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2"/>
  <sheetViews>
    <sheetView showGridLines="0" zoomScaleNormal="100" workbookViewId="0">
      <selection activeCell="B4" sqref="B4"/>
    </sheetView>
  </sheetViews>
  <sheetFormatPr defaultRowHeight="14.4" x14ac:dyDescent="0.3"/>
  <cols>
    <col min="1" max="1" width="3.5546875" customWidth="1"/>
    <col min="2" max="2" width="27.5546875" bestFit="1" customWidth="1"/>
    <col min="3" max="3" width="99.33203125" customWidth="1"/>
  </cols>
  <sheetData>
    <row r="1" spans="1:3" ht="17.399999999999999" x14ac:dyDescent="0.3">
      <c r="B1" s="1" t="s">
        <v>114</v>
      </c>
    </row>
    <row r="2" spans="1:3" ht="17.399999999999999" x14ac:dyDescent="0.3">
      <c r="A2" s="81"/>
      <c r="B2" s="1" t="s">
        <v>159</v>
      </c>
    </row>
    <row r="3" spans="1:3" x14ac:dyDescent="0.3">
      <c r="B3" s="84" t="s">
        <v>117</v>
      </c>
    </row>
    <row r="4" spans="1:3" ht="17.399999999999999" x14ac:dyDescent="0.3">
      <c r="B4" s="1" t="s">
        <v>133</v>
      </c>
    </row>
    <row r="5" spans="1:3" ht="8.25" customHeight="1" x14ac:dyDescent="0.3"/>
    <row r="6" spans="1:3" x14ac:dyDescent="0.3">
      <c r="B6" s="139" t="s">
        <v>5</v>
      </c>
      <c r="C6" s="140"/>
    </row>
    <row r="7" spans="1:3" x14ac:dyDescent="0.3">
      <c r="B7" s="9" t="s">
        <v>6</v>
      </c>
      <c r="C7" s="85" t="s">
        <v>134</v>
      </c>
    </row>
    <row r="8" spans="1:3" x14ac:dyDescent="0.3">
      <c r="B8" s="9" t="s">
        <v>7</v>
      </c>
      <c r="C8" s="85" t="s">
        <v>135</v>
      </c>
    </row>
    <row r="9" spans="1:3" x14ac:dyDescent="0.3">
      <c r="B9" s="9" t="s">
        <v>8</v>
      </c>
      <c r="C9" s="85" t="s">
        <v>136</v>
      </c>
    </row>
    <row r="10" spans="1:3" x14ac:dyDescent="0.3">
      <c r="B10" s="9" t="s">
        <v>9</v>
      </c>
      <c r="C10" s="85" t="s">
        <v>155</v>
      </c>
    </row>
    <row r="11" spans="1:3" x14ac:dyDescent="0.3">
      <c r="B11" s="93"/>
      <c r="C11" s="94"/>
    </row>
    <row r="12" spans="1:3" x14ac:dyDescent="0.3">
      <c r="B12" s="141" t="s">
        <v>71</v>
      </c>
      <c r="C12" s="142"/>
    </row>
    <row r="13" spans="1:3" x14ac:dyDescent="0.3">
      <c r="B13" s="9" t="s">
        <v>64</v>
      </c>
      <c r="C13" s="85" t="s">
        <v>137</v>
      </c>
    </row>
    <row r="14" spans="1:3" x14ac:dyDescent="0.3">
      <c r="B14" s="9" t="s">
        <v>65</v>
      </c>
      <c r="C14" s="85" t="s">
        <v>138</v>
      </c>
    </row>
    <row r="15" spans="1:3" x14ac:dyDescent="0.3">
      <c r="B15" s="9" t="s">
        <v>66</v>
      </c>
      <c r="C15" s="85" t="s">
        <v>139</v>
      </c>
    </row>
    <row r="16" spans="1:3" x14ac:dyDescent="0.3">
      <c r="B16" s="9" t="s">
        <v>67</v>
      </c>
      <c r="C16" s="85" t="s">
        <v>140</v>
      </c>
    </row>
    <row r="17" spans="2:3" x14ac:dyDescent="0.3">
      <c r="B17" s="9" t="s">
        <v>68</v>
      </c>
      <c r="C17" s="85" t="s">
        <v>141</v>
      </c>
    </row>
    <row r="18" spans="2:3" x14ac:dyDescent="0.3">
      <c r="B18" s="9" t="s">
        <v>69</v>
      </c>
      <c r="C18" s="85" t="s">
        <v>142</v>
      </c>
    </row>
    <row r="19" spans="2:3" x14ac:dyDescent="0.3">
      <c r="B19" s="9" t="s">
        <v>70</v>
      </c>
      <c r="C19" s="85" t="s">
        <v>143</v>
      </c>
    </row>
    <row r="20" spans="2:3" x14ac:dyDescent="0.3">
      <c r="B20" s="141" t="s">
        <v>156</v>
      </c>
      <c r="C20" s="142"/>
    </row>
    <row r="21" spans="2:3" ht="69.900000000000006" customHeight="1" x14ac:dyDescent="0.3">
      <c r="B21" s="9" t="s">
        <v>157</v>
      </c>
      <c r="C21" s="95" t="s">
        <v>161</v>
      </c>
    </row>
    <row r="22" spans="2:3" ht="69.900000000000006" customHeight="1" x14ac:dyDescent="0.3">
      <c r="B22" s="9" t="s">
        <v>158</v>
      </c>
      <c r="C22" s="95" t="s">
        <v>160</v>
      </c>
    </row>
  </sheetData>
  <mergeCells count="3">
    <mergeCell ref="B6:C6"/>
    <mergeCell ref="B12:C12"/>
    <mergeCell ref="B20:C20"/>
  </mergeCells>
  <hyperlinks>
    <hyperlink ref="B3" location="Índice!A1" display="voltar"/>
  </hyperlinks>
  <pageMargins left="0.70866141732283472" right="0.70866141732283472" top="0.74803149606299213" bottom="0.74803149606299213" header="0.31496062992125984" footer="0.31496062992125984"/>
  <pageSetup paperSize="9" scale="98" orientation="landscape" r:id="rId1"/>
  <headerFooter scaleWithDoc="0">
    <oddHeader>&amp;R&amp;G</oddHead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XMLData TextToDisplay="RightsWATCHMark">6|BDP-BdP-Interno|{00000000-0000-0000-0000-000000000000}</XMLData>
</file>

<file path=customXml/item2.xml><?xml version="1.0" encoding="utf-8"?>
<XMLData TextToDisplay="%DOCUMENTGUID%">{00000000-0000-0000-0000-000000000000}</XMLData>
</file>

<file path=customXml/item3.xml><?xml version="1.0" encoding="utf-8"?>
<XMLData TextToDisplay="%CLASSIFICATIONDATETIME%">13:51 04/05/2020</XMLData>
</file>

<file path=customXml/itemProps1.xml><?xml version="1.0" encoding="utf-8"?>
<ds:datastoreItem xmlns:ds="http://schemas.openxmlformats.org/officeDocument/2006/customXml" ds:itemID="{D406A0B9-4CF9-4391-913A-96A86B4F2AC6}">
  <ds:schemaRefs/>
</ds:datastoreItem>
</file>

<file path=customXml/itemProps2.xml><?xml version="1.0" encoding="utf-8"?>
<ds:datastoreItem xmlns:ds="http://schemas.openxmlformats.org/officeDocument/2006/customXml" ds:itemID="{1D81BE66-5DA7-4530-8250-3ABACE847CCE}">
  <ds:schemaRefs/>
</ds:datastoreItem>
</file>

<file path=customXml/itemProps3.xml><?xml version="1.0" encoding="utf-8"?>
<ds:datastoreItem xmlns:ds="http://schemas.openxmlformats.org/officeDocument/2006/customXml" ds:itemID="{4BFEAC24-AD9A-4D82-8B86-D8DA00ECF7D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18</vt:i4>
      </vt:variant>
      <vt:variant>
        <vt:lpstr>Named Ranges</vt:lpstr>
      </vt:variant>
      <vt:variant>
        <vt:i4>1</vt:i4>
      </vt:variant>
    </vt:vector>
  </HeadingPairs>
  <TitlesOfParts>
    <vt:vector size="19" baseType="lpstr">
      <vt:lpstr>Índice</vt:lpstr>
      <vt:lpstr>Amostra</vt:lpstr>
      <vt:lpstr>Q1</vt:lpstr>
      <vt:lpstr>Q2A</vt:lpstr>
      <vt:lpstr>Q2</vt:lpstr>
      <vt:lpstr>Q21</vt:lpstr>
      <vt:lpstr>Q31</vt:lpstr>
      <vt:lpstr>Q32</vt:lpstr>
      <vt:lpstr>Q4</vt:lpstr>
      <vt:lpstr>Q41</vt:lpstr>
      <vt:lpstr>Q5</vt:lpstr>
      <vt:lpstr>Q6</vt:lpstr>
      <vt:lpstr>Q7</vt:lpstr>
      <vt:lpstr>Q8</vt:lpstr>
      <vt:lpstr>Q81</vt:lpstr>
      <vt:lpstr>Q82</vt:lpstr>
      <vt:lpstr>Q9</vt:lpstr>
      <vt:lpstr>Nota</vt:lpstr>
      <vt:lpstr>'Q8'!Print_Area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andre.sousa</dc:creator>
  <cp:lastModifiedBy>Paula Casimiro</cp:lastModifiedBy>
  <cp:lastPrinted>2020-04-10T13:33:42Z</cp:lastPrinted>
  <dcterms:created xsi:type="dcterms:W3CDTF">2020-04-07T17:13:30Z</dcterms:created>
  <dcterms:modified xsi:type="dcterms:W3CDTF">2020-05-04T13:51:43Z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ightsWATCHMark">
    <vt:lpwstr>6|BDP-BdP-Interno|{00000000-0000-0000-0000-000000000000}</vt:lpwstr>
  </property>
</Properties>
</file>