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DECB\10_Comum\12_Projetos partilhados\2020_IREE\semana_2_13a17abr\"/>
    </mc:Choice>
  </mc:AlternateContent>
  <bookViews>
    <workbookView xWindow="-120" yWindow="-120" windowWidth="29040" windowHeight="15840" tabRatio="768"/>
  </bookViews>
  <sheets>
    <sheet name="Índice" sheetId="17" r:id="rId1"/>
    <sheet name="Amostra" sheetId="15" r:id="rId2"/>
    <sheet name="Q1" sheetId="1" r:id="rId3"/>
    <sheet name="Q2A" sheetId="19" r:id="rId4"/>
    <sheet name="Q2" sheetId="2" r:id="rId5"/>
    <sheet name="Q21" sheetId="3" r:id="rId6"/>
    <sheet name="Q31" sheetId="4" r:id="rId7"/>
    <sheet name="Q32" sheetId="5" r:id="rId8"/>
    <sheet name="Q4" sheetId="6" r:id="rId9"/>
    <sheet name="Q41" sheetId="7" r:id="rId10"/>
    <sheet name="Q5" sheetId="8" r:id="rId11"/>
    <sheet name="Q6" sheetId="9" r:id="rId12"/>
    <sheet name="Q7" sheetId="10" r:id="rId13"/>
    <sheet name="Q8" sheetId="11" r:id="rId14"/>
    <sheet name="Q81" sheetId="12" r:id="rId15"/>
    <sheet name="Q82" sheetId="13" r:id="rId16"/>
    <sheet name="Q9" sheetId="14" r:id="rId17"/>
    <sheet name="Nota" sheetId="18" r:id="rId18"/>
  </sheets>
  <definedNames>
    <definedName name="_xlnm._FilterDatabase" localSheetId="5" hidden="1">'Q21'!#REF!</definedName>
    <definedName name="_xlnm._FilterDatabase" localSheetId="6" hidden="1">'Q31'!#REF!</definedName>
    <definedName name="_xlnm._FilterDatabase" localSheetId="8" hidden="1">'Q4'!#REF!</definedName>
    <definedName name="_xlnm._FilterDatabase" localSheetId="10" hidden="1">'Q5'!#REF!</definedName>
    <definedName name="_xlnm.Print_Area" localSheetId="13">'Q8'!$A$5:$K$22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23" i="9" l="1"/>
  <c r="AJ23" i="9"/>
  <c r="AD23" i="9"/>
  <c r="AA23" i="9"/>
  <c r="Z23" i="9"/>
  <c r="Y23" i="9"/>
  <c r="AN22" i="9"/>
  <c r="AJ22" i="9"/>
  <c r="AD22" i="9"/>
  <c r="Z22" i="9"/>
  <c r="AN21" i="9"/>
  <c r="AJ21" i="9"/>
  <c r="AD21" i="9"/>
  <c r="Z21" i="9"/>
  <c r="AN20" i="9"/>
  <c r="AJ20" i="9"/>
  <c r="AD20" i="9"/>
  <c r="Z20" i="9"/>
  <c r="AN19" i="9"/>
  <c r="AJ19" i="9"/>
  <c r="AD19" i="9"/>
  <c r="Z19" i="9"/>
  <c r="AN18" i="9"/>
  <c r="AJ18" i="9"/>
  <c r="AD18" i="9"/>
  <c r="Z18" i="9"/>
  <c r="AN17" i="9"/>
  <c r="AJ17" i="9"/>
  <c r="AD17" i="9"/>
  <c r="Z17" i="9"/>
  <c r="AN15" i="9"/>
  <c r="AJ15" i="9"/>
  <c r="AD15" i="9"/>
  <c r="Z15" i="9"/>
  <c r="AN14" i="9"/>
  <c r="AJ14" i="9"/>
  <c r="AD14" i="9"/>
  <c r="Z14" i="9"/>
  <c r="AN13" i="9"/>
  <c r="AJ13" i="9"/>
  <c r="AD13" i="9"/>
  <c r="Z13" i="9"/>
  <c r="AN12" i="9"/>
  <c r="AJ12" i="9"/>
  <c r="AD12" i="9"/>
  <c r="Z12" i="9"/>
  <c r="AN10" i="9"/>
  <c r="AJ10" i="9"/>
  <c r="AD10" i="9"/>
  <c r="Z10" i="9"/>
  <c r="T23" i="19"/>
  <c r="S23" i="19"/>
  <c r="R23" i="19"/>
  <c r="Q23" i="19"/>
  <c r="T22" i="19"/>
  <c r="S22" i="19"/>
  <c r="R22" i="19"/>
  <c r="Q22" i="19"/>
  <c r="T21" i="19"/>
  <c r="S21" i="19"/>
  <c r="R21" i="19"/>
  <c r="Q21" i="19"/>
  <c r="T20" i="19"/>
  <c r="S20" i="19"/>
  <c r="R20" i="19"/>
  <c r="Q20" i="19"/>
  <c r="T19" i="19"/>
  <c r="S19" i="19"/>
  <c r="R19" i="19"/>
  <c r="Q19" i="19"/>
  <c r="T18" i="19"/>
  <c r="S18" i="19"/>
  <c r="R18" i="19"/>
  <c r="Q18" i="19"/>
  <c r="T17" i="19"/>
  <c r="S17" i="19"/>
  <c r="R17" i="19"/>
  <c r="Q17" i="19"/>
  <c r="T15" i="19"/>
  <c r="S15" i="19"/>
  <c r="R15" i="19"/>
  <c r="Q15" i="19"/>
  <c r="T14" i="19"/>
  <c r="S14" i="19"/>
  <c r="R14" i="19"/>
  <c r="Q14" i="19"/>
  <c r="T13" i="19"/>
  <c r="S13" i="19"/>
  <c r="R13" i="19"/>
  <c r="Q13" i="19"/>
  <c r="T12" i="19"/>
  <c r="S12" i="19"/>
  <c r="R12" i="19"/>
  <c r="Q12" i="19"/>
  <c r="T10" i="19"/>
  <c r="S10" i="19"/>
  <c r="R10" i="19"/>
  <c r="Q10" i="19"/>
  <c r="M10" i="19"/>
  <c r="Y10" i="9" l="1"/>
  <c r="AA10" i="9"/>
  <c r="AC10" i="9"/>
  <c r="AE10" i="9"/>
  <c r="AG10" i="9"/>
  <c r="AI10" i="9"/>
  <c r="AK10" i="9"/>
  <c r="AM10" i="9"/>
  <c r="AO10" i="9"/>
  <c r="AQ10" i="9"/>
  <c r="Y12" i="9"/>
  <c r="AA12" i="9"/>
  <c r="AC12" i="9"/>
  <c r="AE12" i="9"/>
  <c r="AG12" i="9"/>
  <c r="AI12" i="9"/>
  <c r="AK12" i="9"/>
  <c r="AM12" i="9"/>
  <c r="AO12" i="9"/>
  <c r="AQ12" i="9"/>
  <c r="Y13" i="9"/>
  <c r="AA13" i="9"/>
  <c r="AC13" i="9"/>
  <c r="AE13" i="9"/>
  <c r="AG13" i="9"/>
  <c r="AI13" i="9"/>
  <c r="AK13" i="9"/>
  <c r="AM13" i="9"/>
  <c r="AO13" i="9"/>
  <c r="AQ13" i="9"/>
  <c r="Y14" i="9"/>
  <c r="AA14" i="9"/>
  <c r="AC14" i="9"/>
  <c r="AE14" i="9"/>
  <c r="AG14" i="9"/>
  <c r="AI14" i="9"/>
  <c r="AK14" i="9"/>
  <c r="AM14" i="9"/>
  <c r="AO14" i="9"/>
  <c r="AQ14" i="9"/>
  <c r="Y15" i="9"/>
  <c r="AA15" i="9"/>
  <c r="AC15" i="9"/>
  <c r="AE15" i="9"/>
  <c r="AG15" i="9"/>
  <c r="AI15" i="9"/>
  <c r="AK15" i="9"/>
  <c r="AM15" i="9"/>
  <c r="AO15" i="9"/>
  <c r="AQ15" i="9"/>
  <c r="Y17" i="9"/>
  <c r="AA17" i="9"/>
  <c r="AC17" i="9"/>
  <c r="AE17" i="9"/>
  <c r="AG17" i="9"/>
  <c r="AI17" i="9"/>
  <c r="AK17" i="9"/>
  <c r="AM17" i="9"/>
  <c r="AO17" i="9"/>
  <c r="AQ17" i="9"/>
  <c r="Y18" i="9"/>
  <c r="AA18" i="9"/>
  <c r="AC18" i="9"/>
  <c r="AE18" i="9"/>
  <c r="AG18" i="9"/>
  <c r="AI18" i="9"/>
  <c r="AK18" i="9"/>
  <c r="AM18" i="9"/>
  <c r="AO18" i="9"/>
  <c r="AQ18" i="9"/>
  <c r="Y19" i="9"/>
  <c r="AA19" i="9"/>
  <c r="AC19" i="9"/>
  <c r="AE19" i="9"/>
  <c r="AG19" i="9"/>
  <c r="AI19" i="9"/>
  <c r="AK19" i="9"/>
  <c r="AM19" i="9"/>
  <c r="AO19" i="9"/>
  <c r="AQ19" i="9"/>
  <c r="Y20" i="9"/>
  <c r="AA20" i="9"/>
  <c r="AC20" i="9"/>
  <c r="AE20" i="9"/>
  <c r="AG20" i="9"/>
  <c r="AI20" i="9"/>
  <c r="AK20" i="9"/>
  <c r="AM20" i="9"/>
  <c r="AO20" i="9"/>
  <c r="AQ20" i="9"/>
  <c r="Y21" i="9"/>
  <c r="AA21" i="9"/>
  <c r="AC21" i="9"/>
  <c r="AE21" i="9"/>
  <c r="AG21" i="9"/>
  <c r="AI21" i="9"/>
  <c r="AK21" i="9"/>
  <c r="AM21" i="9"/>
  <c r="AO21" i="9"/>
  <c r="Y22" i="9"/>
  <c r="AA22" i="9"/>
  <c r="AC22" i="9"/>
  <c r="AC23" i="9"/>
  <c r="AB10" i="9"/>
  <c r="AF10" i="9"/>
  <c r="AH10" i="9"/>
  <c r="AL10" i="9"/>
  <c r="AP10" i="9"/>
  <c r="AR10" i="9"/>
  <c r="AB12" i="9"/>
  <c r="AF12" i="9"/>
  <c r="AH12" i="9"/>
  <c r="AL12" i="9"/>
  <c r="AP12" i="9"/>
  <c r="AR12" i="9"/>
  <c r="AB13" i="9"/>
  <c r="AF13" i="9"/>
  <c r="AH13" i="9"/>
  <c r="AL13" i="9"/>
  <c r="AP13" i="9"/>
  <c r="AR13" i="9"/>
  <c r="AB14" i="9"/>
  <c r="AF14" i="9"/>
  <c r="AH14" i="9"/>
  <c r="AL14" i="9"/>
  <c r="AP14" i="9"/>
  <c r="AR14" i="9"/>
  <c r="AB15" i="9"/>
  <c r="AF15" i="9"/>
  <c r="AH15" i="9"/>
  <c r="AL15" i="9"/>
  <c r="AP15" i="9"/>
  <c r="AR15" i="9"/>
  <c r="AB17" i="9"/>
  <c r="AF17" i="9"/>
  <c r="AH17" i="9"/>
  <c r="AL17" i="9"/>
  <c r="AP17" i="9"/>
  <c r="AR17" i="9"/>
  <c r="AB18" i="9"/>
  <c r="AF18" i="9"/>
  <c r="AH18" i="9"/>
  <c r="AL18" i="9"/>
  <c r="AP18" i="9"/>
  <c r="AR18" i="9"/>
  <c r="AB19" i="9"/>
  <c r="AF19" i="9"/>
  <c r="AH19" i="9"/>
  <c r="AL19" i="9"/>
  <c r="AP19" i="9"/>
  <c r="AR19" i="9"/>
  <c r="AB20" i="9"/>
  <c r="AF20" i="9"/>
  <c r="AH20" i="9"/>
  <c r="AL20" i="9"/>
  <c r="AP20" i="9"/>
  <c r="AR20" i="9"/>
  <c r="AB21" i="9"/>
  <c r="AF21" i="9"/>
  <c r="AH21" i="9"/>
  <c r="AL21" i="9"/>
  <c r="AP21" i="9"/>
  <c r="AR21" i="9"/>
  <c r="AB22" i="9"/>
  <c r="AF22" i="9"/>
  <c r="AH22" i="9"/>
  <c r="AL22" i="9"/>
  <c r="AP22" i="9"/>
  <c r="AR22" i="9"/>
  <c r="AB23" i="9"/>
  <c r="AF23" i="9"/>
  <c r="AH23" i="9"/>
  <c r="AL23" i="9"/>
  <c r="AP23" i="9"/>
  <c r="AR23" i="9"/>
  <c r="AQ21" i="9"/>
  <c r="AE22" i="9"/>
  <c r="AG22" i="9"/>
  <c r="AI22" i="9"/>
  <c r="AK22" i="9"/>
  <c r="AM22" i="9"/>
  <c r="AO22" i="9"/>
  <c r="AQ22" i="9"/>
  <c r="AE23" i="9"/>
  <c r="AG23" i="9"/>
  <c r="AI23" i="9"/>
  <c r="AK23" i="9"/>
  <c r="AM23" i="9"/>
  <c r="AO23" i="9"/>
  <c r="AQ23" i="9"/>
  <c r="B9" i="17" l="1"/>
  <c r="B8" i="17"/>
  <c r="B6" i="17"/>
  <c r="W23" i="15" l="1"/>
  <c r="X23" i="15"/>
  <c r="X10" i="15" l="1"/>
  <c r="W10" i="15"/>
  <c r="V10" i="15"/>
  <c r="V22" i="15" l="1"/>
  <c r="V18" i="15"/>
  <c r="V13" i="15"/>
  <c r="V23" i="15"/>
  <c r="W20" i="15"/>
  <c r="V19" i="15"/>
  <c r="W15" i="15"/>
  <c r="V14" i="15"/>
  <c r="W21" i="15"/>
  <c r="V20" i="15"/>
  <c r="X18" i="15"/>
  <c r="W17" i="15"/>
  <c r="V15" i="15"/>
  <c r="X13" i="15"/>
  <c r="W12" i="15"/>
  <c r="W14" i="3"/>
  <c r="AJ18" i="5"/>
  <c r="AI23" i="5"/>
  <c r="M20" i="14"/>
  <c r="K19" i="14"/>
  <c r="K22" i="14"/>
  <c r="I22" i="13"/>
  <c r="I20" i="13"/>
  <c r="I18" i="13"/>
  <c r="I14" i="13"/>
  <c r="V18" i="12"/>
  <c r="X17" i="12"/>
  <c r="U21" i="12"/>
  <c r="AG22" i="12"/>
  <c r="AF19" i="12"/>
  <c r="AG23" i="12"/>
  <c r="AH21" i="12"/>
  <c r="AH12" i="12"/>
  <c r="AD17" i="12"/>
  <c r="AA20" i="12"/>
  <c r="Z17" i="12"/>
  <c r="Y18" i="12"/>
  <c r="K20" i="8"/>
  <c r="M17" i="8"/>
  <c r="K11" i="8"/>
  <c r="N18" i="8"/>
  <c r="V14" i="7"/>
  <c r="W13" i="7"/>
  <c r="O14" i="7"/>
  <c r="P13" i="7"/>
  <c r="Q12" i="7"/>
  <c r="Z23" i="5"/>
  <c r="AB21" i="5"/>
  <c r="Z18" i="5"/>
  <c r="Y13" i="5"/>
  <c r="AF12" i="5"/>
  <c r="AP19" i="4"/>
  <c r="AP23" i="4"/>
  <c r="AO20" i="4"/>
  <c r="AN17" i="4"/>
  <c r="AQ22" i="4"/>
  <c r="AP14" i="4"/>
  <c r="AR21" i="4"/>
  <c r="AQ18" i="4"/>
  <c r="AA19" i="4"/>
  <c r="Z15" i="4"/>
  <c r="AA20" i="4"/>
  <c r="Z17" i="4"/>
  <c r="Y13" i="4"/>
  <c r="AA23" i="4"/>
  <c r="AC12" i="4"/>
  <c r="AJ20" i="4"/>
  <c r="AK14" i="4"/>
  <c r="AK19" i="4"/>
  <c r="AI12" i="4"/>
  <c r="AM17" i="4"/>
  <c r="AF23" i="4"/>
  <c r="AE20" i="4"/>
  <c r="AE10" i="4"/>
  <c r="AG19" i="4"/>
  <c r="AH15" i="4"/>
  <c r="AP12" i="4"/>
  <c r="AR15" i="5"/>
  <c r="S10" i="3"/>
  <c r="AL15" i="5"/>
  <c r="AH10" i="12"/>
  <c r="AQ13" i="5"/>
  <c r="AA12" i="12"/>
  <c r="M9" i="10"/>
  <c r="K14" i="10"/>
  <c r="T15" i="3"/>
  <c r="X10" i="7"/>
  <c r="P10" i="7"/>
  <c r="AK14" i="5"/>
  <c r="AE15" i="5"/>
  <c r="AD13" i="5"/>
  <c r="AF10" i="5"/>
  <c r="AD17" i="4" l="1"/>
  <c r="AR14" i="5"/>
  <c r="K13" i="8"/>
  <c r="M9" i="8"/>
  <c r="O15" i="3"/>
  <c r="AD21" i="4"/>
  <c r="AH13" i="4"/>
  <c r="AD18" i="4"/>
  <c r="AG22" i="4"/>
  <c r="AL13" i="4"/>
  <c r="AI21" i="4"/>
  <c r="AL18" i="4"/>
  <c r="AL22" i="4"/>
  <c r="AK23" i="4"/>
  <c r="AB18" i="4"/>
  <c r="AB14" i="4"/>
  <c r="Y22" i="4"/>
  <c r="AC21" i="4"/>
  <c r="AO15" i="4"/>
  <c r="AQ13" i="4"/>
  <c r="Y12" i="5"/>
  <c r="AB17" i="5"/>
  <c r="Z19" i="5"/>
  <c r="N16" i="8"/>
  <c r="L21" i="8"/>
  <c r="O11" i="8"/>
  <c r="M14" i="8"/>
  <c r="M19" i="8"/>
  <c r="AB19" i="12"/>
  <c r="AC22" i="12"/>
  <c r="Z21" i="12"/>
  <c r="Y23" i="12"/>
  <c r="AG18" i="12"/>
  <c r="AF20" i="12"/>
  <c r="T22" i="12"/>
  <c r="T20" i="12"/>
  <c r="V19" i="12"/>
  <c r="W23" i="12"/>
  <c r="I17" i="13"/>
  <c r="I19" i="13"/>
  <c r="I21" i="13"/>
  <c r="I23" i="13"/>
  <c r="N16" i="14"/>
  <c r="N18" i="14"/>
  <c r="L17" i="14"/>
  <c r="M21" i="14"/>
  <c r="L9" i="10"/>
  <c r="N14" i="10"/>
  <c r="X15" i="3"/>
  <c r="S15" i="3"/>
  <c r="P15" i="3"/>
  <c r="AE21" i="4"/>
  <c r="AF19" i="4"/>
  <c r="AD13" i="4"/>
  <c r="AE17" i="4"/>
  <c r="AF20" i="4"/>
  <c r="AG23" i="4"/>
  <c r="AG15" i="4"/>
  <c r="AE18" i="4"/>
  <c r="AH19" i="4"/>
  <c r="AF21" i="4"/>
  <c r="AD23" i="4"/>
  <c r="AD10" i="4"/>
  <c r="AG17" i="4"/>
  <c r="AE19" i="4"/>
  <c r="AH20" i="4"/>
  <c r="AF22" i="4"/>
  <c r="AM21" i="4"/>
  <c r="AI17" i="4"/>
  <c r="AJ12" i="4"/>
  <c r="AM13" i="4"/>
  <c r="AI18" i="4"/>
  <c r="AL19" i="4"/>
  <c r="AJ21" i="4"/>
  <c r="AM22" i="4"/>
  <c r="AJ13" i="4"/>
  <c r="AM14" i="4"/>
  <c r="AK17" i="4"/>
  <c r="AI19" i="4"/>
  <c r="AL20" i="4"/>
  <c r="AJ22" i="4"/>
  <c r="AM23" i="4"/>
  <c r="AL12" i="4"/>
  <c r="AJ14" i="4"/>
  <c r="AK18" i="4"/>
  <c r="AI20" i="4"/>
  <c r="AL21" i="4"/>
  <c r="AJ23" i="4"/>
  <c r="AC18" i="4"/>
  <c r="AB13" i="4"/>
  <c r="AC17" i="4"/>
  <c r="Y21" i="4"/>
  <c r="AA14" i="4"/>
  <c r="Z12" i="4"/>
  <c r="AA15" i="4"/>
  <c r="AB19" i="4"/>
  <c r="AC22" i="4"/>
  <c r="Z13" i="4"/>
  <c r="AC14" i="4"/>
  <c r="AA17" i="4"/>
  <c r="Y19" i="4"/>
  <c r="AB20" i="4"/>
  <c r="Z22" i="4"/>
  <c r="AC23" i="4"/>
  <c r="AA13" i="4"/>
  <c r="Y15" i="4"/>
  <c r="AB17" i="4"/>
  <c r="Z19" i="4"/>
  <c r="AC20" i="4"/>
  <c r="AA22" i="4"/>
  <c r="AN12" i="4"/>
  <c r="AR12" i="4"/>
  <c r="AN21" i="4"/>
  <c r="AO12" i="4"/>
  <c r="AR13" i="4"/>
  <c r="AP15" i="4"/>
  <c r="AN18" i="4"/>
  <c r="AQ19" i="4"/>
  <c r="AO21" i="4"/>
  <c r="AR22" i="4"/>
  <c r="AN14" i="4"/>
  <c r="AQ15" i="4"/>
  <c r="AO18" i="4"/>
  <c r="AR19" i="4"/>
  <c r="AP21" i="4"/>
  <c r="AN23" i="4"/>
  <c r="AQ12" i="4"/>
  <c r="AO14" i="4"/>
  <c r="AR15" i="4"/>
  <c r="AP18" i="4"/>
  <c r="AN20" i="4"/>
  <c r="AQ21" i="4"/>
  <c r="AO23" i="4"/>
  <c r="AL14" i="5"/>
  <c r="AE13" i="5"/>
  <c r="AA12" i="5"/>
  <c r="AA13" i="5"/>
  <c r="AA18" i="5"/>
  <c r="AA21" i="5"/>
  <c r="AC12" i="5"/>
  <c r="Y17" i="5"/>
  <c r="AB18" i="5"/>
  <c r="AC21" i="5"/>
  <c r="AA23" i="5"/>
  <c r="AC19" i="5"/>
  <c r="AC23" i="5"/>
  <c r="Z12" i="5"/>
  <c r="Y18" i="5"/>
  <c r="AB19" i="5"/>
  <c r="Z21" i="5"/>
  <c r="J9" i="6"/>
  <c r="J16" i="6"/>
  <c r="J18" i="6"/>
  <c r="J20" i="6"/>
  <c r="J22" i="6"/>
  <c r="K18" i="6"/>
  <c r="K22" i="6"/>
  <c r="L18" i="6"/>
  <c r="L22" i="6"/>
  <c r="R10" i="7"/>
  <c r="S14" i="7"/>
  <c r="R12" i="7"/>
  <c r="P12" i="7"/>
  <c r="S13" i="7"/>
  <c r="P14" i="7"/>
  <c r="U10" i="7"/>
  <c r="U14" i="7"/>
  <c r="S10" i="7"/>
  <c r="N13" i="8"/>
  <c r="O16" i="8"/>
  <c r="K18" i="8"/>
  <c r="O20" i="8"/>
  <c r="P9" i="8"/>
  <c r="L14" i="8"/>
  <c r="L19" i="8"/>
  <c r="L11" i="8"/>
  <c r="P13" i="8"/>
  <c r="L16" i="8"/>
  <c r="N17" i="8"/>
  <c r="P18" i="8"/>
  <c r="L20" i="8"/>
  <c r="N21" i="8"/>
  <c r="P14" i="8"/>
  <c r="P19" i="8"/>
  <c r="O9" i="8"/>
  <c r="O14" i="8"/>
  <c r="K17" i="8"/>
  <c r="M18" i="8"/>
  <c r="O19" i="8"/>
  <c r="K21" i="8"/>
  <c r="L14" i="10"/>
  <c r="H16" i="11"/>
  <c r="I11" i="11"/>
  <c r="AB23" i="12"/>
  <c r="AC19" i="12"/>
  <c r="Y19" i="12"/>
  <c r="Z22" i="12"/>
  <c r="AB17" i="12"/>
  <c r="Z19" i="12"/>
  <c r="AC20" i="12"/>
  <c r="AA22" i="12"/>
  <c r="Y12" i="12"/>
  <c r="AC17" i="12"/>
  <c r="AA19" i="12"/>
  <c r="Y21" i="12"/>
  <c r="AB22" i="12"/>
  <c r="AD12" i="12"/>
  <c r="AF23" i="12"/>
  <c r="AD22" i="12"/>
  <c r="AD18" i="12"/>
  <c r="AE21" i="12"/>
  <c r="AG10" i="12"/>
  <c r="AE18" i="12"/>
  <c r="AH19" i="12"/>
  <c r="AF21" i="12"/>
  <c r="AD23" i="12"/>
  <c r="AD10" i="12"/>
  <c r="AG17" i="12"/>
  <c r="AE19" i="12"/>
  <c r="AH20" i="12"/>
  <c r="AF22" i="12"/>
  <c r="X22" i="12"/>
  <c r="T18" i="12"/>
  <c r="T17" i="12"/>
  <c r="W18" i="12"/>
  <c r="U20" i="12"/>
  <c r="W21" i="12"/>
  <c r="U23" i="12"/>
  <c r="T19" i="12"/>
  <c r="U17" i="12"/>
  <c r="X18" i="12"/>
  <c r="V20" i="12"/>
  <c r="V21" i="12"/>
  <c r="U22" i="12"/>
  <c r="T23" i="12"/>
  <c r="X23" i="12"/>
  <c r="J14" i="13"/>
  <c r="J17" i="13"/>
  <c r="J19" i="13"/>
  <c r="J21" i="13"/>
  <c r="J23" i="13"/>
  <c r="K14" i="13"/>
  <c r="K17" i="13"/>
  <c r="K19" i="13"/>
  <c r="K21" i="13"/>
  <c r="K23" i="13"/>
  <c r="L14" i="13"/>
  <c r="L17" i="13"/>
  <c r="L19" i="13"/>
  <c r="L21" i="13"/>
  <c r="L23" i="13"/>
  <c r="L16" i="14"/>
  <c r="P20" i="14"/>
  <c r="N22" i="14"/>
  <c r="P19" i="14"/>
  <c r="P18" i="14"/>
  <c r="M19" i="14"/>
  <c r="L22" i="14"/>
  <c r="M16" i="14"/>
  <c r="L20" i="14"/>
  <c r="L18" i="14"/>
  <c r="N17" i="14"/>
  <c r="O21" i="14"/>
  <c r="P21" i="14"/>
  <c r="K16" i="14"/>
  <c r="K18" i="14"/>
  <c r="M22" i="14"/>
  <c r="O19" i="14"/>
  <c r="M18" i="14"/>
  <c r="AE12" i="5"/>
  <c r="AD15" i="5"/>
  <c r="AH15" i="5"/>
  <c r="AE10" i="5"/>
  <c r="AD12" i="5"/>
  <c r="AG13" i="5"/>
  <c r="AI19" i="5"/>
  <c r="R15" i="3"/>
  <c r="AN13" i="5"/>
  <c r="AR13" i="5"/>
  <c r="AN15" i="5"/>
  <c r="AQ15" i="5"/>
  <c r="X13" i="7"/>
  <c r="U14" i="3"/>
  <c r="V14" i="3"/>
  <c r="U15" i="3"/>
  <c r="AK19" i="5"/>
  <c r="AJ15" i="5"/>
  <c r="AJ19" i="5"/>
  <c r="AJ14" i="5"/>
  <c r="AK23" i="5"/>
  <c r="AM23" i="5"/>
  <c r="H20" i="1"/>
  <c r="O10" i="7"/>
  <c r="X22" i="15"/>
  <c r="X12" i="15"/>
  <c r="X17" i="15"/>
  <c r="X21" i="15"/>
  <c r="W14" i="15"/>
  <c r="X15" i="15"/>
  <c r="W19" i="15"/>
  <c r="X20" i="15"/>
  <c r="V12" i="15"/>
  <c r="W13" i="15"/>
  <c r="X14" i="15"/>
  <c r="V17" i="15"/>
  <c r="W18" i="15"/>
  <c r="X19" i="15"/>
  <c r="V21" i="15"/>
  <c r="W22" i="15"/>
  <c r="AH13" i="5"/>
  <c r="AI14" i="5"/>
  <c r="K9" i="6"/>
  <c r="AN14" i="5"/>
  <c r="M13" i="8"/>
  <c r="K9" i="8"/>
  <c r="M14" i="10"/>
  <c r="J11" i="11"/>
  <c r="N9" i="10"/>
  <c r="AO14" i="5"/>
  <c r="K9" i="10"/>
  <c r="P10" i="3"/>
  <c r="O10" i="3"/>
  <c r="AE15" i="4"/>
  <c r="AF15" i="4"/>
  <c r="AH22" i="4"/>
  <c r="AH17" i="4"/>
  <c r="AG18" i="4"/>
  <c r="AH21" i="4"/>
  <c r="AG13" i="4"/>
  <c r="AF10" i="4"/>
  <c r="AH18" i="4"/>
  <c r="AD22" i="4"/>
  <c r="AG10" i="4"/>
  <c r="AE13" i="4"/>
  <c r="AF17" i="4"/>
  <c r="AD19" i="4"/>
  <c r="AG20" i="4"/>
  <c r="AE22" i="4"/>
  <c r="AH23" i="4"/>
  <c r="AH10" i="4"/>
  <c r="AF13" i="4"/>
  <c r="AD15" i="4"/>
  <c r="AF18" i="4"/>
  <c r="AD20" i="4"/>
  <c r="AG21" i="4"/>
  <c r="AE23" i="4"/>
  <c r="AM12" i="4"/>
  <c r="AI13" i="4"/>
  <c r="AL14" i="4"/>
  <c r="AJ17" i="4"/>
  <c r="AM18" i="4"/>
  <c r="AK20" i="4"/>
  <c r="AI22" i="4"/>
  <c r="AL23" i="4"/>
  <c r="AK12" i="4"/>
  <c r="AI14" i="4"/>
  <c r="AJ18" i="4"/>
  <c r="AM19" i="4"/>
  <c r="AK21" i="4"/>
  <c r="AI23" i="4"/>
  <c r="AK13" i="4"/>
  <c r="AL17" i="4"/>
  <c r="AJ19" i="4"/>
  <c r="AM20" i="4"/>
  <c r="AK22" i="4"/>
  <c r="AB23" i="4"/>
  <c r="Y17" i="4"/>
  <c r="Y12" i="4"/>
  <c r="AB22" i="4"/>
  <c r="Z20" i="4"/>
  <c r="AC13" i="4"/>
  <c r="Y18" i="4"/>
  <c r="Z21" i="4"/>
  <c r="AA12" i="4"/>
  <c r="Y14" i="4"/>
  <c r="AB15" i="4"/>
  <c r="Z18" i="4"/>
  <c r="AC19" i="4"/>
  <c r="AA21" i="4"/>
  <c r="Y23" i="4"/>
  <c r="AB12" i="4"/>
  <c r="Z14" i="4"/>
  <c r="AC15" i="4"/>
  <c r="AA18" i="4"/>
  <c r="Y20" i="4"/>
  <c r="AB21" i="4"/>
  <c r="Z23" i="4"/>
  <c r="AR17" i="4"/>
  <c r="AN13" i="4"/>
  <c r="AQ14" i="4"/>
  <c r="AO17" i="4"/>
  <c r="AR18" i="4"/>
  <c r="AP20" i="4"/>
  <c r="AN22" i="4"/>
  <c r="AQ23" i="4"/>
  <c r="AO13" i="4"/>
  <c r="AR14" i="4"/>
  <c r="AP17" i="4"/>
  <c r="AN19" i="4"/>
  <c r="AQ20" i="4"/>
  <c r="AO22" i="4"/>
  <c r="AR23" i="4"/>
  <c r="AP13" i="4"/>
  <c r="AN15" i="4"/>
  <c r="AQ17" i="4"/>
  <c r="AO19" i="4"/>
  <c r="AR20" i="4"/>
  <c r="AP22" i="4"/>
  <c r="AK15" i="5"/>
  <c r="AI15" i="5"/>
  <c r="AB12" i="5"/>
  <c r="Z13" i="5"/>
  <c r="Y19" i="5"/>
  <c r="Y23" i="5"/>
  <c r="AB13" i="5"/>
  <c r="AC17" i="5"/>
  <c r="AA19" i="5"/>
  <c r="Y21" i="5"/>
  <c r="AA17" i="5"/>
  <c r="AC13" i="5"/>
  <c r="Z17" i="5"/>
  <c r="AC18" i="5"/>
  <c r="AB23" i="5"/>
  <c r="I16" i="6"/>
  <c r="J14" i="6"/>
  <c r="J17" i="6"/>
  <c r="J19" i="6"/>
  <c r="J21" i="6"/>
  <c r="I17" i="6"/>
  <c r="I22" i="6"/>
  <c r="K14" i="6"/>
  <c r="K17" i="6"/>
  <c r="K19" i="6"/>
  <c r="K21" i="6"/>
  <c r="L9" i="6"/>
  <c r="L17" i="6"/>
  <c r="L21" i="6"/>
  <c r="O12" i="7"/>
  <c r="S12" i="7"/>
  <c r="R13" i="7"/>
  <c r="Q14" i="7"/>
  <c r="W10" i="7"/>
  <c r="U13" i="7"/>
  <c r="T14" i="7"/>
  <c r="X14" i="7"/>
  <c r="Q13" i="7"/>
  <c r="Q10" i="7"/>
  <c r="O13" i="7"/>
  <c r="R14" i="7"/>
  <c r="V10" i="7"/>
  <c r="V13" i="7"/>
  <c r="L9" i="8"/>
  <c r="O13" i="8"/>
  <c r="K16" i="8"/>
  <c r="O18" i="8"/>
  <c r="M21" i="8"/>
  <c r="N11" i="8"/>
  <c r="L17" i="8"/>
  <c r="N20" i="8"/>
  <c r="N9" i="8"/>
  <c r="P11" i="8"/>
  <c r="L13" i="8"/>
  <c r="N14" i="8"/>
  <c r="P16" i="8"/>
  <c r="L18" i="8"/>
  <c r="N19" i="8"/>
  <c r="P20" i="8"/>
  <c r="P17" i="8"/>
  <c r="P21" i="8"/>
  <c r="M11" i="8"/>
  <c r="K14" i="8"/>
  <c r="M16" i="8"/>
  <c r="O17" i="8"/>
  <c r="K19" i="8"/>
  <c r="M20" i="8"/>
  <c r="O21" i="8"/>
  <c r="J14" i="10"/>
  <c r="J19" i="11"/>
  <c r="H17" i="11"/>
  <c r="I18" i="11"/>
  <c r="I19" i="11"/>
  <c r="J12" i="11"/>
  <c r="J16" i="11"/>
  <c r="H13" i="11"/>
  <c r="H9" i="11"/>
  <c r="Z12" i="12"/>
  <c r="Z18" i="12"/>
  <c r="AC18" i="12"/>
  <c r="Y22" i="12"/>
  <c r="AA21" i="12"/>
  <c r="AA17" i="12"/>
  <c r="AB20" i="12"/>
  <c r="AC23" i="12"/>
  <c r="AB12" i="12"/>
  <c r="AA18" i="12"/>
  <c r="Y20" i="12"/>
  <c r="AB21" i="12"/>
  <c r="Z23" i="12"/>
  <c r="AC12" i="12"/>
  <c r="Y17" i="12"/>
  <c r="AB18" i="12"/>
  <c r="Z20" i="12"/>
  <c r="AC21" i="12"/>
  <c r="AA23" i="12"/>
  <c r="AE10" i="12"/>
  <c r="AE17" i="12"/>
  <c r="AH17" i="12"/>
  <c r="AD21" i="12"/>
  <c r="AE20" i="12"/>
  <c r="AF10" i="12"/>
  <c r="AH18" i="12"/>
  <c r="AE12" i="12"/>
  <c r="AG19" i="12"/>
  <c r="AH22" i="12"/>
  <c r="AF12" i="12"/>
  <c r="AF17" i="12"/>
  <c r="AD19" i="12"/>
  <c r="AG20" i="12"/>
  <c r="AE22" i="12"/>
  <c r="AH23" i="12"/>
  <c r="AG12" i="12"/>
  <c r="AF18" i="12"/>
  <c r="AD20" i="12"/>
  <c r="AG21" i="12"/>
  <c r="AE23" i="12"/>
  <c r="W19" i="12"/>
  <c r="W17" i="12"/>
  <c r="U19" i="12"/>
  <c r="X20" i="12"/>
  <c r="V22" i="12"/>
  <c r="V17" i="12"/>
  <c r="W20" i="12"/>
  <c r="U18" i="12"/>
  <c r="X19" i="12"/>
  <c r="T21" i="12"/>
  <c r="X21" i="12"/>
  <c r="W22" i="12"/>
  <c r="V23" i="12"/>
  <c r="J18" i="13"/>
  <c r="J20" i="13"/>
  <c r="J22" i="13"/>
  <c r="K18" i="13"/>
  <c r="K20" i="13"/>
  <c r="K22" i="13"/>
  <c r="L18" i="13"/>
  <c r="L20" i="13"/>
  <c r="L22" i="13"/>
  <c r="K17" i="14"/>
  <c r="M17" i="14"/>
  <c r="P17" i="14"/>
  <c r="P16" i="14"/>
  <c r="O17" i="14"/>
  <c r="O18" i="14"/>
  <c r="O20" i="14"/>
  <c r="K21" i="14"/>
  <c r="L21" i="14"/>
  <c r="P22" i="14"/>
  <c r="N20" i="14"/>
  <c r="N19" i="14"/>
  <c r="N21" i="14"/>
  <c r="O22" i="14"/>
  <c r="O16" i="14"/>
  <c r="L19" i="14"/>
  <c r="K20" i="14"/>
  <c r="AD10" i="5"/>
  <c r="AH10" i="5"/>
  <c r="AG12" i="5"/>
  <c r="AF13" i="5"/>
  <c r="AF15" i="5"/>
  <c r="AG10" i="5"/>
  <c r="AH12" i="5"/>
  <c r="AG15" i="5"/>
  <c r="Q10" i="3"/>
  <c r="Q15" i="3"/>
  <c r="R10" i="3"/>
  <c r="P12" i="19"/>
  <c r="N15" i="19"/>
  <c r="J14" i="2"/>
  <c r="AP13" i="5"/>
  <c r="AQ14" i="5"/>
  <c r="AP15" i="5"/>
  <c r="AO13" i="5"/>
  <c r="AP14" i="5"/>
  <c r="AO15" i="5"/>
  <c r="T10" i="7"/>
  <c r="T13" i="7"/>
  <c r="W14" i="7"/>
  <c r="J19" i="1"/>
  <c r="H16" i="1"/>
  <c r="V15" i="3"/>
  <c r="T14" i="3"/>
  <c r="X14" i="3"/>
  <c r="W15" i="3"/>
  <c r="AL18" i="5"/>
  <c r="AJ23" i="5"/>
  <c r="AK18" i="5"/>
  <c r="AM15" i="5"/>
  <c r="J9" i="10"/>
  <c r="AL19" i="5"/>
  <c r="J11" i="1"/>
  <c r="H13" i="1"/>
  <c r="H18" i="1"/>
  <c r="I16" i="1"/>
  <c r="J17" i="1"/>
  <c r="I20" i="1"/>
  <c r="J21" i="1"/>
  <c r="AM19" i="5"/>
  <c r="AM14" i="5"/>
  <c r="AI18" i="5"/>
  <c r="AM18" i="5"/>
  <c r="AL23" i="5"/>
  <c r="O22" i="8"/>
  <c r="L20" i="10"/>
  <c r="N22" i="10"/>
  <c r="M18" i="10"/>
  <c r="S17" i="7"/>
  <c r="Q20" i="7"/>
  <c r="O22" i="7"/>
  <c r="S19" i="7"/>
  <c r="O23" i="7"/>
  <c r="AH17" i="5"/>
  <c r="AF19" i="5"/>
  <c r="S18" i="3"/>
  <c r="P21" i="3"/>
  <c r="R20" i="3"/>
  <c r="S23" i="3"/>
  <c r="AP17" i="5"/>
  <c r="AO18" i="5"/>
  <c r="AR19" i="5"/>
  <c r="AP21" i="5"/>
  <c r="AN23" i="5"/>
  <c r="U18" i="7"/>
  <c r="X19" i="7"/>
  <c r="V21" i="7"/>
  <c r="X23" i="7"/>
  <c r="W18" i="3"/>
  <c r="V19" i="3"/>
  <c r="U20" i="3"/>
  <c r="X21" i="3"/>
  <c r="V23" i="3"/>
  <c r="P9" i="14"/>
  <c r="O13" i="14"/>
  <c r="M12" i="10"/>
  <c r="R15" i="7"/>
  <c r="AA15" i="5"/>
  <c r="AB10" i="4"/>
  <c r="AM15" i="4"/>
  <c r="AP10" i="4"/>
  <c r="AK10" i="4"/>
  <c r="AF14" i="4"/>
  <c r="AF12" i="4"/>
  <c r="R12" i="3"/>
  <c r="P14" i="3"/>
  <c r="I11" i="6"/>
  <c r="N11" i="10"/>
  <c r="L13" i="10"/>
  <c r="K11" i="14"/>
  <c r="K12" i="14"/>
  <c r="AB15" i="12"/>
  <c r="X15" i="12"/>
  <c r="AL13" i="5"/>
  <c r="O13" i="3"/>
  <c r="K14" i="14"/>
  <c r="M12" i="8"/>
  <c r="I13" i="6"/>
  <c r="AE15" i="12"/>
  <c r="N14" i="14" l="1"/>
  <c r="Q18" i="7"/>
  <c r="I21" i="1"/>
  <c r="I20" i="11"/>
  <c r="AO12" i="5"/>
  <c r="AD14" i="12"/>
  <c r="P12" i="14"/>
  <c r="W22" i="3"/>
  <c r="X17" i="3"/>
  <c r="W20" i="7"/>
  <c r="V17" i="7"/>
  <c r="X22" i="7"/>
  <c r="P22" i="3"/>
  <c r="S19" i="3"/>
  <c r="Q17" i="3"/>
  <c r="S22" i="3"/>
  <c r="AF23" i="5"/>
  <c r="AH21" i="5"/>
  <c r="AG18" i="5"/>
  <c r="Q21" i="7"/>
  <c r="P18" i="7"/>
  <c r="X19" i="3"/>
  <c r="P23" i="3"/>
  <c r="N21" i="10"/>
  <c r="L19" i="10"/>
  <c r="N17" i="10"/>
  <c r="K16" i="10"/>
  <c r="J22" i="10"/>
  <c r="L9" i="14"/>
  <c r="P22" i="8"/>
  <c r="L11" i="2"/>
  <c r="I12" i="11"/>
  <c r="I21" i="11"/>
  <c r="L19" i="6"/>
  <c r="L14" i="6"/>
  <c r="K11" i="6"/>
  <c r="M13" i="19"/>
  <c r="I12" i="2"/>
  <c r="I9" i="2"/>
  <c r="O14" i="19"/>
  <c r="K13" i="2"/>
  <c r="AH14" i="12"/>
  <c r="P13" i="14"/>
  <c r="T17" i="3"/>
  <c r="U22" i="3"/>
  <c r="V22" i="3"/>
  <c r="U19" i="3"/>
  <c r="V18" i="3"/>
  <c r="T23" i="7"/>
  <c r="W23" i="7"/>
  <c r="U21" i="7"/>
  <c r="X18" i="7"/>
  <c r="T18" i="7"/>
  <c r="AR23" i="5"/>
  <c r="AN19" i="5"/>
  <c r="AO17" i="5"/>
  <c r="O19" i="3"/>
  <c r="R23" i="3"/>
  <c r="O22" i="3"/>
  <c r="R19" i="3"/>
  <c r="P17" i="3"/>
  <c r="AD21" i="5"/>
  <c r="AD17" i="5"/>
  <c r="AF18" i="5"/>
  <c r="AG17" i="5"/>
  <c r="R22" i="7"/>
  <c r="O21" i="7"/>
  <c r="Q19" i="7"/>
  <c r="P23" i="7"/>
  <c r="O20" i="7"/>
  <c r="X23" i="3"/>
  <c r="T23" i="3"/>
  <c r="U18" i="3"/>
  <c r="W23" i="3"/>
  <c r="X22" i="3"/>
  <c r="T22" i="3"/>
  <c r="U21" i="3"/>
  <c r="W19" i="3"/>
  <c r="U17" i="3"/>
  <c r="W22" i="7"/>
  <c r="U20" i="7"/>
  <c r="W18" i="7"/>
  <c r="U23" i="7"/>
  <c r="W21" i="7"/>
  <c r="T20" i="7"/>
  <c r="V18" i="7"/>
  <c r="AQ18" i="5"/>
  <c r="AO23" i="5"/>
  <c r="AQ21" i="5"/>
  <c r="AO19" i="5"/>
  <c r="AQ17" i="5"/>
  <c r="M20" i="19"/>
  <c r="I19" i="2"/>
  <c r="M18" i="19"/>
  <c r="I17" i="2"/>
  <c r="R22" i="3"/>
  <c r="P20" i="3"/>
  <c r="R18" i="3"/>
  <c r="S17" i="3"/>
  <c r="O17" i="3"/>
  <c r="R21" i="3"/>
  <c r="O20" i="3"/>
  <c r="Q18" i="3"/>
  <c r="AE18" i="5"/>
  <c r="AF17" i="5"/>
  <c r="AH18" i="5"/>
  <c r="AD18" i="5"/>
  <c r="S23" i="7"/>
  <c r="R20" i="7"/>
  <c r="O19" i="7"/>
  <c r="Q23" i="7"/>
  <c r="P20" i="7"/>
  <c r="S20" i="7"/>
  <c r="R17" i="7"/>
  <c r="J21" i="10"/>
  <c r="N18" i="10"/>
  <c r="J18" i="10"/>
  <c r="L16" i="10"/>
  <c r="L21" i="10"/>
  <c r="N19" i="10"/>
  <c r="J19" i="10"/>
  <c r="L17" i="10"/>
  <c r="M16" i="10"/>
  <c r="N20" i="10"/>
  <c r="J20" i="10"/>
  <c r="N16" i="10"/>
  <c r="J16" i="10"/>
  <c r="O9" i="14"/>
  <c r="H22" i="11"/>
  <c r="K20" i="10"/>
  <c r="M21" i="10"/>
  <c r="M17" i="10"/>
  <c r="AP12" i="5"/>
  <c r="J13" i="2"/>
  <c r="P10" i="19"/>
  <c r="O20" i="19"/>
  <c r="M14" i="19"/>
  <c r="M12" i="19"/>
  <c r="P13" i="3"/>
  <c r="K13" i="14"/>
  <c r="N13" i="14"/>
  <c r="L12" i="14"/>
  <c r="M14" i="14"/>
  <c r="O11" i="14"/>
  <c r="U15" i="12"/>
  <c r="AH15" i="12"/>
  <c r="AA15" i="12"/>
  <c r="I22" i="11"/>
  <c r="P12" i="8"/>
  <c r="P21" i="7"/>
  <c r="Q22" i="7"/>
  <c r="AR10" i="4"/>
  <c r="AO10" i="4"/>
  <c r="Y10" i="4"/>
  <c r="AI15" i="4"/>
  <c r="AM10" i="4"/>
  <c r="AJ10" i="4"/>
  <c r="AG14" i="4"/>
  <c r="AE12" i="4"/>
  <c r="S12" i="3"/>
  <c r="Q14" i="3"/>
  <c r="I19" i="1"/>
  <c r="J16" i="1"/>
  <c r="L14" i="2"/>
  <c r="M13" i="10"/>
  <c r="J12" i="10"/>
  <c r="O15" i="19"/>
  <c r="L11" i="10"/>
  <c r="J13" i="10"/>
  <c r="N13" i="19"/>
  <c r="N12" i="8"/>
  <c r="AR12" i="5"/>
  <c r="AM13" i="5"/>
  <c r="H21" i="1"/>
  <c r="J22" i="1"/>
  <c r="I17" i="1"/>
  <c r="H11" i="1"/>
  <c r="W21" i="3"/>
  <c r="J18" i="1"/>
  <c r="I11" i="1"/>
  <c r="AR18" i="5"/>
  <c r="P14" i="19"/>
  <c r="P13" i="19"/>
  <c r="N12" i="19"/>
  <c r="J9" i="2"/>
  <c r="O13" i="19"/>
  <c r="O10" i="19"/>
  <c r="Q21" i="3"/>
  <c r="Q12" i="3"/>
  <c r="P12" i="3"/>
  <c r="L14" i="14"/>
  <c r="N11" i="14"/>
  <c r="O14" i="14"/>
  <c r="AG15" i="12"/>
  <c r="AG14" i="12"/>
  <c r="AF14" i="12"/>
  <c r="W15" i="12"/>
  <c r="I13" i="11"/>
  <c r="J9" i="11"/>
  <c r="H19" i="11"/>
  <c r="J18" i="11"/>
  <c r="I17" i="11"/>
  <c r="I16" i="11"/>
  <c r="M22" i="8"/>
  <c r="K12" i="8"/>
  <c r="R23" i="7"/>
  <c r="Q15" i="7"/>
  <c r="L11" i="6"/>
  <c r="K13" i="6"/>
  <c r="J13" i="6"/>
  <c r="I19" i="6"/>
  <c r="AB15" i="5"/>
  <c r="AN10" i="4"/>
  <c r="AC10" i="4"/>
  <c r="Z10" i="4"/>
  <c r="AA10" i="4"/>
  <c r="AL10" i="4"/>
  <c r="AJ15" i="4"/>
  <c r="AG12" i="4"/>
  <c r="AD12" i="4"/>
  <c r="AI10" i="4"/>
  <c r="Q13" i="3"/>
  <c r="O12" i="3"/>
  <c r="H19" i="1"/>
  <c r="M11" i="10"/>
  <c r="O12" i="19"/>
  <c r="I14" i="6"/>
  <c r="M15" i="19"/>
  <c r="AI13" i="5"/>
  <c r="H14" i="11"/>
  <c r="O12" i="14"/>
  <c r="I9" i="1"/>
  <c r="J14" i="1"/>
  <c r="AN12" i="5"/>
  <c r="P14" i="14"/>
  <c r="T21" i="3"/>
  <c r="U23" i="3"/>
  <c r="X20" i="3"/>
  <c r="T20" i="3"/>
  <c r="W17" i="3"/>
  <c r="T19" i="7"/>
  <c r="T22" i="7"/>
  <c r="V20" i="7"/>
  <c r="W19" i="7"/>
  <c r="U17" i="7"/>
  <c r="AQ23" i="5"/>
  <c r="AO21" i="5"/>
  <c r="AQ19" i="5"/>
  <c r="AN18" i="5"/>
  <c r="O23" i="19"/>
  <c r="K22" i="2"/>
  <c r="O17" i="19"/>
  <c r="K16" i="2"/>
  <c r="Q20" i="3"/>
  <c r="O18" i="3"/>
  <c r="AE23" i="5"/>
  <c r="AG21" i="5"/>
  <c r="AE19" i="5"/>
  <c r="S18" i="7"/>
  <c r="R21" i="7"/>
  <c r="V21" i="3"/>
  <c r="T19" i="3"/>
  <c r="V17" i="3"/>
  <c r="V20" i="3"/>
  <c r="X18" i="3"/>
  <c r="T18" i="3"/>
  <c r="V23" i="7"/>
  <c r="X21" i="7"/>
  <c r="T21" i="7"/>
  <c r="V19" i="7"/>
  <c r="X17" i="7"/>
  <c r="T17" i="7"/>
  <c r="V22" i="7"/>
  <c r="U22" i="7"/>
  <c r="X20" i="7"/>
  <c r="U19" i="7"/>
  <c r="W17" i="7"/>
  <c r="AP23" i="5"/>
  <c r="AR21" i="5"/>
  <c r="AN21" i="5"/>
  <c r="AP19" i="5"/>
  <c r="AR17" i="5"/>
  <c r="AN17" i="5"/>
  <c r="AP18" i="5"/>
  <c r="N22" i="19"/>
  <c r="J21" i="2"/>
  <c r="J18" i="2"/>
  <c r="I20" i="2"/>
  <c r="Q23" i="3"/>
  <c r="S21" i="3"/>
  <c r="O21" i="3"/>
  <c r="Q19" i="3"/>
  <c r="Q22" i="3"/>
  <c r="S20" i="3"/>
  <c r="R17" i="3"/>
  <c r="AH23" i="5"/>
  <c r="AD23" i="5"/>
  <c r="AF21" i="5"/>
  <c r="AH19" i="5"/>
  <c r="AD19" i="5"/>
  <c r="AG23" i="5"/>
  <c r="AE21" i="5"/>
  <c r="AG19" i="5"/>
  <c r="AE17" i="5"/>
  <c r="P22" i="7"/>
  <c r="Q17" i="7"/>
  <c r="S22" i="7"/>
  <c r="O18" i="7"/>
  <c r="S21" i="7"/>
  <c r="R18" i="7"/>
  <c r="O17" i="7"/>
  <c r="P19" i="7"/>
  <c r="J17" i="10"/>
  <c r="K21" i="10"/>
  <c r="M19" i="10"/>
  <c r="K17" i="10"/>
  <c r="T15" i="7"/>
  <c r="K22" i="10"/>
  <c r="M20" i="10"/>
  <c r="K18" i="10"/>
  <c r="L22" i="10"/>
  <c r="L18" i="10"/>
  <c r="W15" i="7"/>
  <c r="N9" i="14"/>
  <c r="N22" i="8"/>
  <c r="AJ13" i="5"/>
  <c r="M22" i="10"/>
  <c r="K19" i="10"/>
  <c r="AK13" i="5"/>
  <c r="W20" i="3"/>
  <c r="H12" i="1"/>
  <c r="N14" i="19"/>
  <c r="L9" i="2"/>
  <c r="K19" i="2"/>
  <c r="I13" i="2"/>
  <c r="I11" i="2"/>
  <c r="S14" i="3"/>
  <c r="P19" i="3"/>
  <c r="M12" i="14"/>
  <c r="P11" i="14"/>
  <c r="T15" i="12"/>
  <c r="V15" i="12"/>
  <c r="AE14" i="12"/>
  <c r="AF15" i="12"/>
  <c r="AC15" i="12"/>
  <c r="H12" i="11"/>
  <c r="H21" i="11"/>
  <c r="J17" i="11"/>
  <c r="J22" i="11"/>
  <c r="L22" i="8"/>
  <c r="R19" i="7"/>
  <c r="S15" i="7"/>
  <c r="P15" i="7"/>
  <c r="J11" i="6"/>
  <c r="I21" i="6"/>
  <c r="Y15" i="5"/>
  <c r="AL15" i="4"/>
  <c r="AH14" i="4"/>
  <c r="I13" i="1"/>
  <c r="P15" i="19"/>
  <c r="K13" i="10"/>
  <c r="L11" i="14"/>
  <c r="R13" i="3"/>
  <c r="L12" i="8"/>
  <c r="K14" i="2"/>
  <c r="K12" i="10"/>
  <c r="N13" i="10"/>
  <c r="O12" i="8"/>
  <c r="J12" i="2"/>
  <c r="I18" i="1"/>
  <c r="J13" i="1"/>
  <c r="N12" i="10"/>
  <c r="H17" i="1"/>
  <c r="M9" i="14"/>
  <c r="L13" i="2"/>
  <c r="L12" i="2"/>
  <c r="J11" i="2"/>
  <c r="N10" i="19"/>
  <c r="K12" i="2"/>
  <c r="K9" i="2"/>
  <c r="O23" i="3"/>
  <c r="P18" i="3"/>
  <c r="O14" i="3"/>
  <c r="R14" i="3"/>
  <c r="M13" i="14"/>
  <c r="L13" i="14"/>
  <c r="M11" i="14"/>
  <c r="N12" i="14"/>
  <c r="AD15" i="12"/>
  <c r="Z15" i="12"/>
  <c r="Y15" i="12"/>
  <c r="H18" i="11"/>
  <c r="I14" i="11"/>
  <c r="I9" i="11"/>
  <c r="J13" i="11"/>
  <c r="J21" i="11"/>
  <c r="H20" i="11"/>
  <c r="J20" i="11"/>
  <c r="K11" i="10"/>
  <c r="K22" i="8"/>
  <c r="P17" i="7"/>
  <c r="O15" i="7"/>
  <c r="L20" i="6"/>
  <c r="L16" i="6"/>
  <c r="I18" i="6"/>
  <c r="K20" i="6"/>
  <c r="K16" i="6"/>
  <c r="I20" i="6"/>
  <c r="I9" i="6"/>
  <c r="AC15" i="5"/>
  <c r="Z15" i="5"/>
  <c r="AQ10" i="4"/>
  <c r="AK15" i="4"/>
  <c r="AE14" i="4"/>
  <c r="AD14" i="4"/>
  <c r="AH12" i="4"/>
  <c r="S13" i="3"/>
  <c r="J20" i="1"/>
  <c r="J14" i="11"/>
  <c r="H11" i="11"/>
  <c r="K11" i="2"/>
  <c r="L12" i="10"/>
  <c r="J11" i="10"/>
  <c r="L13" i="6"/>
  <c r="I14" i="2"/>
  <c r="K9" i="14"/>
  <c r="AQ12" i="5"/>
  <c r="N19" i="19" l="1"/>
  <c r="N21" i="19"/>
  <c r="AM21" i="5"/>
  <c r="AK21" i="5"/>
  <c r="AL21" i="5"/>
  <c r="AJ21" i="5"/>
  <c r="AI21" i="5"/>
  <c r="O19" i="19"/>
  <c r="P19" i="19"/>
  <c r="P21" i="19"/>
  <c r="P23" i="19"/>
  <c r="I15" i="13"/>
  <c r="J15" i="13"/>
  <c r="K15" i="13"/>
  <c r="L15" i="13"/>
  <c r="V10" i="3"/>
  <c r="T10" i="3"/>
  <c r="U10" i="3"/>
  <c r="X10" i="3"/>
  <c r="W10" i="3"/>
  <c r="J12" i="6"/>
  <c r="L12" i="6"/>
  <c r="I12" i="6"/>
  <c r="K12" i="6"/>
  <c r="Z14" i="12"/>
  <c r="Y14" i="12"/>
  <c r="AC14" i="12"/>
  <c r="AB14" i="12"/>
  <c r="AA14" i="12"/>
  <c r="T12" i="3"/>
  <c r="U12" i="3"/>
  <c r="V12" i="3"/>
  <c r="X12" i="3"/>
  <c r="W12" i="3"/>
  <c r="U14" i="12"/>
  <c r="V14" i="12"/>
  <c r="X14" i="12"/>
  <c r="T14" i="12"/>
  <c r="W14" i="12"/>
  <c r="AE13" i="12"/>
  <c r="AD13" i="12"/>
  <c r="AH13" i="12"/>
  <c r="AF13" i="12"/>
  <c r="AG13" i="12"/>
  <c r="I12" i="13"/>
  <c r="K12" i="13"/>
  <c r="L12" i="13"/>
  <c r="J12" i="13"/>
  <c r="V13" i="12"/>
  <c r="X13" i="12"/>
  <c r="W13" i="12"/>
  <c r="T13" i="12"/>
  <c r="U13" i="12"/>
  <c r="J9" i="1"/>
  <c r="V15" i="7"/>
  <c r="U15" i="7"/>
  <c r="M17" i="19"/>
  <c r="M19" i="19"/>
  <c r="M22" i="19"/>
  <c r="M23" i="19"/>
  <c r="N17" i="19"/>
  <c r="J17" i="2"/>
  <c r="N20" i="19"/>
  <c r="J22" i="2"/>
  <c r="O18" i="19"/>
  <c r="O21" i="19"/>
  <c r="O22" i="19"/>
  <c r="P17" i="19"/>
  <c r="P18" i="19"/>
  <c r="P20" i="19"/>
  <c r="P22" i="19"/>
  <c r="T13" i="3"/>
  <c r="W13" i="3"/>
  <c r="V13" i="3"/>
  <c r="X13" i="3"/>
  <c r="U13" i="3"/>
  <c r="AG14" i="5"/>
  <c r="AF14" i="5"/>
  <c r="AH14" i="5"/>
  <c r="AE14" i="5"/>
  <c r="AD14" i="5"/>
  <c r="Y13" i="12"/>
  <c r="AC13" i="12"/>
  <c r="AA13" i="12"/>
  <c r="AB13" i="12"/>
  <c r="Z13" i="12"/>
  <c r="M21" i="19"/>
  <c r="J20" i="2"/>
  <c r="K18" i="2"/>
  <c r="L18" i="2"/>
  <c r="L20" i="2"/>
  <c r="L22" i="2"/>
  <c r="X12" i="7"/>
  <c r="T12" i="7"/>
  <c r="V12" i="7"/>
  <c r="W12" i="7"/>
  <c r="U12" i="7"/>
  <c r="AO10" i="5"/>
  <c r="AQ10" i="5"/>
  <c r="AR10" i="5"/>
  <c r="AN10" i="5"/>
  <c r="AP10" i="5"/>
  <c r="AJ12" i="5"/>
  <c r="AI12" i="5"/>
  <c r="AM12" i="5"/>
  <c r="AL12" i="5"/>
  <c r="AK12" i="5"/>
  <c r="AB10" i="12"/>
  <c r="AC10" i="12"/>
  <c r="AA10" i="12"/>
  <c r="Y10" i="12"/>
  <c r="Z10" i="12"/>
  <c r="I13" i="13"/>
  <c r="J13" i="13"/>
  <c r="K13" i="13"/>
  <c r="L13" i="13"/>
  <c r="H14" i="1"/>
  <c r="I14" i="1"/>
  <c r="H9" i="1"/>
  <c r="H22" i="1"/>
  <c r="I22" i="1"/>
  <c r="X15" i="7"/>
  <c r="AL17" i="5"/>
  <c r="AJ17" i="5"/>
  <c r="AM17" i="5"/>
  <c r="AK17" i="5"/>
  <c r="AI17" i="5"/>
  <c r="I16" i="2"/>
  <c r="I18" i="2"/>
  <c r="I21" i="2"/>
  <c r="I22" i="2"/>
  <c r="J16" i="2"/>
  <c r="N18" i="19"/>
  <c r="J19" i="2"/>
  <c r="N23" i="19"/>
  <c r="K17" i="2"/>
  <c r="K20" i="2"/>
  <c r="K21" i="2"/>
  <c r="L16" i="2"/>
  <c r="L17" i="2"/>
  <c r="L19" i="2"/>
  <c r="L21" i="2"/>
  <c r="K10" i="13"/>
  <c r="I10" i="13"/>
  <c r="J10" i="13"/>
  <c r="L10" i="13"/>
  <c r="AJ10" i="5"/>
  <c r="AK10" i="5"/>
  <c r="AI10" i="5"/>
  <c r="AM10" i="5"/>
  <c r="AL10" i="5"/>
  <c r="J12" i="1"/>
  <c r="I12" i="1"/>
  <c r="Y14" i="5" l="1"/>
  <c r="AB14" i="5"/>
  <c r="Z14" i="5"/>
  <c r="AC14" i="5"/>
  <c r="AA14" i="5"/>
  <c r="Y10" i="5"/>
  <c r="Z10" i="5"/>
  <c r="AA10" i="5"/>
  <c r="AC10" i="5"/>
  <c r="AB10" i="5"/>
  <c r="T12" i="12" l="1"/>
  <c r="X12" i="12"/>
  <c r="W12" i="12"/>
  <c r="U12" i="12"/>
  <c r="V12" i="12"/>
  <c r="X10" i="12"/>
  <c r="W10" i="12"/>
  <c r="U10" i="12"/>
  <c r="T10" i="12"/>
  <c r="V10" i="12"/>
</calcChain>
</file>

<file path=xl/sharedStrings.xml><?xml version="1.0" encoding="utf-8"?>
<sst xmlns="http://schemas.openxmlformats.org/spreadsheetml/2006/main" count="1053" uniqueCount="125">
  <si>
    <t>Agregação</t>
  </si>
  <si>
    <t>Mantém-se, mesmo que parcialmente, em produção ou funcionamento</t>
  </si>
  <si>
    <t>Encerrou temporariamente</t>
  </si>
  <si>
    <t>Encerrou definitivamente</t>
  </si>
  <si>
    <t>Total</t>
  </si>
  <si>
    <t>Dimensão</t>
  </si>
  <si>
    <t>Micro</t>
  </si>
  <si>
    <t>Pequena</t>
  </si>
  <si>
    <t>Média</t>
  </si>
  <si>
    <t>Grande</t>
  </si>
  <si>
    <t>Unidade: %</t>
  </si>
  <si>
    <t>Sim, uma redução</t>
  </si>
  <si>
    <t>Sim, um aumento</t>
  </si>
  <si>
    <t>Não tem impacto</t>
  </si>
  <si>
    <t>Não sabe / não responde</t>
  </si>
  <si>
    <t>Redução</t>
  </si>
  <si>
    <t>Aumento</t>
  </si>
  <si>
    <t>Inferior a 10%</t>
  </si>
  <si>
    <t>Entre 10% e 25%</t>
  </si>
  <si>
    <t>Entre 26% e 50%</t>
  </si>
  <si>
    <t>Entre 51% e 75%</t>
  </si>
  <si>
    <t>Superior a 75%</t>
  </si>
  <si>
    <t>Restrições no contexto do estado de emergência</t>
  </si>
  <si>
    <t>Falta imprevista de funcionários</t>
  </si>
  <si>
    <t>Problemas na cadeia de fornecimento</t>
  </si>
  <si>
    <t>Ausência de encomendas/clientes</t>
  </si>
  <si>
    <t>Muito impacto</t>
  </si>
  <si>
    <t>Pouco impacto</t>
  </si>
  <si>
    <t>Sem impacto</t>
  </si>
  <si>
    <t>NS/NR</t>
  </si>
  <si>
    <t>Não aplicável</t>
  </si>
  <si>
    <t>Layoff simplificado</t>
  </si>
  <si>
    <t>Despedimento de pessoal com contratos por tempo indeterminado</t>
  </si>
  <si>
    <t>Não renovação de contratos a prazo</t>
  </si>
  <si>
    <t>Faltas no âmbito do estado de emergência, por doença ou para apoio à família</t>
  </si>
  <si>
    <t>Nenhuma das anteriores</t>
  </si>
  <si>
    <t>Moratória ao pagamento de juros e capital de créditos já existentes</t>
  </si>
  <si>
    <t>Acesso a novos créditos com juros bonificados ou garantias do Estado</t>
  </si>
  <si>
    <t>Suspensão do pagamento de obrigações fiscais e contributivas</t>
  </si>
  <si>
    <t>Outras medidas</t>
  </si>
  <si>
    <t>Já beneficiou</t>
  </si>
  <si>
    <t>Está a planear beneficiar</t>
  </si>
  <si>
    <t>Não beneficiou nem planeia beneficiar</t>
  </si>
  <si>
    <t>Menos de um mês</t>
  </si>
  <si>
    <t>Um ou dois meses</t>
  </si>
  <si>
    <t>De três a seis meses</t>
  </si>
  <si>
    <t>Superior a seis meses</t>
  </si>
  <si>
    <t>Sim</t>
  </si>
  <si>
    <t>Não</t>
  </si>
  <si>
    <t>Crédito de instituições financeiras</t>
  </si>
  <si>
    <t>Crédito de fornecedores</t>
  </si>
  <si>
    <t>Outro</t>
  </si>
  <si>
    <t>Mais gravosas</t>
  </si>
  <si>
    <t>Semelhantes</t>
  </si>
  <si>
    <t>Mais favoráveis</t>
  </si>
  <si>
    <t>Não aumentou crédito:</t>
  </si>
  <si>
    <t>Porque não pretendeu</t>
  </si>
  <si>
    <t>Porque as condições eram desfavoráveis</t>
  </si>
  <si>
    <t>Porque não encontrou financiadores</t>
  </si>
  <si>
    <t>Outras razões</t>
  </si>
  <si>
    <t>Aumentar muito</t>
  </si>
  <si>
    <t>Aumentar pouco</t>
  </si>
  <si>
    <t>Manter-se</t>
  </si>
  <si>
    <t>Diminuir pouco</t>
  </si>
  <si>
    <t>Indústria e energia</t>
  </si>
  <si>
    <t>Construção e atividades imobiliárias</t>
  </si>
  <si>
    <t>Comércio</t>
  </si>
  <si>
    <t>Transportes e armazenagem</t>
  </si>
  <si>
    <t>Alojamento e restauração</t>
  </si>
  <si>
    <t>Informação e comunicação</t>
  </si>
  <si>
    <t>Outros serviços</t>
  </si>
  <si>
    <t>Atividade</t>
  </si>
  <si>
    <t>Amostra</t>
  </si>
  <si>
    <t>Respostas</t>
  </si>
  <si>
    <t>Pessoal ao serviço</t>
  </si>
  <si>
    <t>Volume de negócios</t>
  </si>
  <si>
    <t>Número</t>
  </si>
  <si>
    <t>Empresas</t>
  </si>
  <si>
    <t>Milhões de €</t>
  </si>
  <si>
    <t>%</t>
  </si>
  <si>
    <t>Respostas em percentagem da amostra</t>
  </si>
  <si>
    <t>Unidade: número de empresas</t>
  </si>
  <si>
    <t>Unidade: percentagem de empresas</t>
  </si>
  <si>
    <t>Taxa de resposta</t>
  </si>
  <si>
    <t>Inquérito Rápido e Excecional às Empresas – COVID-19</t>
  </si>
  <si>
    <t>Índice</t>
  </si>
  <si>
    <t>&gt;</t>
  </si>
  <si>
    <t>&lt;&lt; voltar</t>
  </si>
  <si>
    <t>Quadro 0. Resumo da Amostra e das Respostas</t>
  </si>
  <si>
    <t>Quadro 1. Qual a situação que melhor descreve a sua empresa nesta semana?</t>
  </si>
  <si>
    <t>Quadro 2. Nesta semana, a pandemia COVID-19 está a ter um impacto no volume de negócios da sua empresa?</t>
  </si>
  <si>
    <t>Quadro 2.1 Nesta semana, indique a melhor estimativa para a redução ou aumento no volume de negócios da sua empresa:</t>
  </si>
  <si>
    <t>Quadro 3.1 Qual o impacto dos seguintes motivos para a redução do volume de negócios da sua empresa?</t>
  </si>
  <si>
    <t>Quadro 3.2 Qual o impacto dos seguintes motivos para o encerramento definitivo da sua empresa?</t>
  </si>
  <si>
    <t>Quadro 4. Nesta semana, a pandemia COVID-19 está a ter um impacto no número de pessoas ao serviço efetivamente a trabalhar na sua empresa?</t>
  </si>
  <si>
    <t>Quadro 4.1 Nesta semana, indique a melhor estimativa para a redução ou aumento nas pessoas ao serviço da sua empresa:</t>
  </si>
  <si>
    <t>Quadro 5. Tendo em conta a resposta à pergunta anterior, qual das seguintes situações é mais relevante para a redução do número de pessoas ao serviço efetivamente a trabalhar?</t>
  </si>
  <si>
    <t>Quadro 6. A sua empresa beneficiou ou está a planear beneficiar de uma ou mais das seguintes medidas apresentadas pelo Governo devido à pandemia COVID-19?</t>
  </si>
  <si>
    <t>Quadro 7. Na ausência de medidas adicionais de apoio à liquidez, por quanto tempo poderá a sua empresa permanecer em atividade nas circunstâncias atuais?</t>
  </si>
  <si>
    <t>Quadro 8. Na semana passada, devido aos efeitos da pandemia COVID-19, a sua empresa aumentou o recurso ao crédito bancário ou outro tipo de crédito?</t>
  </si>
  <si>
    <t>Quadro 8.1 Na semana passada, indique em que condições a empresa acedeu ao crédito, face às anteriormente praticadas:</t>
  </si>
  <si>
    <t>Quadro 8.2 Na semana passada, indique a razão pela qual não aumentou o crédito:</t>
  </si>
  <si>
    <t>Quadro 9. Esta semana os preços praticados pela sua empresa deverão:</t>
  </si>
  <si>
    <t>Quadro 10. Nota Técnica</t>
  </si>
  <si>
    <t>Empresas com número de pessoas ao serviço &lt; 10 e volume de negócios ≤ 2 milhões de euros</t>
  </si>
  <si>
    <t>Empresas com número de pessoas ao serviço &lt; 50, volume de negócios ≤ 10 milhões de euros e não classificada como micro empresa</t>
  </si>
  <si>
    <t>Empresas com número de pessoas ao serviço &lt; 250, volume de negócios ≤ 50 milhões de euros e não classificada como micro ou pequena empresa</t>
  </si>
  <si>
    <t>Empresas com atividade principal classificada nas secções B a E da CAE Rev.3</t>
  </si>
  <si>
    <t>Empresas com atividade principal classificada nas secções F e L da CAE Rev.3</t>
  </si>
  <si>
    <t>Empresas com atividade principal classificada na secção G da CAE Rev.3</t>
  </si>
  <si>
    <t>Empresas com atividade principal classificada na secção H da CAE Rev.3</t>
  </si>
  <si>
    <t>Empresas com atividade principal classificada na secção I da CAE Rev.3</t>
  </si>
  <si>
    <t>Empresas com atividade principal classificada na secção J da CAE Rev.3</t>
  </si>
  <si>
    <t>Empresas com atividade principal classificada nas secções M, N, P, Q, R e S  da CAE Rev.3</t>
  </si>
  <si>
    <t>Diminui muito</t>
  </si>
  <si>
    <t>Quadro 2A. Devido à pandemia COVID-19 está a modificar/diversificar a forma como desenvolve a sua atividade?</t>
  </si>
  <si>
    <t>Diversificação/modificação da produção</t>
  </si>
  <si>
    <t>Sim, totalmente</t>
  </si>
  <si>
    <t>Sim, parcialmente</t>
  </si>
  <si>
    <t>Alteração/reforço de canais de distribuição (online, takeaway…)</t>
  </si>
  <si>
    <t>Não elegível</t>
  </si>
  <si>
    <t>Semana de 13 a 17 de abril de 2020</t>
  </si>
  <si>
    <t>VERSÃO ATUALIZADA</t>
  </si>
  <si>
    <t>Esta versão dos quadros foi atualizada com as respostas recebidas depois de 17 de Abril 2020  (+136 respostas do que na versão publicada a 21 de Abril de 2020).</t>
  </si>
  <si>
    <t>Empresas com número de pessoas ao serviço ≥ 250 ou volume de negócios &gt; 50 milhões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</si>
</sst>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4"/>
      <color theme="8" tint="-0.499984740745262"/>
      <name val="Arial"/>
      <family val="2"/>
    </font>
    <font>
      <sz val="8"/>
      <color theme="1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A8640"/>
      <name val="Calibri"/>
      <family val="2"/>
      <scheme val="minor"/>
    </font>
    <font>
      <sz val="11"/>
      <color rgb="FF3A864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 style="thick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0.149906918546098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ck">
        <color theme="0" tint="-0.14990691854609822"/>
      </right>
      <top/>
      <bottom/>
      <diagonal/>
    </border>
    <border>
      <left style="thin">
        <color theme="0" tint="-0.14996795556505021"/>
      </left>
      <right style="thick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ck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theme="0" tint="-0.149906918546098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0" tint="-0.14987640003662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0" tint="-0.14987640003662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ck">
        <color theme="0" tint="-0.1498764000366222"/>
      </right>
      <top/>
      <bottom/>
      <diagonal/>
    </border>
    <border>
      <left style="thin">
        <color theme="0" tint="-0.14996795556505021"/>
      </left>
      <right style="thick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14987640003662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0" tint="-0.1498458815271462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theme="0" tint="-0.14987640003662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ck">
        <color theme="0" tint="-0.1498458815271462"/>
      </right>
      <top style="thin">
        <color theme="0" tint="-0.14993743705557422"/>
      </top>
      <bottom style="thin">
        <color theme="0" tint="-0.14996795556505021"/>
      </bottom>
      <diagonal/>
    </border>
    <border>
      <left style="thick">
        <color theme="0" tint="-0.1498764000366222"/>
      </left>
      <right/>
      <top/>
      <bottom/>
      <diagonal/>
    </border>
    <border>
      <left/>
      <right style="thick">
        <color theme="0" tint="-0.1498458815271462"/>
      </right>
      <top/>
      <bottom/>
      <diagonal/>
    </border>
    <border>
      <left style="thick">
        <color theme="0" tint="-0.14987640003662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theme="0" tint="-0.14984588152714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ck">
        <color theme="0" tint="-0.14987640003662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theme="0" tint="-0.14987640003662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0" tint="-0.149845881527146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ck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ck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vertical="center"/>
    </xf>
    <xf numFmtId="1" fontId="2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2" fillId="0" borderId="0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2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wrapText="1"/>
    </xf>
    <xf numFmtId="3" fontId="2" fillId="2" borderId="24" xfId="0" applyNumberFormat="1" applyFont="1" applyFill="1" applyBorder="1" applyAlignment="1">
      <alignment vertical="center"/>
    </xf>
    <xf numFmtId="1" fontId="2" fillId="0" borderId="23" xfId="0" applyNumberFormat="1" applyFont="1" applyBorder="1" applyAlignment="1">
      <alignment wrapText="1"/>
    </xf>
    <xf numFmtId="3" fontId="2" fillId="0" borderId="24" xfId="0" applyNumberFormat="1" applyFont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2" fillId="2" borderId="27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wrapText="1"/>
    </xf>
    <xf numFmtId="164" fontId="2" fillId="2" borderId="29" xfId="0" applyNumberFormat="1" applyFont="1" applyFill="1" applyBorder="1" applyAlignment="1">
      <alignment vertical="center"/>
    </xf>
    <xf numFmtId="164" fontId="2" fillId="0" borderId="28" xfId="0" applyNumberFormat="1" applyFont="1" applyBorder="1" applyAlignment="1">
      <alignment wrapText="1"/>
    </xf>
    <xf numFmtId="164" fontId="2" fillId="0" borderId="29" xfId="0" applyNumberFormat="1" applyFont="1" applyBorder="1" applyAlignment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wrapText="1"/>
    </xf>
    <xf numFmtId="164" fontId="2" fillId="2" borderId="24" xfId="0" applyNumberFormat="1" applyFont="1" applyFill="1" applyBorder="1" applyAlignment="1">
      <alignment vertical="center"/>
    </xf>
    <xf numFmtId="164" fontId="2" fillId="2" borderId="38" xfId="0" applyNumberFormat="1" applyFont="1" applyFill="1" applyBorder="1" applyAlignment="1">
      <alignment vertical="center"/>
    </xf>
    <xf numFmtId="164" fontId="2" fillId="0" borderId="23" xfId="0" applyNumberFormat="1" applyFont="1" applyBorder="1" applyAlignment="1">
      <alignment wrapText="1"/>
    </xf>
    <xf numFmtId="164" fontId="2" fillId="0" borderId="37" xfId="0" applyNumberFormat="1" applyFont="1" applyBorder="1" applyAlignment="1">
      <alignment wrapText="1"/>
    </xf>
    <xf numFmtId="164" fontId="2" fillId="0" borderId="24" xfId="0" applyNumberFormat="1" applyFont="1" applyBorder="1" applyAlignment="1">
      <alignment vertical="center"/>
    </xf>
    <xf numFmtId="164" fontId="2" fillId="0" borderId="38" xfId="0" applyNumberFormat="1" applyFont="1" applyBorder="1" applyAlignment="1">
      <alignment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wrapText="1"/>
    </xf>
    <xf numFmtId="0" fontId="3" fillId="0" borderId="44" xfId="0" applyFont="1" applyBorder="1" applyAlignment="1">
      <alignment wrapText="1"/>
    </xf>
    <xf numFmtId="164" fontId="2" fillId="2" borderId="45" xfId="0" applyNumberFormat="1" applyFont="1" applyFill="1" applyBorder="1" applyAlignment="1">
      <alignment vertical="center"/>
    </xf>
    <xf numFmtId="164" fontId="2" fillId="2" borderId="46" xfId="0" applyNumberFormat="1" applyFont="1" applyFill="1" applyBorder="1" applyAlignment="1">
      <alignment vertical="center"/>
    </xf>
    <xf numFmtId="164" fontId="2" fillId="0" borderId="43" xfId="0" applyNumberFormat="1" applyFont="1" applyBorder="1" applyAlignment="1">
      <alignment wrapText="1"/>
    </xf>
    <xf numFmtId="164" fontId="2" fillId="0" borderId="44" xfId="0" applyNumberFormat="1" applyFont="1" applyBorder="1" applyAlignment="1">
      <alignment wrapText="1"/>
    </xf>
    <xf numFmtId="164" fontId="2" fillId="0" borderId="45" xfId="0" applyNumberFormat="1" applyFont="1" applyBorder="1" applyAlignment="1">
      <alignment vertical="center"/>
    </xf>
    <xf numFmtId="164" fontId="2" fillId="0" borderId="46" xfId="0" applyNumberFormat="1" applyFont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2" borderId="29" xfId="0" applyNumberFormat="1" applyFont="1" applyFill="1" applyBorder="1" applyAlignment="1">
      <alignment vertical="center"/>
    </xf>
    <xf numFmtId="1" fontId="2" fillId="0" borderId="28" xfId="0" applyNumberFormat="1" applyFont="1" applyBorder="1" applyAlignment="1">
      <alignment wrapText="1"/>
    </xf>
    <xf numFmtId="3" fontId="2" fillId="0" borderId="29" xfId="0" applyNumberFormat="1" applyFont="1" applyBorder="1" applyAlignment="1">
      <alignment vertical="center"/>
    </xf>
    <xf numFmtId="3" fontId="2" fillId="2" borderId="38" xfId="0" applyNumberFormat="1" applyFont="1" applyFill="1" applyBorder="1" applyAlignment="1">
      <alignment vertical="center"/>
    </xf>
    <xf numFmtId="1" fontId="2" fillId="0" borderId="37" xfId="0" applyNumberFormat="1" applyFont="1" applyBorder="1" applyAlignment="1">
      <alignment wrapText="1"/>
    </xf>
    <xf numFmtId="3" fontId="2" fillId="0" borderId="38" xfId="0" applyNumberFormat="1" applyFont="1" applyBorder="1" applyAlignment="1">
      <alignment vertical="center"/>
    </xf>
    <xf numFmtId="3" fontId="2" fillId="2" borderId="45" xfId="0" applyNumberFormat="1" applyFont="1" applyFill="1" applyBorder="1" applyAlignment="1">
      <alignment vertical="center"/>
    </xf>
    <xf numFmtId="3" fontId="2" fillId="2" borderId="46" xfId="0" applyNumberFormat="1" applyFont="1" applyFill="1" applyBorder="1" applyAlignment="1">
      <alignment vertical="center"/>
    </xf>
    <xf numFmtId="1" fontId="2" fillId="0" borderId="43" xfId="0" applyNumberFormat="1" applyFont="1" applyBorder="1" applyAlignment="1">
      <alignment wrapText="1"/>
    </xf>
    <xf numFmtId="1" fontId="2" fillId="0" borderId="44" xfId="0" applyNumberFormat="1" applyFont="1" applyBorder="1" applyAlignment="1">
      <alignment wrapText="1"/>
    </xf>
    <xf numFmtId="3" fontId="2" fillId="0" borderId="45" xfId="0" applyNumberFormat="1" applyFont="1" applyBorder="1" applyAlignment="1">
      <alignment vertical="center"/>
    </xf>
    <xf numFmtId="3" fontId="2" fillId="0" borderId="46" xfId="0" applyNumberFormat="1" applyFont="1" applyBorder="1" applyAlignment="1">
      <alignment vertical="center"/>
    </xf>
    <xf numFmtId="164" fontId="2" fillId="2" borderId="50" xfId="0" applyNumberFormat="1" applyFont="1" applyFill="1" applyBorder="1" applyAlignment="1">
      <alignment vertical="center"/>
    </xf>
    <xf numFmtId="0" fontId="0" fillId="0" borderId="0" xfId="0" applyFill="1" applyBorder="1"/>
    <xf numFmtId="3" fontId="0" fillId="0" borderId="0" xfId="0" applyNumberFormat="1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1" applyAlignment="1">
      <alignment vertical="center"/>
    </xf>
    <xf numFmtId="0" fontId="0" fillId="0" borderId="0" xfId="0" applyFont="1"/>
    <xf numFmtId="0" fontId="4" fillId="0" borderId="0" xfId="1" applyFont="1"/>
    <xf numFmtId="0" fontId="2" fillId="0" borderId="1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2" fillId="2" borderId="29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/>
    </xf>
    <xf numFmtId="0" fontId="2" fillId="0" borderId="51" xfId="0" applyFont="1" applyBorder="1" applyAlignment="1">
      <alignment horizontal="left" vertical="center" indent="1"/>
    </xf>
    <xf numFmtId="0" fontId="2" fillId="0" borderId="51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showGridLines="0" tabSelected="1" zoomScaleNormal="100" workbookViewId="0">
      <selection activeCell="B6" sqref="B6"/>
    </sheetView>
  </sheetViews>
  <sheetFormatPr defaultRowHeight="14.4" x14ac:dyDescent="0.3"/>
  <cols>
    <col min="1" max="1" width="3.44140625" style="77" customWidth="1"/>
    <col min="2" max="2" width="30" customWidth="1"/>
  </cols>
  <sheetData>
    <row r="1" spans="1:2" ht="17.399999999999999" x14ac:dyDescent="0.3">
      <c r="B1" s="1" t="s">
        <v>84</v>
      </c>
    </row>
    <row r="2" spans="1:2" ht="17.399999999999999" x14ac:dyDescent="0.3">
      <c r="B2" s="1" t="s">
        <v>121</v>
      </c>
    </row>
    <row r="4" spans="1:2" ht="17.399999999999999" x14ac:dyDescent="0.3">
      <c r="B4" s="1" t="s">
        <v>85</v>
      </c>
    </row>
    <row r="6" spans="1:2" ht="19.5" customHeight="1" x14ac:dyDescent="0.3">
      <c r="A6" s="77" t="s">
        <v>86</v>
      </c>
      <c r="B6" s="83" t="str">
        <f>Amostra!B4</f>
        <v>Quadro 0. Resumo da Amostra e das Respostas</v>
      </c>
    </row>
    <row r="7" spans="1:2" ht="6.9" customHeight="1" x14ac:dyDescent="0.3">
      <c r="B7" s="78"/>
    </row>
    <row r="8" spans="1:2" ht="19.5" customHeight="1" x14ac:dyDescent="0.3">
      <c r="A8" s="77" t="s">
        <v>86</v>
      </c>
      <c r="B8" s="83" t="str">
        <f>'Q1'!B4</f>
        <v>Quadro 1. Qual a situação que melhor descreve a sua empresa nesta semana?</v>
      </c>
    </row>
    <row r="9" spans="1:2" ht="19.5" customHeight="1" x14ac:dyDescent="0.3">
      <c r="A9" s="77" t="s">
        <v>86</v>
      </c>
      <c r="B9" s="83" t="str">
        <f>'Q2'!B4</f>
        <v>Quadro 2. Nesta semana, a pandemia COVID-19 está a ter um impacto no volume de negócios da sua empresa?</v>
      </c>
    </row>
    <row r="10" spans="1:2" ht="19.5" customHeight="1" x14ac:dyDescent="0.3">
      <c r="A10" s="77" t="s">
        <v>86</v>
      </c>
      <c r="B10" s="83" t="s">
        <v>91</v>
      </c>
    </row>
    <row r="11" spans="1:2" ht="19.5" customHeight="1" x14ac:dyDescent="0.3">
      <c r="A11" s="77" t="s">
        <v>86</v>
      </c>
      <c r="B11" s="83" t="s">
        <v>92</v>
      </c>
    </row>
    <row r="12" spans="1:2" ht="19.5" customHeight="1" x14ac:dyDescent="0.3">
      <c r="A12" s="77" t="s">
        <v>86</v>
      </c>
      <c r="B12" s="83" t="s">
        <v>93</v>
      </c>
    </row>
    <row r="13" spans="1:2" ht="19.5" customHeight="1" x14ac:dyDescent="0.3">
      <c r="A13" s="77" t="s">
        <v>86</v>
      </c>
      <c r="B13" s="83" t="s">
        <v>94</v>
      </c>
    </row>
    <row r="14" spans="1:2" ht="19.5" customHeight="1" x14ac:dyDescent="0.3">
      <c r="A14" s="77" t="s">
        <v>86</v>
      </c>
      <c r="B14" s="83" t="s">
        <v>95</v>
      </c>
    </row>
    <row r="15" spans="1:2" ht="19.5" customHeight="1" x14ac:dyDescent="0.3">
      <c r="A15" s="77" t="s">
        <v>86</v>
      </c>
      <c r="B15" s="83" t="s">
        <v>96</v>
      </c>
    </row>
    <row r="16" spans="1:2" ht="19.5" customHeight="1" x14ac:dyDescent="0.3">
      <c r="A16" s="77" t="s">
        <v>86</v>
      </c>
      <c r="B16" s="83" t="s">
        <v>97</v>
      </c>
    </row>
    <row r="17" spans="1:2" ht="19.5" customHeight="1" x14ac:dyDescent="0.3">
      <c r="A17" s="77" t="s">
        <v>86</v>
      </c>
      <c r="B17" s="83" t="s">
        <v>98</v>
      </c>
    </row>
    <row r="18" spans="1:2" ht="19.5" customHeight="1" x14ac:dyDescent="0.3">
      <c r="A18" s="77" t="s">
        <v>86</v>
      </c>
      <c r="B18" s="83" t="s">
        <v>99</v>
      </c>
    </row>
    <row r="19" spans="1:2" ht="19.5" customHeight="1" x14ac:dyDescent="0.3">
      <c r="A19" s="77" t="s">
        <v>86</v>
      </c>
      <c r="B19" s="83" t="s">
        <v>100</v>
      </c>
    </row>
    <row r="20" spans="1:2" ht="19.5" customHeight="1" x14ac:dyDescent="0.3">
      <c r="A20" s="77" t="s">
        <v>86</v>
      </c>
      <c r="B20" s="83" t="s">
        <v>101</v>
      </c>
    </row>
    <row r="21" spans="1:2" ht="19.5" customHeight="1" x14ac:dyDescent="0.3">
      <c r="A21" s="77" t="s">
        <v>86</v>
      </c>
      <c r="B21" s="83" t="s">
        <v>102</v>
      </c>
    </row>
    <row r="22" spans="1:2" ht="6.9" customHeight="1" x14ac:dyDescent="0.3">
      <c r="B22" s="78"/>
    </row>
    <row r="23" spans="1:2" ht="19.5" customHeight="1" x14ac:dyDescent="0.3">
      <c r="A23" s="77" t="s">
        <v>86</v>
      </c>
      <c r="B23" s="83" t="s">
        <v>103</v>
      </c>
    </row>
    <row r="24" spans="1:2" x14ac:dyDescent="0.3">
      <c r="B24" s="79"/>
    </row>
  </sheetData>
  <hyperlinks>
    <hyperlink ref="B6" location="Amostra!A1" display="Amostra!A1"/>
    <hyperlink ref="B8" location="'Q1'!A1" display="'Q1'!A1"/>
    <hyperlink ref="B9" location="'Q2'!A1" display="'Q2'!A1"/>
    <hyperlink ref="B10" location="'Q21'!A1" display="'Q21'!A1"/>
    <hyperlink ref="B11" location="'Q31'!A1" display="'Q31'!A1"/>
    <hyperlink ref="B12" location="'Q32'!A1" display="'Q32'!A1"/>
    <hyperlink ref="B13" location="'Q4'!A1" display="'Q4'!A1"/>
    <hyperlink ref="B14" location="'Q41'!A1" display="'Q41'!A1"/>
    <hyperlink ref="B15" location="'Q5'!A1" display="'Q5'!A1"/>
    <hyperlink ref="B16" location="'Q6'!A1" display="'Q6'!A1"/>
    <hyperlink ref="B17" location="'Q7'!A1" display="'Q7'!A1"/>
    <hyperlink ref="B18" location="'Q8'!A1" display="'Q8'!A1"/>
    <hyperlink ref="B19" location="'Q81'!A1" display="'Q81'!A1"/>
    <hyperlink ref="B20" location="'Q82'!A1" display="'Q82'!A1"/>
    <hyperlink ref="B21" location="'Q9'!A1" display="'Q9'!A1"/>
    <hyperlink ref="B23" location="Nota!A1" display="Nota!A1"/>
  </hyperlinks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12" width="11.6640625" customWidth="1"/>
    <col min="13" max="13" width="3.44140625" customWidth="1"/>
    <col min="14" max="14" width="27.6640625" customWidth="1"/>
  </cols>
  <sheetData>
    <row r="1" spans="2:24" ht="17.399999999999999" x14ac:dyDescent="0.3">
      <c r="B1" s="1" t="s">
        <v>84</v>
      </c>
    </row>
    <row r="2" spans="2:24" ht="17.399999999999999" x14ac:dyDescent="0.3">
      <c r="B2" s="1" t="s">
        <v>121</v>
      </c>
      <c r="E2" s="97" t="s">
        <v>122</v>
      </c>
      <c r="F2" s="97"/>
    </row>
    <row r="3" spans="2:24" x14ac:dyDescent="0.3">
      <c r="B3" s="80" t="s">
        <v>87</v>
      </c>
    </row>
    <row r="4" spans="2:24" ht="18" customHeight="1" x14ac:dyDescent="0.3">
      <c r="B4" s="1" t="s">
        <v>95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2:24" ht="4.5" customHeight="1" x14ac:dyDescent="0.3"/>
    <row r="6" spans="2:24" x14ac:dyDescent="0.3">
      <c r="B6" s="20" t="s">
        <v>81</v>
      </c>
      <c r="N6" s="20" t="s">
        <v>82</v>
      </c>
    </row>
    <row r="7" spans="2:24" x14ac:dyDescent="0.3">
      <c r="B7" s="106" t="s">
        <v>0</v>
      </c>
      <c r="C7" s="106" t="s">
        <v>15</v>
      </c>
      <c r="D7" s="106"/>
      <c r="E7" s="106"/>
      <c r="F7" s="106"/>
      <c r="G7" s="107"/>
      <c r="H7" s="105" t="s">
        <v>16</v>
      </c>
      <c r="I7" s="106"/>
      <c r="J7" s="106"/>
      <c r="K7" s="106"/>
      <c r="L7" s="106"/>
      <c r="N7" s="106" t="s">
        <v>0</v>
      </c>
      <c r="O7" s="106" t="s">
        <v>15</v>
      </c>
      <c r="P7" s="106"/>
      <c r="Q7" s="106"/>
      <c r="R7" s="106"/>
      <c r="S7" s="107"/>
      <c r="T7" s="105" t="s">
        <v>16</v>
      </c>
      <c r="U7" s="106"/>
      <c r="V7" s="106"/>
      <c r="W7" s="106"/>
      <c r="X7" s="106"/>
    </row>
    <row r="8" spans="2:24" ht="20.399999999999999" x14ac:dyDescent="0.3">
      <c r="B8" s="108"/>
      <c r="C8" s="25" t="s">
        <v>17</v>
      </c>
      <c r="D8" s="25" t="s">
        <v>18</v>
      </c>
      <c r="E8" s="25" t="s">
        <v>19</v>
      </c>
      <c r="F8" s="25" t="s">
        <v>20</v>
      </c>
      <c r="G8" s="36" t="s">
        <v>21</v>
      </c>
      <c r="H8" s="24" t="s">
        <v>17</v>
      </c>
      <c r="I8" s="14" t="s">
        <v>18</v>
      </c>
      <c r="J8" s="14" t="s">
        <v>19</v>
      </c>
      <c r="K8" s="14" t="s">
        <v>20</v>
      </c>
      <c r="L8" s="14" t="s">
        <v>21</v>
      </c>
      <c r="N8" s="108"/>
      <c r="O8" s="25" t="s">
        <v>17</v>
      </c>
      <c r="P8" s="25" t="s">
        <v>18</v>
      </c>
      <c r="Q8" s="25" t="s">
        <v>19</v>
      </c>
      <c r="R8" s="25" t="s">
        <v>20</v>
      </c>
      <c r="S8" s="36" t="s">
        <v>21</v>
      </c>
      <c r="T8" s="24" t="s">
        <v>17</v>
      </c>
      <c r="U8" s="14" t="s">
        <v>18</v>
      </c>
      <c r="V8" s="14" t="s">
        <v>19</v>
      </c>
      <c r="W8" s="14" t="s">
        <v>20</v>
      </c>
      <c r="X8" s="14" t="s">
        <v>21</v>
      </c>
    </row>
    <row r="9" spans="2:24" x14ac:dyDescent="0.3">
      <c r="B9" s="4" t="s">
        <v>4</v>
      </c>
      <c r="C9" s="5"/>
      <c r="D9" s="5"/>
      <c r="E9" s="5"/>
      <c r="F9" s="5"/>
      <c r="G9" s="37"/>
      <c r="H9" s="5"/>
      <c r="I9" s="5"/>
      <c r="J9" s="5"/>
      <c r="K9" s="5"/>
      <c r="L9" s="5"/>
      <c r="N9" s="4" t="s">
        <v>4</v>
      </c>
      <c r="O9" s="5"/>
      <c r="P9" s="5"/>
      <c r="Q9" s="5"/>
      <c r="R9" s="5"/>
      <c r="S9" s="37"/>
      <c r="T9" s="5"/>
      <c r="U9" s="5"/>
      <c r="V9" s="5"/>
      <c r="W9" s="5"/>
      <c r="X9" s="5"/>
    </row>
    <row r="10" spans="2:24" x14ac:dyDescent="0.3">
      <c r="B10" s="6" t="s">
        <v>4</v>
      </c>
      <c r="C10" s="7">
        <v>738</v>
      </c>
      <c r="D10" s="7">
        <v>598</v>
      </c>
      <c r="E10" s="7">
        <v>584</v>
      </c>
      <c r="F10" s="7">
        <v>427</v>
      </c>
      <c r="G10" s="61">
        <v>987</v>
      </c>
      <c r="H10" s="59">
        <v>16</v>
      </c>
      <c r="I10" s="7">
        <v>6</v>
      </c>
      <c r="J10" s="7">
        <v>4</v>
      </c>
      <c r="K10" s="7">
        <v>0</v>
      </c>
      <c r="L10" s="7">
        <v>5</v>
      </c>
      <c r="N10" s="6" t="s">
        <v>4</v>
      </c>
      <c r="O10" s="11">
        <f>C10/(C10+D10+E10+F10+G10)*100</f>
        <v>22.135572885422917</v>
      </c>
      <c r="P10" s="11">
        <f>D10/(D10+E10+F10+G10+C10)*100</f>
        <v>17.936412717456509</v>
      </c>
      <c r="Q10" s="11">
        <f>E10/(E10+F10+G10+C10+D10)*100</f>
        <v>17.516496700659868</v>
      </c>
      <c r="R10" s="11">
        <f>F10/(F10+G10+E10+D10+C10)*100</f>
        <v>12.807438512297539</v>
      </c>
      <c r="S10" s="38">
        <f>G10/(G10+C10+D10+E10+F10)*100</f>
        <v>29.604079184163169</v>
      </c>
      <c r="T10" s="34">
        <f>H10/(H10+I10+J10+K10+L10)*100</f>
        <v>51.612903225806448</v>
      </c>
      <c r="U10" s="11">
        <f>I10/(I10+J10+K10+L10+H10)*100</f>
        <v>19.35483870967742</v>
      </c>
      <c r="V10" s="11">
        <f>J10/(J10+K10+L10+H10+I10)*100</f>
        <v>12.903225806451612</v>
      </c>
      <c r="W10" s="11">
        <f>K10/(K10+L10+J10+I10+H10)*100</f>
        <v>0</v>
      </c>
      <c r="X10" s="11">
        <f>L10/(L10+H10+I10+J10+K10)*100</f>
        <v>16.129032258064516</v>
      </c>
    </row>
    <row r="11" spans="2:24" x14ac:dyDescent="0.3">
      <c r="B11" s="4" t="s">
        <v>5</v>
      </c>
      <c r="C11" s="8"/>
      <c r="D11" s="8"/>
      <c r="E11" s="8"/>
      <c r="F11" s="8"/>
      <c r="G11" s="62"/>
      <c r="H11" s="8"/>
      <c r="I11" s="8"/>
      <c r="J11" s="8"/>
      <c r="K11" s="8"/>
      <c r="L11" s="8"/>
      <c r="N11" s="4" t="s">
        <v>5</v>
      </c>
      <c r="O11" s="12"/>
      <c r="P11" s="12"/>
      <c r="Q11" s="12"/>
      <c r="R11" s="12"/>
      <c r="S11" s="39"/>
      <c r="T11" s="12"/>
      <c r="U11" s="12"/>
      <c r="V11" s="12"/>
      <c r="W11" s="12"/>
      <c r="X11" s="12"/>
    </row>
    <row r="12" spans="2:24" x14ac:dyDescent="0.3">
      <c r="B12" s="9" t="s">
        <v>6</v>
      </c>
      <c r="C12" s="10">
        <v>59</v>
      </c>
      <c r="D12" s="10">
        <v>80</v>
      </c>
      <c r="E12" s="10">
        <v>82</v>
      </c>
      <c r="F12" s="10">
        <v>71</v>
      </c>
      <c r="G12" s="63">
        <v>236</v>
      </c>
      <c r="H12" s="60">
        <v>2</v>
      </c>
      <c r="I12" s="10">
        <v>2</v>
      </c>
      <c r="J12" s="10">
        <v>2</v>
      </c>
      <c r="K12" s="10">
        <v>0</v>
      </c>
      <c r="L12" s="10">
        <v>2</v>
      </c>
      <c r="N12" s="9" t="s">
        <v>6</v>
      </c>
      <c r="O12" s="13">
        <f t="shared" ref="O12:O15" si="0">C12/(C12+D12+E12+F12+G12)*100</f>
        <v>11.174242424242424</v>
      </c>
      <c r="P12" s="13">
        <f t="shared" ref="P12:P15" si="1">D12/(D12+E12+F12+G12+C12)*100</f>
        <v>15.151515151515152</v>
      </c>
      <c r="Q12" s="13">
        <f t="shared" ref="Q12:Q15" si="2">E12/(E12+F12+G12+C12+D12)*100</f>
        <v>15.530303030303031</v>
      </c>
      <c r="R12" s="13">
        <f t="shared" ref="R12:R15" si="3">F12/(F12+G12+E12+D12+C12)*100</f>
        <v>13.446969696969695</v>
      </c>
      <c r="S12" s="40">
        <f t="shared" ref="S12:S15" si="4">G12/(G12+C12+D12+E12+F12)*100</f>
        <v>44.696969696969695</v>
      </c>
      <c r="T12" s="35">
        <f t="shared" ref="T12:T15" si="5">H12/(H12+I12+J12+K12+L12)*100</f>
        <v>25</v>
      </c>
      <c r="U12" s="13">
        <f t="shared" ref="U12:U15" si="6">I12/(I12+J12+K12+L12+H12)*100</f>
        <v>25</v>
      </c>
      <c r="V12" s="13">
        <f t="shared" ref="V12:V15" si="7">J12/(J12+K12+L12+H12+I12)*100</f>
        <v>25</v>
      </c>
      <c r="W12" s="13">
        <f t="shared" ref="W12:W15" si="8">K12/(K12+L12+J12+I12+H12)*100</f>
        <v>0</v>
      </c>
      <c r="X12" s="13">
        <f t="shared" ref="X12:X15" si="9">L12/(L12+H12+I12+J12+K12)*100</f>
        <v>25</v>
      </c>
    </row>
    <row r="13" spans="2:24" x14ac:dyDescent="0.3">
      <c r="B13" s="9" t="s">
        <v>7</v>
      </c>
      <c r="C13" s="10">
        <v>223</v>
      </c>
      <c r="D13" s="10">
        <v>211</v>
      </c>
      <c r="E13" s="10">
        <v>220</v>
      </c>
      <c r="F13" s="10">
        <v>154</v>
      </c>
      <c r="G13" s="63">
        <v>351</v>
      </c>
      <c r="H13" s="60">
        <v>5</v>
      </c>
      <c r="I13" s="10">
        <v>1</v>
      </c>
      <c r="J13" s="10">
        <v>2</v>
      </c>
      <c r="K13" s="10">
        <v>0</v>
      </c>
      <c r="L13" s="10">
        <v>3</v>
      </c>
      <c r="N13" s="9" t="s">
        <v>7</v>
      </c>
      <c r="O13" s="13">
        <f t="shared" si="0"/>
        <v>19.240724762726487</v>
      </c>
      <c r="P13" s="13">
        <f t="shared" si="1"/>
        <v>18.205349439171702</v>
      </c>
      <c r="Q13" s="13">
        <f t="shared" si="2"/>
        <v>18.981880931837793</v>
      </c>
      <c r="R13" s="13">
        <f t="shared" si="3"/>
        <v>13.287316652286455</v>
      </c>
      <c r="S13" s="40">
        <f t="shared" si="4"/>
        <v>30.284728213977569</v>
      </c>
      <c r="T13" s="35">
        <f t="shared" si="5"/>
        <v>45.454545454545453</v>
      </c>
      <c r="U13" s="13">
        <f t="shared" si="6"/>
        <v>9.0909090909090917</v>
      </c>
      <c r="V13" s="13">
        <f t="shared" si="7"/>
        <v>18.181818181818183</v>
      </c>
      <c r="W13" s="13">
        <f t="shared" si="8"/>
        <v>0</v>
      </c>
      <c r="X13" s="13">
        <f t="shared" si="9"/>
        <v>27.27272727272727</v>
      </c>
    </row>
    <row r="14" spans="2:24" x14ac:dyDescent="0.3">
      <c r="B14" s="9" t="s">
        <v>8</v>
      </c>
      <c r="C14" s="10">
        <v>302</v>
      </c>
      <c r="D14" s="10">
        <v>207</v>
      </c>
      <c r="E14" s="10">
        <v>186</v>
      </c>
      <c r="F14" s="10">
        <v>134</v>
      </c>
      <c r="G14" s="63">
        <v>270</v>
      </c>
      <c r="H14" s="60">
        <v>6</v>
      </c>
      <c r="I14" s="10">
        <v>0</v>
      </c>
      <c r="J14" s="10">
        <v>0</v>
      </c>
      <c r="K14" s="10">
        <v>0</v>
      </c>
      <c r="L14" s="10">
        <v>0</v>
      </c>
      <c r="N14" s="9" t="s">
        <v>8</v>
      </c>
      <c r="O14" s="13">
        <f>C14/(C14+D14+E14+F14+G14)*100</f>
        <v>27.479526842584168</v>
      </c>
      <c r="P14" s="13">
        <f t="shared" si="1"/>
        <v>18.835304822565966</v>
      </c>
      <c r="Q14" s="13">
        <f t="shared" si="2"/>
        <v>16.924476797088261</v>
      </c>
      <c r="R14" s="13">
        <f t="shared" si="3"/>
        <v>12.192902638762511</v>
      </c>
      <c r="S14" s="40">
        <f t="shared" si="4"/>
        <v>24.56778889899909</v>
      </c>
      <c r="T14" s="35">
        <f t="shared" si="5"/>
        <v>100</v>
      </c>
      <c r="U14" s="13">
        <f t="shared" si="6"/>
        <v>0</v>
      </c>
      <c r="V14" s="13">
        <f t="shared" si="7"/>
        <v>0</v>
      </c>
      <c r="W14" s="13">
        <f t="shared" si="8"/>
        <v>0</v>
      </c>
      <c r="X14" s="13">
        <f t="shared" si="9"/>
        <v>0</v>
      </c>
    </row>
    <row r="15" spans="2:24" x14ac:dyDescent="0.3">
      <c r="B15" s="9" t="s">
        <v>9</v>
      </c>
      <c r="C15" s="10">
        <v>154</v>
      </c>
      <c r="D15" s="10">
        <v>100</v>
      </c>
      <c r="E15" s="10">
        <v>96</v>
      </c>
      <c r="F15" s="10">
        <v>68</v>
      </c>
      <c r="G15" s="63">
        <v>130</v>
      </c>
      <c r="H15" s="60">
        <v>3</v>
      </c>
      <c r="I15" s="10">
        <v>3</v>
      </c>
      <c r="J15" s="10">
        <v>0</v>
      </c>
      <c r="K15" s="10">
        <v>0</v>
      </c>
      <c r="L15" s="10">
        <v>0</v>
      </c>
      <c r="N15" s="9" t="s">
        <v>9</v>
      </c>
      <c r="O15" s="13">
        <f t="shared" si="0"/>
        <v>28.102189781021895</v>
      </c>
      <c r="P15" s="13">
        <f t="shared" si="1"/>
        <v>18.248175182481752</v>
      </c>
      <c r="Q15" s="13">
        <f t="shared" si="2"/>
        <v>17.518248175182482</v>
      </c>
      <c r="R15" s="13">
        <f t="shared" si="3"/>
        <v>12.408759124087592</v>
      </c>
      <c r="S15" s="40">
        <f t="shared" si="4"/>
        <v>23.722627737226276</v>
      </c>
      <c r="T15" s="35">
        <f t="shared" si="5"/>
        <v>50</v>
      </c>
      <c r="U15" s="13">
        <f t="shared" si="6"/>
        <v>50</v>
      </c>
      <c r="V15" s="13">
        <f t="shared" si="7"/>
        <v>0</v>
      </c>
      <c r="W15" s="13">
        <f t="shared" si="8"/>
        <v>0</v>
      </c>
      <c r="X15" s="13">
        <f t="shared" si="9"/>
        <v>0</v>
      </c>
    </row>
    <row r="16" spans="2:24" x14ac:dyDescent="0.3">
      <c r="B16" s="4" t="s">
        <v>71</v>
      </c>
      <c r="C16" s="8"/>
      <c r="D16" s="8"/>
      <c r="E16" s="8"/>
      <c r="F16" s="8"/>
      <c r="G16" s="62"/>
      <c r="H16" s="8"/>
      <c r="I16" s="8"/>
      <c r="J16" s="8"/>
      <c r="K16" s="8"/>
      <c r="L16" s="8"/>
      <c r="N16" s="4" t="s">
        <v>71</v>
      </c>
      <c r="O16" s="12"/>
      <c r="P16" s="12"/>
      <c r="Q16" s="12"/>
      <c r="R16" s="12"/>
      <c r="S16" s="39"/>
      <c r="T16" s="12"/>
      <c r="U16" s="12"/>
      <c r="V16" s="12"/>
      <c r="W16" s="12"/>
      <c r="X16" s="12"/>
    </row>
    <row r="17" spans="2:24" x14ac:dyDescent="0.3">
      <c r="B17" s="9" t="s">
        <v>64</v>
      </c>
      <c r="C17" s="10">
        <v>288</v>
      </c>
      <c r="D17" s="10">
        <v>206</v>
      </c>
      <c r="E17" s="10">
        <v>161</v>
      </c>
      <c r="F17" s="10">
        <v>94</v>
      </c>
      <c r="G17" s="63">
        <v>226</v>
      </c>
      <c r="H17" s="60">
        <v>8</v>
      </c>
      <c r="I17" s="10">
        <v>2</v>
      </c>
      <c r="J17" s="10">
        <v>0</v>
      </c>
      <c r="K17" s="10">
        <v>0</v>
      </c>
      <c r="L17" s="10">
        <v>0</v>
      </c>
      <c r="N17" s="9" t="s">
        <v>64</v>
      </c>
      <c r="O17" s="13">
        <f t="shared" ref="O17:O23" si="10">C17/(C17+D17+E17+F17+G17)*100</f>
        <v>29.53846153846154</v>
      </c>
      <c r="P17" s="13">
        <f t="shared" ref="P17:P23" si="11">D17/(D17+E17+F17+G17+C17)*100</f>
        <v>21.128205128205128</v>
      </c>
      <c r="Q17" s="13">
        <f t="shared" ref="Q17:Q23" si="12">E17/(E17+F17+G17+C17+D17)*100</f>
        <v>16.512820512820515</v>
      </c>
      <c r="R17" s="13">
        <f t="shared" ref="R17:R21" si="13">F17/(F17+G17+E17+D17+C17)*100</f>
        <v>9.6410256410256405</v>
      </c>
      <c r="S17" s="40">
        <f t="shared" ref="S17:S23" si="14">G17/(G17+C17+D17+E17+F17)*100</f>
        <v>23.179487179487179</v>
      </c>
      <c r="T17" s="35">
        <f t="shared" ref="T17:T23" si="15">H17/(H17+I17+J17+K17+L17)*100</f>
        <v>80</v>
      </c>
      <c r="U17" s="13">
        <f t="shared" ref="U17:U23" si="16">I17/(I17+J17+K17+L17+H17)*100</f>
        <v>20</v>
      </c>
      <c r="V17" s="13">
        <f t="shared" ref="V17:V23" si="17">J17/(J17+K17+L17+H17+I17)*100</f>
        <v>0</v>
      </c>
      <c r="W17" s="13">
        <f t="shared" ref="W17:W23" si="18">K17/(K17+L17+J17+I17+H17)*100</f>
        <v>0</v>
      </c>
      <c r="X17" s="13">
        <f t="shared" ref="X17:X23" si="19">L17/(L17+H17+I17+J17+K17)*100</f>
        <v>0</v>
      </c>
    </row>
    <row r="18" spans="2:24" x14ac:dyDescent="0.3">
      <c r="B18" s="9" t="s">
        <v>65</v>
      </c>
      <c r="C18" s="10">
        <v>78</v>
      </c>
      <c r="D18" s="10">
        <v>71</v>
      </c>
      <c r="E18" s="10">
        <v>62</v>
      </c>
      <c r="F18" s="10">
        <v>47</v>
      </c>
      <c r="G18" s="63">
        <v>39</v>
      </c>
      <c r="H18" s="60">
        <v>1</v>
      </c>
      <c r="I18" s="10">
        <v>0</v>
      </c>
      <c r="J18" s="10">
        <v>0</v>
      </c>
      <c r="K18" s="10">
        <v>0</v>
      </c>
      <c r="L18" s="10">
        <v>0</v>
      </c>
      <c r="N18" s="9" t="s">
        <v>65</v>
      </c>
      <c r="O18" s="13">
        <f t="shared" si="10"/>
        <v>26.262626262626267</v>
      </c>
      <c r="P18" s="13">
        <f t="shared" si="11"/>
        <v>23.905723905723907</v>
      </c>
      <c r="Q18" s="13">
        <f t="shared" si="12"/>
        <v>20.875420875420875</v>
      </c>
      <c r="R18" s="13">
        <f t="shared" si="13"/>
        <v>15.824915824915825</v>
      </c>
      <c r="S18" s="40">
        <f t="shared" si="14"/>
        <v>13.131313131313133</v>
      </c>
      <c r="T18" s="35">
        <f t="shared" si="15"/>
        <v>100</v>
      </c>
      <c r="U18" s="13">
        <f t="shared" si="16"/>
        <v>0</v>
      </c>
      <c r="V18" s="13">
        <f t="shared" si="17"/>
        <v>0</v>
      </c>
      <c r="W18" s="13">
        <f t="shared" si="18"/>
        <v>0</v>
      </c>
      <c r="X18" s="13">
        <f t="shared" si="19"/>
        <v>0</v>
      </c>
    </row>
    <row r="19" spans="2:24" x14ac:dyDescent="0.3">
      <c r="B19" s="9" t="s">
        <v>66</v>
      </c>
      <c r="C19" s="10">
        <v>212</v>
      </c>
      <c r="D19" s="10">
        <v>179</v>
      </c>
      <c r="E19" s="10">
        <v>197</v>
      </c>
      <c r="F19" s="10">
        <v>134</v>
      </c>
      <c r="G19" s="63">
        <v>307</v>
      </c>
      <c r="H19" s="60">
        <v>3</v>
      </c>
      <c r="I19" s="10">
        <v>3</v>
      </c>
      <c r="J19" s="10">
        <v>1</v>
      </c>
      <c r="K19" s="10">
        <v>0</v>
      </c>
      <c r="L19" s="10">
        <v>3</v>
      </c>
      <c r="N19" s="9" t="s">
        <v>66</v>
      </c>
      <c r="O19" s="13">
        <f t="shared" si="10"/>
        <v>20.602526724975704</v>
      </c>
      <c r="P19" s="13">
        <f t="shared" si="11"/>
        <v>17.395529640427597</v>
      </c>
      <c r="Q19" s="13">
        <f t="shared" si="12"/>
        <v>19.144800777453838</v>
      </c>
      <c r="R19" s="13">
        <f t="shared" si="13"/>
        <v>13.022351797862003</v>
      </c>
      <c r="S19" s="40">
        <f t="shared" si="14"/>
        <v>29.834791059280857</v>
      </c>
      <c r="T19" s="35">
        <f t="shared" si="15"/>
        <v>30</v>
      </c>
      <c r="U19" s="13">
        <f t="shared" si="16"/>
        <v>30</v>
      </c>
      <c r="V19" s="13">
        <f t="shared" si="17"/>
        <v>10</v>
      </c>
      <c r="W19" s="13">
        <f t="shared" si="18"/>
        <v>0</v>
      </c>
      <c r="X19" s="13">
        <f t="shared" si="19"/>
        <v>30</v>
      </c>
    </row>
    <row r="20" spans="2:24" x14ac:dyDescent="0.3">
      <c r="B20" s="9" t="s">
        <v>67</v>
      </c>
      <c r="C20" s="10">
        <v>32</v>
      </c>
      <c r="D20" s="10">
        <v>19</v>
      </c>
      <c r="E20" s="10">
        <v>24</v>
      </c>
      <c r="F20" s="10">
        <v>19</v>
      </c>
      <c r="G20" s="63">
        <v>37</v>
      </c>
      <c r="H20" s="60">
        <v>0</v>
      </c>
      <c r="I20" s="10">
        <v>1</v>
      </c>
      <c r="J20" s="10">
        <v>0</v>
      </c>
      <c r="K20" s="10">
        <v>0</v>
      </c>
      <c r="L20" s="10">
        <v>0</v>
      </c>
      <c r="N20" s="9" t="s">
        <v>67</v>
      </c>
      <c r="O20" s="13">
        <f t="shared" si="10"/>
        <v>24.427480916030532</v>
      </c>
      <c r="P20" s="13">
        <f t="shared" si="11"/>
        <v>14.503816793893129</v>
      </c>
      <c r="Q20" s="13">
        <f t="shared" si="12"/>
        <v>18.320610687022899</v>
      </c>
      <c r="R20" s="13">
        <f t="shared" si="13"/>
        <v>14.503816793893129</v>
      </c>
      <c r="S20" s="40">
        <f t="shared" si="14"/>
        <v>28.244274809160309</v>
      </c>
      <c r="T20" s="35">
        <f t="shared" si="15"/>
        <v>0</v>
      </c>
      <c r="U20" s="13">
        <f t="shared" si="16"/>
        <v>100</v>
      </c>
      <c r="V20" s="13">
        <f t="shared" si="17"/>
        <v>0</v>
      </c>
      <c r="W20" s="13">
        <f t="shared" si="18"/>
        <v>0</v>
      </c>
      <c r="X20" s="13">
        <f t="shared" si="19"/>
        <v>0</v>
      </c>
    </row>
    <row r="21" spans="2:24" x14ac:dyDescent="0.3">
      <c r="B21" s="9" t="s">
        <v>68</v>
      </c>
      <c r="C21" s="10">
        <v>22</v>
      </c>
      <c r="D21" s="10">
        <v>18</v>
      </c>
      <c r="E21" s="10">
        <v>23</v>
      </c>
      <c r="F21" s="10">
        <v>41</v>
      </c>
      <c r="G21" s="63">
        <v>179</v>
      </c>
      <c r="H21" s="60">
        <v>0</v>
      </c>
      <c r="I21" s="10">
        <v>0</v>
      </c>
      <c r="J21" s="10">
        <v>0</v>
      </c>
      <c r="K21" s="10">
        <v>0</v>
      </c>
      <c r="L21" s="10">
        <v>1</v>
      </c>
      <c r="N21" s="9" t="s">
        <v>68</v>
      </c>
      <c r="O21" s="13">
        <f t="shared" si="10"/>
        <v>7.7738515901060072</v>
      </c>
      <c r="P21" s="13">
        <f t="shared" si="11"/>
        <v>6.3604240282685502</v>
      </c>
      <c r="Q21" s="13">
        <f t="shared" si="12"/>
        <v>8.1272084805653702</v>
      </c>
      <c r="R21" s="13">
        <f t="shared" si="13"/>
        <v>14.487632508833922</v>
      </c>
      <c r="S21" s="40">
        <f t="shared" si="14"/>
        <v>63.250883392226157</v>
      </c>
      <c r="T21" s="35">
        <f t="shared" si="15"/>
        <v>0</v>
      </c>
      <c r="U21" s="13">
        <f t="shared" si="16"/>
        <v>0</v>
      </c>
      <c r="V21" s="13">
        <f t="shared" si="17"/>
        <v>0</v>
      </c>
      <c r="W21" s="13">
        <f t="shared" si="18"/>
        <v>0</v>
      </c>
      <c r="X21" s="13">
        <f t="shared" si="19"/>
        <v>100</v>
      </c>
    </row>
    <row r="22" spans="2:24" x14ac:dyDescent="0.3">
      <c r="B22" s="9" t="s">
        <v>69</v>
      </c>
      <c r="C22" s="10">
        <v>13</v>
      </c>
      <c r="D22" s="10">
        <v>15</v>
      </c>
      <c r="E22" s="10">
        <v>22</v>
      </c>
      <c r="F22" s="10">
        <v>13</v>
      </c>
      <c r="G22" s="63">
        <v>24</v>
      </c>
      <c r="H22" s="60">
        <v>0</v>
      </c>
      <c r="I22" s="10">
        <v>0</v>
      </c>
      <c r="J22" s="10">
        <v>1</v>
      </c>
      <c r="K22" s="10">
        <v>0</v>
      </c>
      <c r="L22" s="10">
        <v>0</v>
      </c>
      <c r="N22" s="9" t="s">
        <v>69</v>
      </c>
      <c r="O22" s="13">
        <f t="shared" si="10"/>
        <v>14.942528735632186</v>
      </c>
      <c r="P22" s="13">
        <f t="shared" si="11"/>
        <v>17.241379310344829</v>
      </c>
      <c r="Q22" s="13">
        <f t="shared" si="12"/>
        <v>25.287356321839084</v>
      </c>
      <c r="R22" s="13">
        <f>F22/(F22+G22+E22+D22+C22)*100</f>
        <v>14.942528735632186</v>
      </c>
      <c r="S22" s="40">
        <f t="shared" si="14"/>
        <v>27.586206896551722</v>
      </c>
      <c r="T22" s="35">
        <f t="shared" si="15"/>
        <v>0</v>
      </c>
      <c r="U22" s="13">
        <f t="shared" si="16"/>
        <v>0</v>
      </c>
      <c r="V22" s="13">
        <f t="shared" si="17"/>
        <v>100</v>
      </c>
      <c r="W22" s="13">
        <f t="shared" si="18"/>
        <v>0</v>
      </c>
      <c r="X22" s="13">
        <f t="shared" si="19"/>
        <v>0</v>
      </c>
    </row>
    <row r="23" spans="2:24" x14ac:dyDescent="0.3">
      <c r="B23" s="9" t="s">
        <v>70</v>
      </c>
      <c r="C23" s="10">
        <v>93</v>
      </c>
      <c r="D23" s="10">
        <v>90</v>
      </c>
      <c r="E23" s="10">
        <v>95</v>
      </c>
      <c r="F23" s="10">
        <v>79</v>
      </c>
      <c r="G23" s="63">
        <v>175</v>
      </c>
      <c r="H23" s="60">
        <v>4</v>
      </c>
      <c r="I23" s="10">
        <v>0</v>
      </c>
      <c r="J23" s="10">
        <v>2</v>
      </c>
      <c r="K23" s="10">
        <v>0</v>
      </c>
      <c r="L23" s="10">
        <v>1</v>
      </c>
      <c r="N23" s="9" t="s">
        <v>70</v>
      </c>
      <c r="O23" s="13">
        <f t="shared" si="10"/>
        <v>17.481203007518797</v>
      </c>
      <c r="P23" s="13">
        <f t="shared" si="11"/>
        <v>16.917293233082706</v>
      </c>
      <c r="Q23" s="13">
        <f t="shared" si="12"/>
        <v>17.857142857142858</v>
      </c>
      <c r="R23" s="13">
        <f t="shared" ref="R23" si="20">F23/(F23+G23+E23+D23+C23)*100</f>
        <v>14.849624060150376</v>
      </c>
      <c r="S23" s="40">
        <f t="shared" si="14"/>
        <v>32.894736842105267</v>
      </c>
      <c r="T23" s="35">
        <f t="shared" si="15"/>
        <v>57.142857142857139</v>
      </c>
      <c r="U23" s="13">
        <f t="shared" si="16"/>
        <v>0</v>
      </c>
      <c r="V23" s="13">
        <f t="shared" si="17"/>
        <v>28.571428571428569</v>
      </c>
      <c r="W23" s="13">
        <f t="shared" si="18"/>
        <v>0</v>
      </c>
      <c r="X23" s="13">
        <f t="shared" si="19"/>
        <v>14.285714285714285</v>
      </c>
    </row>
  </sheetData>
  <mergeCells count="7">
    <mergeCell ref="T7:X7"/>
    <mergeCell ref="O7:S7"/>
    <mergeCell ref="E2:F2"/>
    <mergeCell ref="B7:B8"/>
    <mergeCell ref="C7:G7"/>
    <mergeCell ref="H7:L7"/>
    <mergeCell ref="N7:N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r:id="rId1"/>
  <headerFooter scaleWithDoc="0">
    <oddHeader>&amp;R&amp;G</oddHeader>
  </headerFooter>
  <colBreaks count="1" manualBreakCount="1">
    <brk id="12" max="1048575" man="1"/>
  </col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showGridLines="0" zoomScaleNormal="100" workbookViewId="0">
      <selection activeCell="G25" sqref="G25"/>
    </sheetView>
  </sheetViews>
  <sheetFormatPr defaultRowHeight="14.4" x14ac:dyDescent="0.3"/>
  <cols>
    <col min="1" max="1" width="3.44140625" customWidth="1"/>
    <col min="2" max="2" width="28.33203125" customWidth="1"/>
    <col min="3" max="8" width="14.5546875" customWidth="1"/>
    <col min="9" max="9" width="3.44140625" customWidth="1"/>
    <col min="10" max="10" width="27.6640625" customWidth="1"/>
    <col min="11" max="16" width="13.6640625" customWidth="1"/>
  </cols>
  <sheetData>
    <row r="1" spans="2:16" ht="17.399999999999999" x14ac:dyDescent="0.3">
      <c r="B1" s="1" t="s">
        <v>84</v>
      </c>
    </row>
    <row r="2" spans="2:16" ht="17.399999999999999" x14ac:dyDescent="0.3">
      <c r="B2" s="1" t="s">
        <v>121</v>
      </c>
      <c r="E2" s="97" t="s">
        <v>122</v>
      </c>
      <c r="F2" s="97"/>
    </row>
    <row r="3" spans="2:16" x14ac:dyDescent="0.3">
      <c r="B3" s="80" t="s">
        <v>87</v>
      </c>
    </row>
    <row r="4" spans="2:16" ht="18" customHeight="1" x14ac:dyDescent="0.3">
      <c r="B4" s="1" t="s">
        <v>96</v>
      </c>
      <c r="C4" s="1"/>
      <c r="D4" s="1"/>
      <c r="E4" s="1"/>
      <c r="F4" s="1"/>
      <c r="G4" s="1"/>
      <c r="H4" s="1"/>
    </row>
    <row r="5" spans="2:16" ht="4.5" customHeight="1" x14ac:dyDescent="0.3"/>
    <row r="6" spans="2:16" x14ac:dyDescent="0.3">
      <c r="B6" s="20" t="s">
        <v>81</v>
      </c>
      <c r="J6" s="2" t="s">
        <v>82</v>
      </c>
    </row>
    <row r="7" spans="2:16" ht="51" x14ac:dyDescent="0.3">
      <c r="B7" s="14" t="s">
        <v>0</v>
      </c>
      <c r="C7" s="14" t="s">
        <v>31</v>
      </c>
      <c r="D7" s="14" t="s">
        <v>32</v>
      </c>
      <c r="E7" s="14" t="s">
        <v>33</v>
      </c>
      <c r="F7" s="14" t="s">
        <v>34</v>
      </c>
      <c r="G7" s="14" t="s">
        <v>35</v>
      </c>
      <c r="H7" s="14" t="s">
        <v>29</v>
      </c>
      <c r="J7" s="14" t="s">
        <v>0</v>
      </c>
      <c r="K7" s="14" t="s">
        <v>31</v>
      </c>
      <c r="L7" s="14" t="s">
        <v>32</v>
      </c>
      <c r="M7" s="14" t="s">
        <v>33</v>
      </c>
      <c r="N7" s="14" t="s">
        <v>34</v>
      </c>
      <c r="O7" s="14" t="s">
        <v>35</v>
      </c>
      <c r="P7" s="14" t="s">
        <v>29</v>
      </c>
    </row>
    <row r="8" spans="2:16" x14ac:dyDescent="0.3">
      <c r="B8" s="4" t="s">
        <v>4</v>
      </c>
      <c r="C8" s="5"/>
      <c r="D8" s="5"/>
      <c r="E8" s="5"/>
      <c r="F8" s="5"/>
      <c r="G8" s="5"/>
      <c r="H8" s="5"/>
      <c r="J8" s="4" t="s">
        <v>4</v>
      </c>
      <c r="K8" s="5"/>
      <c r="L8" s="5"/>
      <c r="M8" s="5"/>
      <c r="N8" s="5"/>
      <c r="O8" s="5"/>
      <c r="P8" s="5"/>
    </row>
    <row r="9" spans="2:16" x14ac:dyDescent="0.3">
      <c r="B9" s="6" t="s">
        <v>4</v>
      </c>
      <c r="C9" s="7">
        <v>1657</v>
      </c>
      <c r="D9" s="7">
        <v>18</v>
      </c>
      <c r="E9" s="7">
        <v>63</v>
      </c>
      <c r="F9" s="7">
        <v>969</v>
      </c>
      <c r="G9" s="7">
        <v>505</v>
      </c>
      <c r="H9" s="7">
        <v>122</v>
      </c>
      <c r="J9" s="6" t="s">
        <v>4</v>
      </c>
      <c r="K9" s="11">
        <f>C9/(C9+D9+E9+F9+G9+H9)*100</f>
        <v>49.700059988002401</v>
      </c>
      <c r="L9" s="11">
        <f>D9/(D9+E9+F9+G9+H9+C9)*100</f>
        <v>0.53989202159568084</v>
      </c>
      <c r="M9" s="11">
        <f>E9/(E9+F9+G9+H9+C9+D9)*100</f>
        <v>1.8896220755848829</v>
      </c>
      <c r="N9" s="11">
        <f>F9/(F9+G9+H9+E9+D9+C9)*100</f>
        <v>29.064187162567485</v>
      </c>
      <c r="O9" s="11">
        <f>G9/(G9+H9+F9+E9+D9+C9)*100</f>
        <v>15.146970605878824</v>
      </c>
      <c r="P9" s="11">
        <f>H9/(H9+C9+D9+E9+F9+G9)*100</f>
        <v>3.6592681463707262</v>
      </c>
    </row>
    <row r="10" spans="2:16" x14ac:dyDescent="0.3">
      <c r="B10" s="4" t="s">
        <v>5</v>
      </c>
      <c r="C10" s="8"/>
      <c r="D10" s="8"/>
      <c r="E10" s="8"/>
      <c r="F10" s="8"/>
      <c r="G10" s="8"/>
      <c r="H10" s="8"/>
      <c r="J10" s="4" t="s">
        <v>5</v>
      </c>
      <c r="K10" s="12"/>
      <c r="L10" s="12"/>
      <c r="M10" s="12"/>
      <c r="N10" s="12"/>
      <c r="O10" s="12"/>
      <c r="P10" s="12"/>
    </row>
    <row r="11" spans="2:16" x14ac:dyDescent="0.3">
      <c r="B11" s="9" t="s">
        <v>6</v>
      </c>
      <c r="C11" s="10">
        <v>305</v>
      </c>
      <c r="D11" s="10">
        <v>3</v>
      </c>
      <c r="E11" s="10">
        <v>1</v>
      </c>
      <c r="F11" s="10">
        <v>116</v>
      </c>
      <c r="G11" s="10">
        <v>76</v>
      </c>
      <c r="H11" s="10">
        <v>27</v>
      </c>
      <c r="J11" s="9" t="s">
        <v>6</v>
      </c>
      <c r="K11" s="13">
        <f t="shared" ref="K11:K22" si="0">C11/(C11+D11+E11+F11+G11+H11)*100</f>
        <v>57.765151515151516</v>
      </c>
      <c r="L11" s="13">
        <f t="shared" ref="L11:L22" si="1">D11/(D11+E11+F11+G11+H11+C11)*100</f>
        <v>0.56818181818181823</v>
      </c>
      <c r="M11" s="13">
        <f t="shared" ref="M11:M22" si="2">E11/(E11+F11+G11+H11+C11+D11)*100</f>
        <v>0.18939393939393939</v>
      </c>
      <c r="N11" s="13">
        <f t="shared" ref="N11:N22" si="3">F11/(F11+G11+H11+E11+D11+C11)*100</f>
        <v>21.969696969696969</v>
      </c>
      <c r="O11" s="13">
        <f t="shared" ref="O11:O22" si="4">G11/(G11+H11+F11+E11+D11+C11)*100</f>
        <v>14.393939393939394</v>
      </c>
      <c r="P11" s="13">
        <f t="shared" ref="P11:P22" si="5">H11/(H11+C11+D11+E11+F11+G11)*100</f>
        <v>5.1136363636363642</v>
      </c>
    </row>
    <row r="12" spans="2:16" x14ac:dyDescent="0.3">
      <c r="B12" s="9" t="s">
        <v>7</v>
      </c>
      <c r="C12" s="10">
        <v>594</v>
      </c>
      <c r="D12" s="10">
        <v>10</v>
      </c>
      <c r="E12" s="10">
        <v>13</v>
      </c>
      <c r="F12" s="10">
        <v>302</v>
      </c>
      <c r="G12" s="10">
        <v>195</v>
      </c>
      <c r="H12" s="10">
        <v>45</v>
      </c>
      <c r="J12" s="9" t="s">
        <v>7</v>
      </c>
      <c r="K12" s="13">
        <f t="shared" si="0"/>
        <v>51.251078515962035</v>
      </c>
      <c r="L12" s="13">
        <f t="shared" si="1"/>
        <v>0.86281276962899056</v>
      </c>
      <c r="M12" s="13">
        <f t="shared" si="2"/>
        <v>1.1216566005176878</v>
      </c>
      <c r="N12" s="13">
        <f t="shared" si="3"/>
        <v>26.056945642795515</v>
      </c>
      <c r="O12" s="13">
        <f t="shared" si="4"/>
        <v>16.824849007765316</v>
      </c>
      <c r="P12" s="13">
        <f t="shared" si="5"/>
        <v>3.8826574633304571</v>
      </c>
    </row>
    <row r="13" spans="2:16" x14ac:dyDescent="0.3">
      <c r="B13" s="9" t="s">
        <v>8</v>
      </c>
      <c r="C13" s="10">
        <v>506</v>
      </c>
      <c r="D13" s="10">
        <v>4</v>
      </c>
      <c r="E13" s="10">
        <v>33</v>
      </c>
      <c r="F13" s="10">
        <v>360</v>
      </c>
      <c r="G13" s="10">
        <v>162</v>
      </c>
      <c r="H13" s="10">
        <v>34</v>
      </c>
      <c r="J13" s="9" t="s">
        <v>8</v>
      </c>
      <c r="K13" s="13">
        <f t="shared" si="0"/>
        <v>46.04185623293904</v>
      </c>
      <c r="L13" s="13">
        <f t="shared" si="1"/>
        <v>0.36396724294813471</v>
      </c>
      <c r="M13" s="13">
        <f t="shared" si="2"/>
        <v>3.002729754322111</v>
      </c>
      <c r="N13" s="13">
        <f t="shared" si="3"/>
        <v>32.757051865332123</v>
      </c>
      <c r="O13" s="13">
        <f t="shared" si="4"/>
        <v>14.740673339399454</v>
      </c>
      <c r="P13" s="13">
        <f t="shared" si="5"/>
        <v>3.0937215650591448</v>
      </c>
    </row>
    <row r="14" spans="2:16" x14ac:dyDescent="0.3">
      <c r="B14" s="9" t="s">
        <v>9</v>
      </c>
      <c r="C14" s="10">
        <v>252</v>
      </c>
      <c r="D14" s="10">
        <v>1</v>
      </c>
      <c r="E14" s="10">
        <v>16</v>
      </c>
      <c r="F14" s="10">
        <v>191</v>
      </c>
      <c r="G14" s="10">
        <v>72</v>
      </c>
      <c r="H14" s="10">
        <v>16</v>
      </c>
      <c r="J14" s="9" t="s">
        <v>9</v>
      </c>
      <c r="K14" s="13">
        <f t="shared" si="0"/>
        <v>45.985401459854018</v>
      </c>
      <c r="L14" s="13">
        <f t="shared" si="1"/>
        <v>0.18248175182481752</v>
      </c>
      <c r="M14" s="13">
        <f t="shared" si="2"/>
        <v>2.9197080291970803</v>
      </c>
      <c r="N14" s="13">
        <f t="shared" si="3"/>
        <v>34.854014598540147</v>
      </c>
      <c r="O14" s="13">
        <f t="shared" si="4"/>
        <v>13.138686131386862</v>
      </c>
      <c r="P14" s="13">
        <f t="shared" si="5"/>
        <v>2.9197080291970803</v>
      </c>
    </row>
    <row r="15" spans="2:16" x14ac:dyDescent="0.3">
      <c r="B15" s="4" t="s">
        <v>71</v>
      </c>
      <c r="C15" s="8"/>
      <c r="D15" s="8"/>
      <c r="E15" s="8"/>
      <c r="F15" s="8"/>
      <c r="G15" s="8"/>
      <c r="H15" s="8"/>
      <c r="J15" s="4" t="s">
        <v>71</v>
      </c>
      <c r="K15" s="12"/>
      <c r="L15" s="12"/>
      <c r="M15" s="12"/>
      <c r="N15" s="12"/>
      <c r="O15" s="12"/>
      <c r="P15" s="12"/>
    </row>
    <row r="16" spans="2:16" x14ac:dyDescent="0.3">
      <c r="B16" s="9" t="s">
        <v>64</v>
      </c>
      <c r="C16" s="10">
        <v>373</v>
      </c>
      <c r="D16" s="10">
        <v>5</v>
      </c>
      <c r="E16" s="10">
        <v>9</v>
      </c>
      <c r="F16" s="10">
        <v>406</v>
      </c>
      <c r="G16" s="10">
        <v>149</v>
      </c>
      <c r="H16" s="10">
        <v>33</v>
      </c>
      <c r="J16" s="9" t="s">
        <v>64</v>
      </c>
      <c r="K16" s="13">
        <f t="shared" si="0"/>
        <v>38.256410256410255</v>
      </c>
      <c r="L16" s="13">
        <f t="shared" si="1"/>
        <v>0.51282051282051277</v>
      </c>
      <c r="M16" s="13">
        <f t="shared" si="2"/>
        <v>0.92307692307692313</v>
      </c>
      <c r="N16" s="13">
        <f t="shared" si="3"/>
        <v>41.641025641025642</v>
      </c>
      <c r="O16" s="13">
        <f t="shared" si="4"/>
        <v>15.282051282051281</v>
      </c>
      <c r="P16" s="13">
        <f t="shared" si="5"/>
        <v>3.3846153846153846</v>
      </c>
    </row>
    <row r="17" spans="2:16" x14ac:dyDescent="0.3">
      <c r="B17" s="9" t="s">
        <v>65</v>
      </c>
      <c r="C17" s="10">
        <v>96</v>
      </c>
      <c r="D17" s="10">
        <v>4</v>
      </c>
      <c r="E17" s="10">
        <v>9</v>
      </c>
      <c r="F17" s="10">
        <v>110</v>
      </c>
      <c r="G17" s="10">
        <v>55</v>
      </c>
      <c r="H17" s="10">
        <v>23</v>
      </c>
      <c r="J17" s="9" t="s">
        <v>65</v>
      </c>
      <c r="K17" s="13">
        <f t="shared" si="0"/>
        <v>32.323232323232325</v>
      </c>
      <c r="L17" s="13">
        <f t="shared" si="1"/>
        <v>1.3468013468013467</v>
      </c>
      <c r="M17" s="13">
        <f t="shared" si="2"/>
        <v>3.0303030303030303</v>
      </c>
      <c r="N17" s="13">
        <f t="shared" si="3"/>
        <v>37.037037037037038</v>
      </c>
      <c r="O17" s="13">
        <f t="shared" si="4"/>
        <v>18.518518518518519</v>
      </c>
      <c r="P17" s="13">
        <f t="shared" si="5"/>
        <v>7.7441077441077439</v>
      </c>
    </row>
    <row r="18" spans="2:16" x14ac:dyDescent="0.3">
      <c r="B18" s="9" t="s">
        <v>66</v>
      </c>
      <c r="C18" s="10">
        <v>535</v>
      </c>
      <c r="D18" s="10">
        <v>3</v>
      </c>
      <c r="E18" s="10">
        <v>19</v>
      </c>
      <c r="F18" s="10">
        <v>282</v>
      </c>
      <c r="G18" s="10">
        <v>161</v>
      </c>
      <c r="H18" s="10">
        <v>29</v>
      </c>
      <c r="J18" s="9" t="s">
        <v>66</v>
      </c>
      <c r="K18" s="13">
        <f t="shared" si="0"/>
        <v>51.992225461613216</v>
      </c>
      <c r="L18" s="13">
        <f t="shared" si="1"/>
        <v>0.29154518950437319</v>
      </c>
      <c r="M18" s="13">
        <f t="shared" si="2"/>
        <v>1.8464528668610301</v>
      </c>
      <c r="N18" s="13">
        <f t="shared" si="3"/>
        <v>27.405247813411076</v>
      </c>
      <c r="O18" s="13">
        <f t="shared" si="4"/>
        <v>15.646258503401361</v>
      </c>
      <c r="P18" s="13">
        <f t="shared" si="5"/>
        <v>2.8182701652089408</v>
      </c>
    </row>
    <row r="19" spans="2:16" x14ac:dyDescent="0.3">
      <c r="B19" s="9" t="s">
        <v>67</v>
      </c>
      <c r="C19" s="10">
        <v>73</v>
      </c>
      <c r="D19" s="10">
        <v>1</v>
      </c>
      <c r="E19" s="10">
        <v>6</v>
      </c>
      <c r="F19" s="10">
        <v>23</v>
      </c>
      <c r="G19" s="10">
        <v>25</v>
      </c>
      <c r="H19" s="10">
        <v>3</v>
      </c>
      <c r="J19" s="9" t="s">
        <v>67</v>
      </c>
      <c r="K19" s="13">
        <f t="shared" si="0"/>
        <v>55.725190839694662</v>
      </c>
      <c r="L19" s="13">
        <f t="shared" si="1"/>
        <v>0.76335877862595414</v>
      </c>
      <c r="M19" s="13">
        <f t="shared" si="2"/>
        <v>4.5801526717557248</v>
      </c>
      <c r="N19" s="13">
        <f t="shared" si="3"/>
        <v>17.557251908396946</v>
      </c>
      <c r="O19" s="13">
        <f t="shared" si="4"/>
        <v>19.083969465648856</v>
      </c>
      <c r="P19" s="13">
        <f t="shared" si="5"/>
        <v>2.2900763358778624</v>
      </c>
    </row>
    <row r="20" spans="2:16" x14ac:dyDescent="0.3">
      <c r="B20" s="9" t="s">
        <v>68</v>
      </c>
      <c r="C20" s="10">
        <v>248</v>
      </c>
      <c r="D20" s="10">
        <v>1</v>
      </c>
      <c r="E20" s="10">
        <v>3</v>
      </c>
      <c r="F20" s="10">
        <v>15</v>
      </c>
      <c r="G20" s="10">
        <v>13</v>
      </c>
      <c r="H20" s="10">
        <v>3</v>
      </c>
      <c r="J20" s="9" t="s">
        <v>68</v>
      </c>
      <c r="K20" s="13">
        <f t="shared" si="0"/>
        <v>87.632508833922259</v>
      </c>
      <c r="L20" s="13">
        <f t="shared" si="1"/>
        <v>0.35335689045936397</v>
      </c>
      <c r="M20" s="13">
        <f t="shared" si="2"/>
        <v>1.0600706713780919</v>
      </c>
      <c r="N20" s="13">
        <f t="shared" si="3"/>
        <v>5.3003533568904597</v>
      </c>
      <c r="O20" s="13">
        <f t="shared" si="4"/>
        <v>4.5936395759717312</v>
      </c>
      <c r="P20" s="13">
        <f t="shared" si="5"/>
        <v>1.0600706713780919</v>
      </c>
    </row>
    <row r="21" spans="2:16" x14ac:dyDescent="0.3">
      <c r="B21" s="9" t="s">
        <v>69</v>
      </c>
      <c r="C21" s="10">
        <v>42</v>
      </c>
      <c r="D21" s="10">
        <v>0</v>
      </c>
      <c r="E21" s="10">
        <v>1</v>
      </c>
      <c r="F21" s="10">
        <v>26</v>
      </c>
      <c r="G21" s="10">
        <v>14</v>
      </c>
      <c r="H21" s="10">
        <v>4</v>
      </c>
      <c r="J21" s="9" t="s">
        <v>69</v>
      </c>
      <c r="K21" s="13">
        <f t="shared" si="0"/>
        <v>48.275862068965516</v>
      </c>
      <c r="L21" s="13">
        <f t="shared" si="1"/>
        <v>0</v>
      </c>
      <c r="M21" s="13">
        <f t="shared" si="2"/>
        <v>1.1494252873563218</v>
      </c>
      <c r="N21" s="13">
        <f t="shared" si="3"/>
        <v>29.885057471264371</v>
      </c>
      <c r="O21" s="13">
        <f t="shared" si="4"/>
        <v>16.091954022988507</v>
      </c>
      <c r="P21" s="13">
        <f t="shared" si="5"/>
        <v>4.5977011494252871</v>
      </c>
    </row>
    <row r="22" spans="2:16" x14ac:dyDescent="0.3">
      <c r="B22" s="9" t="s">
        <v>70</v>
      </c>
      <c r="C22" s="10">
        <v>290</v>
      </c>
      <c r="D22" s="10">
        <v>4</v>
      </c>
      <c r="E22" s="10">
        <v>16</v>
      </c>
      <c r="F22" s="10">
        <v>107</v>
      </c>
      <c r="G22" s="10">
        <v>88</v>
      </c>
      <c r="H22" s="10">
        <v>27</v>
      </c>
      <c r="J22" s="9" t="s">
        <v>70</v>
      </c>
      <c r="K22" s="13">
        <f t="shared" si="0"/>
        <v>54.511278195488721</v>
      </c>
      <c r="L22" s="13">
        <f t="shared" si="1"/>
        <v>0.75187969924812026</v>
      </c>
      <c r="M22" s="13">
        <f t="shared" si="2"/>
        <v>3.007518796992481</v>
      </c>
      <c r="N22" s="13">
        <f t="shared" si="3"/>
        <v>20.112781954887218</v>
      </c>
      <c r="O22" s="13">
        <f t="shared" si="4"/>
        <v>16.541353383458645</v>
      </c>
      <c r="P22" s="13">
        <f t="shared" si="5"/>
        <v>5.0751879699248121</v>
      </c>
    </row>
  </sheetData>
  <mergeCells count="1">
    <mergeCell ref="E2:F2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>
    <oddHeader>&amp;R&amp;G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23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22" width="12.109375" customWidth="1"/>
    <col min="23" max="23" width="3.44140625" customWidth="1"/>
    <col min="24" max="24" width="27.6640625" customWidth="1"/>
  </cols>
  <sheetData>
    <row r="1" spans="2:44" ht="17.399999999999999" x14ac:dyDescent="0.3">
      <c r="B1" s="1" t="s">
        <v>84</v>
      </c>
    </row>
    <row r="2" spans="2:44" ht="17.399999999999999" x14ac:dyDescent="0.3">
      <c r="B2" s="1" t="s">
        <v>121</v>
      </c>
      <c r="E2" s="97" t="s">
        <v>122</v>
      </c>
      <c r="F2" s="97"/>
    </row>
    <row r="3" spans="2:44" x14ac:dyDescent="0.3">
      <c r="B3" s="80" t="s">
        <v>87</v>
      </c>
    </row>
    <row r="4" spans="2:44" ht="18" customHeight="1" x14ac:dyDescent="0.3">
      <c r="B4" s="1" t="s">
        <v>97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2:44" ht="4.5" customHeight="1" x14ac:dyDescent="0.3"/>
    <row r="6" spans="2:44" x14ac:dyDescent="0.3">
      <c r="B6" s="20" t="s">
        <v>81</v>
      </c>
      <c r="X6" s="20" t="s">
        <v>82</v>
      </c>
    </row>
    <row r="7" spans="2:44" ht="24.75" customHeight="1" x14ac:dyDescent="0.3">
      <c r="B7" s="106" t="s">
        <v>0</v>
      </c>
      <c r="C7" s="106" t="s">
        <v>36</v>
      </c>
      <c r="D7" s="106"/>
      <c r="E7" s="106"/>
      <c r="F7" s="109"/>
      <c r="G7" s="107"/>
      <c r="H7" s="110" t="s">
        <v>37</v>
      </c>
      <c r="I7" s="106"/>
      <c r="J7" s="106"/>
      <c r="K7" s="109"/>
      <c r="L7" s="119"/>
      <c r="M7" s="120" t="s">
        <v>38</v>
      </c>
      <c r="N7" s="106"/>
      <c r="O7" s="106"/>
      <c r="P7" s="109"/>
      <c r="Q7" s="121"/>
      <c r="R7" s="105" t="s">
        <v>39</v>
      </c>
      <c r="S7" s="106"/>
      <c r="T7" s="106"/>
      <c r="U7" s="106"/>
      <c r="V7" s="106"/>
      <c r="X7" s="106" t="s">
        <v>0</v>
      </c>
      <c r="Y7" s="106" t="s">
        <v>36</v>
      </c>
      <c r="Z7" s="106"/>
      <c r="AA7" s="106"/>
      <c r="AB7" s="109"/>
      <c r="AC7" s="107"/>
      <c r="AD7" s="110" t="s">
        <v>37</v>
      </c>
      <c r="AE7" s="106"/>
      <c r="AF7" s="106"/>
      <c r="AG7" s="109"/>
      <c r="AH7" s="119"/>
      <c r="AI7" s="120" t="s">
        <v>38</v>
      </c>
      <c r="AJ7" s="106"/>
      <c r="AK7" s="106"/>
      <c r="AL7" s="109"/>
      <c r="AM7" s="121"/>
      <c r="AN7" s="105" t="s">
        <v>39</v>
      </c>
      <c r="AO7" s="106"/>
      <c r="AP7" s="106"/>
      <c r="AQ7" s="106"/>
      <c r="AR7" s="106"/>
    </row>
    <row r="8" spans="2:44" ht="40.799999999999997" x14ac:dyDescent="0.3">
      <c r="B8" s="108"/>
      <c r="C8" s="25" t="s">
        <v>40</v>
      </c>
      <c r="D8" s="25" t="s">
        <v>41</v>
      </c>
      <c r="E8" s="25" t="s">
        <v>42</v>
      </c>
      <c r="F8" s="26" t="s">
        <v>120</v>
      </c>
      <c r="G8" s="36" t="s">
        <v>29</v>
      </c>
      <c r="H8" s="29" t="s">
        <v>40</v>
      </c>
      <c r="I8" s="25" t="s">
        <v>41</v>
      </c>
      <c r="J8" s="25" t="s">
        <v>42</v>
      </c>
      <c r="K8" s="26" t="s">
        <v>120</v>
      </c>
      <c r="L8" s="41" t="s">
        <v>29</v>
      </c>
      <c r="M8" s="49" t="s">
        <v>40</v>
      </c>
      <c r="N8" s="25" t="s">
        <v>41</v>
      </c>
      <c r="O8" s="25" t="s">
        <v>42</v>
      </c>
      <c r="P8" s="26" t="s">
        <v>120</v>
      </c>
      <c r="Q8" s="50" t="s">
        <v>29</v>
      </c>
      <c r="R8" s="24" t="s">
        <v>40</v>
      </c>
      <c r="S8" s="14" t="s">
        <v>41</v>
      </c>
      <c r="T8" s="14" t="s">
        <v>42</v>
      </c>
      <c r="U8" s="26" t="s">
        <v>120</v>
      </c>
      <c r="V8" s="14" t="s">
        <v>29</v>
      </c>
      <c r="X8" s="108"/>
      <c r="Y8" s="25" t="s">
        <v>40</v>
      </c>
      <c r="Z8" s="25" t="s">
        <v>41</v>
      </c>
      <c r="AA8" s="25" t="s">
        <v>42</v>
      </c>
      <c r="AB8" s="26" t="s">
        <v>120</v>
      </c>
      <c r="AC8" s="36" t="s">
        <v>29</v>
      </c>
      <c r="AD8" s="29" t="s">
        <v>40</v>
      </c>
      <c r="AE8" s="25" t="s">
        <v>41</v>
      </c>
      <c r="AF8" s="25" t="s">
        <v>42</v>
      </c>
      <c r="AG8" s="26" t="s">
        <v>120</v>
      </c>
      <c r="AH8" s="41" t="s">
        <v>29</v>
      </c>
      <c r="AI8" s="49" t="s">
        <v>40</v>
      </c>
      <c r="AJ8" s="25" t="s">
        <v>41</v>
      </c>
      <c r="AK8" s="25" t="s">
        <v>42</v>
      </c>
      <c r="AL8" s="26" t="s">
        <v>120</v>
      </c>
      <c r="AM8" s="50" t="s">
        <v>29</v>
      </c>
      <c r="AN8" s="24" t="s">
        <v>40</v>
      </c>
      <c r="AO8" s="14" t="s">
        <v>41</v>
      </c>
      <c r="AP8" s="14" t="s">
        <v>42</v>
      </c>
      <c r="AQ8" s="26" t="s">
        <v>120</v>
      </c>
      <c r="AR8" s="14" t="s">
        <v>29</v>
      </c>
    </row>
    <row r="9" spans="2:44" x14ac:dyDescent="0.3">
      <c r="B9" s="4" t="s">
        <v>4</v>
      </c>
      <c r="C9" s="5"/>
      <c r="D9" s="5"/>
      <c r="E9" s="5"/>
      <c r="F9" s="5"/>
      <c r="G9" s="37"/>
      <c r="H9" s="30"/>
      <c r="I9" s="5"/>
      <c r="J9" s="5"/>
      <c r="K9" s="5"/>
      <c r="L9" s="42"/>
      <c r="M9" s="51"/>
      <c r="N9" s="5"/>
      <c r="O9" s="5"/>
      <c r="P9" s="5"/>
      <c r="Q9" s="52"/>
      <c r="R9" s="5"/>
      <c r="S9" s="5"/>
      <c r="T9" s="5"/>
      <c r="U9" s="5"/>
      <c r="V9" s="5"/>
      <c r="X9" s="4" t="s">
        <v>4</v>
      </c>
      <c r="Y9" s="5"/>
      <c r="Z9" s="5"/>
      <c r="AA9" s="5"/>
      <c r="AB9" s="5"/>
      <c r="AC9" s="37"/>
      <c r="AD9" s="30"/>
      <c r="AE9" s="5"/>
      <c r="AF9" s="5"/>
      <c r="AG9" s="5"/>
      <c r="AH9" s="42"/>
      <c r="AI9" s="51"/>
      <c r="AJ9" s="5"/>
      <c r="AK9" s="5"/>
      <c r="AL9" s="5"/>
      <c r="AM9" s="52"/>
      <c r="AN9" s="5"/>
      <c r="AO9" s="5"/>
      <c r="AP9" s="5"/>
      <c r="AQ9" s="5"/>
      <c r="AR9" s="5"/>
    </row>
    <row r="10" spans="2:44" x14ac:dyDescent="0.3">
      <c r="B10" s="6" t="s">
        <v>4</v>
      </c>
      <c r="C10" s="7">
        <v>391</v>
      </c>
      <c r="D10" s="7">
        <v>1271</v>
      </c>
      <c r="E10" s="7">
        <v>2616</v>
      </c>
      <c r="F10" s="27">
        <v>233</v>
      </c>
      <c r="G10" s="61">
        <v>1385</v>
      </c>
      <c r="H10" s="31">
        <v>94</v>
      </c>
      <c r="I10" s="7">
        <v>1693</v>
      </c>
      <c r="J10" s="7">
        <v>2404</v>
      </c>
      <c r="K10" s="27">
        <v>173</v>
      </c>
      <c r="L10" s="64">
        <v>1532</v>
      </c>
      <c r="M10" s="67">
        <v>431</v>
      </c>
      <c r="N10" s="7">
        <v>1903</v>
      </c>
      <c r="O10" s="7">
        <v>2105</v>
      </c>
      <c r="P10" s="27">
        <v>196</v>
      </c>
      <c r="Q10" s="68">
        <v>1261</v>
      </c>
      <c r="R10" s="59">
        <v>149</v>
      </c>
      <c r="S10" s="7">
        <v>1388</v>
      </c>
      <c r="T10" s="7">
        <v>1476</v>
      </c>
      <c r="U10" s="7">
        <v>173</v>
      </c>
      <c r="V10" s="7">
        <v>2710</v>
      </c>
      <c r="X10" s="6" t="s">
        <v>4</v>
      </c>
      <c r="Y10" s="11">
        <f>C10/SUM($C10:$G10)*100</f>
        <v>6.6316146540027141</v>
      </c>
      <c r="Z10" s="11">
        <f>D10/SUM($C10:$G10)*100</f>
        <v>21.556987788331071</v>
      </c>
      <c r="AA10" s="11">
        <f t="shared" ref="AA10:AC10" si="0">E10/SUM($C10:$G10)*100</f>
        <v>44.369063772048847</v>
      </c>
      <c r="AB10" s="11">
        <f t="shared" si="0"/>
        <v>3.9518317503392133</v>
      </c>
      <c r="AC10" s="73">
        <f t="shared" si="0"/>
        <v>23.490502035278155</v>
      </c>
      <c r="AD10" s="34">
        <f>H10/SUM($H10:$L10)*100</f>
        <v>1.5943012211668928</v>
      </c>
      <c r="AE10" s="11">
        <f t="shared" ref="AE10:AH10" si="1">I10/SUM($H10:$L10)*100</f>
        <v>28.714382632293077</v>
      </c>
      <c r="AF10" s="11">
        <f t="shared" si="1"/>
        <v>40.773405698778831</v>
      </c>
      <c r="AG10" s="11">
        <f t="shared" si="1"/>
        <v>2.9341926729986429</v>
      </c>
      <c r="AH10" s="73">
        <f t="shared" si="1"/>
        <v>25.98371777476255</v>
      </c>
      <c r="AI10" s="34">
        <f>M10/SUM($M10:$Q10)*100</f>
        <v>7.310040705563094</v>
      </c>
      <c r="AJ10" s="11">
        <f t="shared" ref="AJ10:AM10" si="2">N10/SUM($M10:$Q10)*100</f>
        <v>32.276119402985074</v>
      </c>
      <c r="AK10" s="11">
        <f>O10/SUM($M10:$Q10)*100</f>
        <v>35.702170963364992</v>
      </c>
      <c r="AL10" s="11">
        <f t="shared" si="2"/>
        <v>3.3242876526458618</v>
      </c>
      <c r="AM10" s="73">
        <f t="shared" si="2"/>
        <v>21.38738127544098</v>
      </c>
      <c r="AN10" s="34">
        <f>R10/SUM($R10:$V10)*100</f>
        <v>2.5271370420624151</v>
      </c>
      <c r="AO10" s="11">
        <f t="shared" ref="AO10:AR10" si="3">S10/SUM($R10:$V10)*100</f>
        <v>23.541383989145185</v>
      </c>
      <c r="AP10" s="11">
        <f t="shared" si="3"/>
        <v>25.033921302578023</v>
      </c>
      <c r="AQ10" s="11">
        <f t="shared" si="3"/>
        <v>2.9341926729986429</v>
      </c>
      <c r="AR10" s="11">
        <f t="shared" si="3"/>
        <v>45.963364993215741</v>
      </c>
    </row>
    <row r="11" spans="2:44" x14ac:dyDescent="0.3">
      <c r="B11" s="4" t="s">
        <v>5</v>
      </c>
      <c r="C11" s="8"/>
      <c r="D11" s="8"/>
      <c r="E11" s="8"/>
      <c r="F11" s="8"/>
      <c r="G11" s="62"/>
      <c r="H11" s="32"/>
      <c r="I11" s="8"/>
      <c r="J11" s="8"/>
      <c r="K11" s="8"/>
      <c r="L11" s="65"/>
      <c r="M11" s="69"/>
      <c r="N11" s="8"/>
      <c r="O11" s="8"/>
      <c r="P11" s="8"/>
      <c r="Q11" s="70"/>
      <c r="R11" s="8"/>
      <c r="S11" s="8"/>
      <c r="T11" s="8"/>
      <c r="U11" s="8"/>
      <c r="V11" s="8"/>
      <c r="X11" s="4" t="s">
        <v>5</v>
      </c>
      <c r="Y11" s="12"/>
      <c r="Z11" s="12"/>
      <c r="AA11" s="12"/>
      <c r="AB11" s="12"/>
      <c r="AC11" s="39"/>
      <c r="AD11" s="45"/>
      <c r="AE11" s="12"/>
      <c r="AF11" s="12"/>
      <c r="AG11" s="12"/>
      <c r="AH11" s="46"/>
      <c r="AI11" s="55"/>
      <c r="AJ11" s="12"/>
      <c r="AK11" s="12"/>
      <c r="AL11" s="12"/>
      <c r="AM11" s="56"/>
      <c r="AN11" s="12"/>
      <c r="AO11" s="12"/>
      <c r="AP11" s="12"/>
      <c r="AQ11" s="12"/>
      <c r="AR11" s="12"/>
    </row>
    <row r="12" spans="2:44" x14ac:dyDescent="0.3">
      <c r="B12" s="9" t="s">
        <v>6</v>
      </c>
      <c r="C12" s="10">
        <v>36</v>
      </c>
      <c r="D12" s="10">
        <v>224</v>
      </c>
      <c r="E12" s="10">
        <v>576</v>
      </c>
      <c r="F12" s="28">
        <v>64</v>
      </c>
      <c r="G12" s="63">
        <v>300</v>
      </c>
      <c r="H12" s="33">
        <v>9</v>
      </c>
      <c r="I12" s="10">
        <v>274</v>
      </c>
      <c r="J12" s="10">
        <v>544</v>
      </c>
      <c r="K12" s="28">
        <v>49</v>
      </c>
      <c r="L12" s="66">
        <v>324</v>
      </c>
      <c r="M12" s="71">
        <v>65</v>
      </c>
      <c r="N12" s="10">
        <v>376</v>
      </c>
      <c r="O12" s="10">
        <v>445</v>
      </c>
      <c r="P12" s="28">
        <v>38</v>
      </c>
      <c r="Q12" s="72">
        <v>276</v>
      </c>
      <c r="R12" s="60">
        <v>30</v>
      </c>
      <c r="S12" s="10">
        <v>282</v>
      </c>
      <c r="T12" s="10">
        <v>321</v>
      </c>
      <c r="U12" s="10">
        <v>46</v>
      </c>
      <c r="V12" s="10">
        <v>521</v>
      </c>
      <c r="X12" s="9" t="s">
        <v>6</v>
      </c>
      <c r="Y12" s="13">
        <f t="shared" ref="Y12:Y15" si="4">C12/SUM($C12:$G12)*100</f>
        <v>3</v>
      </c>
      <c r="Z12" s="13">
        <f t="shared" ref="Z12:Z15" si="5">D12/SUM($C12:$G12)*100</f>
        <v>18.666666666666668</v>
      </c>
      <c r="AA12" s="13">
        <f t="shared" ref="AA12:AA15" si="6">E12/SUM($C12:$G12)*100</f>
        <v>48</v>
      </c>
      <c r="AB12" s="85">
        <f t="shared" ref="AB12:AB15" si="7">F12/SUM($C12:$G12)*100</f>
        <v>5.3333333333333339</v>
      </c>
      <c r="AC12" s="40">
        <f t="shared" ref="AC12:AC15" si="8">G12/SUM($C12:$G12)*100</f>
        <v>25</v>
      </c>
      <c r="AD12" s="47">
        <f t="shared" ref="AD12:AD15" si="9">H12/SUM($H12:$L12)*100</f>
        <v>0.75</v>
      </c>
      <c r="AE12" s="13">
        <f t="shared" ref="AE12:AE15" si="10">I12/SUM($H12:$L12)*100</f>
        <v>22.833333333333332</v>
      </c>
      <c r="AF12" s="13">
        <f t="shared" ref="AF12:AF15" si="11">J12/SUM($H12:$L12)*100</f>
        <v>45.333333333333329</v>
      </c>
      <c r="AG12" s="85">
        <f t="shared" ref="AG12:AG15" si="12">K12/SUM($H12:$L12)*100</f>
        <v>4.083333333333333</v>
      </c>
      <c r="AH12" s="48">
        <f t="shared" ref="AH12:AH15" si="13">L12/SUM($H12:$L12)*100</f>
        <v>27</v>
      </c>
      <c r="AI12" s="57">
        <f t="shared" ref="AI12:AI15" si="14">M12/SUM($M12:$Q12)*100</f>
        <v>5.416666666666667</v>
      </c>
      <c r="AJ12" s="13">
        <f t="shared" ref="AJ12:AJ15" si="15">N12/SUM($M12:$Q12)*100</f>
        <v>31.333333333333336</v>
      </c>
      <c r="AK12" s="13">
        <f t="shared" ref="AK12:AK15" si="16">O12/SUM($M12:$Q12)*100</f>
        <v>37.083333333333336</v>
      </c>
      <c r="AL12" s="85">
        <f t="shared" ref="AL12:AL15" si="17">P12/SUM($M12:$Q12)*100</f>
        <v>3.166666666666667</v>
      </c>
      <c r="AM12" s="58">
        <f t="shared" ref="AM12:AM15" si="18">Q12/SUM($M12:$Q12)*100</f>
        <v>23</v>
      </c>
      <c r="AN12" s="35">
        <f t="shared" ref="AN12:AN15" si="19">R12/SUM($R12:$V12)*100</f>
        <v>2.5</v>
      </c>
      <c r="AO12" s="13">
        <f t="shared" ref="AO12:AO15" si="20">S12/SUM($R12:$V12)*100</f>
        <v>23.5</v>
      </c>
      <c r="AP12" s="13">
        <f t="shared" ref="AP12:AP15" si="21">T12/SUM($R12:$V12)*100</f>
        <v>26.75</v>
      </c>
      <c r="AQ12" s="13">
        <f t="shared" ref="AQ12:AQ15" si="22">U12/SUM($R12:$V12)*100</f>
        <v>3.833333333333333</v>
      </c>
      <c r="AR12" s="13">
        <f t="shared" ref="AR12:AR15" si="23">V12/SUM($R12:$V12)*100</f>
        <v>43.416666666666664</v>
      </c>
    </row>
    <row r="13" spans="2:44" x14ac:dyDescent="0.3">
      <c r="B13" s="9" t="s">
        <v>7</v>
      </c>
      <c r="C13" s="10">
        <v>123</v>
      </c>
      <c r="D13" s="10">
        <v>499</v>
      </c>
      <c r="E13" s="10">
        <v>890</v>
      </c>
      <c r="F13" s="28">
        <v>78</v>
      </c>
      <c r="G13" s="63">
        <v>529</v>
      </c>
      <c r="H13" s="33">
        <v>39</v>
      </c>
      <c r="I13" s="10">
        <v>650</v>
      </c>
      <c r="J13" s="10">
        <v>799</v>
      </c>
      <c r="K13" s="28">
        <v>51</v>
      </c>
      <c r="L13" s="66">
        <v>580</v>
      </c>
      <c r="M13" s="71">
        <v>188</v>
      </c>
      <c r="N13" s="10">
        <v>721</v>
      </c>
      <c r="O13" s="10">
        <v>688</v>
      </c>
      <c r="P13" s="28">
        <v>51</v>
      </c>
      <c r="Q13" s="72">
        <v>471</v>
      </c>
      <c r="R13" s="60">
        <v>46</v>
      </c>
      <c r="S13" s="10">
        <v>516</v>
      </c>
      <c r="T13" s="10">
        <v>503</v>
      </c>
      <c r="U13" s="10">
        <v>58</v>
      </c>
      <c r="V13" s="10">
        <v>996</v>
      </c>
      <c r="X13" s="9" t="s">
        <v>7</v>
      </c>
      <c r="Y13" s="13">
        <f t="shared" si="4"/>
        <v>5.804624823029731</v>
      </c>
      <c r="Z13" s="13">
        <f t="shared" si="5"/>
        <v>23.548843794242565</v>
      </c>
      <c r="AA13" s="13">
        <f t="shared" si="6"/>
        <v>42.000943841434641</v>
      </c>
      <c r="AB13" s="85">
        <f t="shared" si="7"/>
        <v>3.6809815950920246</v>
      </c>
      <c r="AC13" s="40">
        <f t="shared" si="8"/>
        <v>24.964605946201036</v>
      </c>
      <c r="AD13" s="47">
        <f t="shared" si="9"/>
        <v>1.8404907975460123</v>
      </c>
      <c r="AE13" s="13">
        <f t="shared" si="10"/>
        <v>30.674846625766872</v>
      </c>
      <c r="AF13" s="13">
        <f t="shared" si="11"/>
        <v>37.706465313827273</v>
      </c>
      <c r="AG13" s="85">
        <f t="shared" si="12"/>
        <v>2.406795658329401</v>
      </c>
      <c r="AH13" s="48">
        <f t="shared" si="13"/>
        <v>27.371401604530437</v>
      </c>
      <c r="AI13" s="57">
        <f t="shared" si="14"/>
        <v>8.8721094856064173</v>
      </c>
      <c r="AJ13" s="13">
        <f t="shared" si="15"/>
        <v>34.025483718735252</v>
      </c>
      <c r="AK13" s="13">
        <f t="shared" si="16"/>
        <v>32.468145351580937</v>
      </c>
      <c r="AL13" s="85">
        <f t="shared" si="17"/>
        <v>2.406795658329401</v>
      </c>
      <c r="AM13" s="58">
        <f t="shared" si="18"/>
        <v>22.227465785747995</v>
      </c>
      <c r="AN13" s="35">
        <f t="shared" si="19"/>
        <v>2.1708352996696556</v>
      </c>
      <c r="AO13" s="13">
        <f t="shared" si="20"/>
        <v>24.351109013685701</v>
      </c>
      <c r="AP13" s="13">
        <f t="shared" si="21"/>
        <v>23.737612081170365</v>
      </c>
      <c r="AQ13" s="13">
        <f t="shared" si="22"/>
        <v>2.7371401604530439</v>
      </c>
      <c r="AR13" s="13">
        <f t="shared" si="23"/>
        <v>47.003303445021238</v>
      </c>
    </row>
    <row r="14" spans="2:44" x14ac:dyDescent="0.3">
      <c r="B14" s="9" t="s">
        <v>8</v>
      </c>
      <c r="C14" s="10">
        <v>168</v>
      </c>
      <c r="D14" s="10">
        <v>404</v>
      </c>
      <c r="E14" s="10">
        <v>729</v>
      </c>
      <c r="F14" s="28">
        <v>59</v>
      </c>
      <c r="G14" s="63">
        <v>381</v>
      </c>
      <c r="H14" s="33">
        <v>33</v>
      </c>
      <c r="I14" s="10">
        <v>570</v>
      </c>
      <c r="J14" s="10">
        <v>660</v>
      </c>
      <c r="K14" s="28">
        <v>45</v>
      </c>
      <c r="L14" s="66">
        <v>433</v>
      </c>
      <c r="M14" s="71">
        <v>139</v>
      </c>
      <c r="N14" s="10">
        <v>536</v>
      </c>
      <c r="O14" s="10">
        <v>646</v>
      </c>
      <c r="P14" s="28">
        <v>66</v>
      </c>
      <c r="Q14" s="72">
        <v>354</v>
      </c>
      <c r="R14" s="60">
        <v>44</v>
      </c>
      <c r="S14" s="10">
        <v>387</v>
      </c>
      <c r="T14" s="10">
        <v>436</v>
      </c>
      <c r="U14" s="10">
        <v>45</v>
      </c>
      <c r="V14" s="10">
        <v>829</v>
      </c>
      <c r="X14" s="9" t="s">
        <v>8</v>
      </c>
      <c r="Y14" s="13">
        <f t="shared" si="4"/>
        <v>9.6496266513497986</v>
      </c>
      <c r="Z14" s="13">
        <f t="shared" si="5"/>
        <v>23.205054566341182</v>
      </c>
      <c r="AA14" s="13">
        <f t="shared" si="6"/>
        <v>41.872487076392879</v>
      </c>
      <c r="AB14" s="85">
        <f t="shared" si="7"/>
        <v>3.388856978747846</v>
      </c>
      <c r="AC14" s="40">
        <f t="shared" si="8"/>
        <v>21.883974727168294</v>
      </c>
      <c r="AD14" s="47">
        <f t="shared" si="9"/>
        <v>1.8954623779437105</v>
      </c>
      <c r="AE14" s="13">
        <f t="shared" si="10"/>
        <v>32.73980470993682</v>
      </c>
      <c r="AF14" s="13">
        <f t="shared" si="11"/>
        <v>37.909247558874206</v>
      </c>
      <c r="AG14" s="85">
        <f t="shared" si="12"/>
        <v>2.5847214244686962</v>
      </c>
      <c r="AH14" s="48">
        <f t="shared" si="13"/>
        <v>24.870763928776565</v>
      </c>
      <c r="AI14" s="57">
        <f t="shared" si="14"/>
        <v>7.9839172889144177</v>
      </c>
      <c r="AJ14" s="13">
        <f t="shared" si="15"/>
        <v>30.786904078116024</v>
      </c>
      <c r="AK14" s="13">
        <f t="shared" si="16"/>
        <v>37.105112004595057</v>
      </c>
      <c r="AL14" s="85">
        <f t="shared" si="17"/>
        <v>3.7909247558874211</v>
      </c>
      <c r="AM14" s="58">
        <f t="shared" si="18"/>
        <v>20.333141872487076</v>
      </c>
      <c r="AN14" s="35">
        <f t="shared" si="19"/>
        <v>2.5272831705916139</v>
      </c>
      <c r="AO14" s="13">
        <f t="shared" si="20"/>
        <v>22.228604250430788</v>
      </c>
      <c r="AP14" s="13">
        <f t="shared" si="21"/>
        <v>25.04307869040781</v>
      </c>
      <c r="AQ14" s="13">
        <f t="shared" si="22"/>
        <v>2.5847214244686962</v>
      </c>
      <c r="AR14" s="13">
        <f t="shared" si="23"/>
        <v>47.616312464101092</v>
      </c>
    </row>
    <row r="15" spans="2:44" x14ac:dyDescent="0.3">
      <c r="B15" s="9" t="s">
        <v>9</v>
      </c>
      <c r="C15" s="10">
        <v>64</v>
      </c>
      <c r="D15" s="10">
        <v>144</v>
      </c>
      <c r="E15" s="10">
        <v>421</v>
      </c>
      <c r="F15" s="28">
        <v>32</v>
      </c>
      <c r="G15" s="63">
        <v>175</v>
      </c>
      <c r="H15" s="33">
        <v>13</v>
      </c>
      <c r="I15" s="10">
        <v>199</v>
      </c>
      <c r="J15" s="10">
        <v>401</v>
      </c>
      <c r="K15" s="28">
        <v>28</v>
      </c>
      <c r="L15" s="66">
        <v>195</v>
      </c>
      <c r="M15" s="71">
        <v>39</v>
      </c>
      <c r="N15" s="10">
        <v>270</v>
      </c>
      <c r="O15" s="10">
        <v>326</v>
      </c>
      <c r="P15" s="28">
        <v>41</v>
      </c>
      <c r="Q15" s="72">
        <v>160</v>
      </c>
      <c r="R15" s="60">
        <v>29</v>
      </c>
      <c r="S15" s="10">
        <v>203</v>
      </c>
      <c r="T15" s="10">
        <v>216</v>
      </c>
      <c r="U15" s="10">
        <v>24</v>
      </c>
      <c r="V15" s="10">
        <v>364</v>
      </c>
      <c r="X15" s="9" t="s">
        <v>9</v>
      </c>
      <c r="Y15" s="13">
        <f t="shared" si="4"/>
        <v>7.6555023923444976</v>
      </c>
      <c r="Z15" s="13">
        <f t="shared" si="5"/>
        <v>17.224880382775119</v>
      </c>
      <c r="AA15" s="13">
        <f t="shared" si="6"/>
        <v>50.358851674641144</v>
      </c>
      <c r="AB15" s="85">
        <f t="shared" si="7"/>
        <v>3.8277511961722488</v>
      </c>
      <c r="AC15" s="40">
        <f t="shared" si="8"/>
        <v>20.933014354066987</v>
      </c>
      <c r="AD15" s="47">
        <f t="shared" si="9"/>
        <v>1.5550239234449761</v>
      </c>
      <c r="AE15" s="13">
        <f t="shared" si="10"/>
        <v>23.80382775119617</v>
      </c>
      <c r="AF15" s="13">
        <f t="shared" si="11"/>
        <v>47.966507177033492</v>
      </c>
      <c r="AG15" s="85">
        <f t="shared" si="12"/>
        <v>3.3492822966507179</v>
      </c>
      <c r="AH15" s="48">
        <f t="shared" si="13"/>
        <v>23.32535885167464</v>
      </c>
      <c r="AI15" s="57">
        <f t="shared" si="14"/>
        <v>4.6650717703349285</v>
      </c>
      <c r="AJ15" s="13">
        <f t="shared" si="15"/>
        <v>32.296650717703351</v>
      </c>
      <c r="AK15" s="13">
        <f t="shared" si="16"/>
        <v>38.995215311004785</v>
      </c>
      <c r="AL15" s="85">
        <f t="shared" si="17"/>
        <v>4.9043062200956937</v>
      </c>
      <c r="AM15" s="58">
        <f t="shared" si="18"/>
        <v>19.138755980861244</v>
      </c>
      <c r="AN15" s="35">
        <f t="shared" si="19"/>
        <v>3.4688995215311005</v>
      </c>
      <c r="AO15" s="13">
        <f t="shared" si="20"/>
        <v>24.282296650717701</v>
      </c>
      <c r="AP15" s="13">
        <f t="shared" si="21"/>
        <v>25.837320574162682</v>
      </c>
      <c r="AQ15" s="13">
        <f t="shared" si="22"/>
        <v>2.8708133971291865</v>
      </c>
      <c r="AR15" s="13">
        <f t="shared" si="23"/>
        <v>43.540669856459331</v>
      </c>
    </row>
    <row r="16" spans="2:44" x14ac:dyDescent="0.3">
      <c r="B16" s="4" t="s">
        <v>71</v>
      </c>
      <c r="C16" s="8"/>
      <c r="D16" s="8"/>
      <c r="E16" s="8"/>
      <c r="F16" s="8"/>
      <c r="G16" s="62"/>
      <c r="H16" s="32"/>
      <c r="I16" s="8"/>
      <c r="J16" s="8"/>
      <c r="K16" s="8"/>
      <c r="L16" s="65"/>
      <c r="M16" s="69"/>
      <c r="N16" s="8"/>
      <c r="O16" s="8"/>
      <c r="P16" s="8"/>
      <c r="Q16" s="70"/>
      <c r="R16" s="8"/>
      <c r="S16" s="8"/>
      <c r="T16" s="8"/>
      <c r="U16" s="8"/>
      <c r="V16" s="8"/>
      <c r="X16" s="4" t="s">
        <v>71</v>
      </c>
      <c r="Y16" s="8"/>
      <c r="Z16" s="8"/>
      <c r="AA16" s="8"/>
      <c r="AB16" s="8"/>
      <c r="AC16" s="62"/>
      <c r="AD16" s="32"/>
      <c r="AE16" s="8"/>
      <c r="AF16" s="8"/>
      <c r="AG16" s="8"/>
      <c r="AH16" s="65"/>
      <c r="AI16" s="69"/>
      <c r="AJ16" s="8"/>
      <c r="AK16" s="8"/>
      <c r="AL16" s="8"/>
      <c r="AM16" s="70"/>
      <c r="AN16" s="8"/>
      <c r="AO16" s="8"/>
      <c r="AP16" s="8"/>
      <c r="AQ16" s="8"/>
      <c r="AR16" s="8"/>
    </row>
    <row r="17" spans="2:44" x14ac:dyDescent="0.3">
      <c r="B17" s="9" t="s">
        <v>64</v>
      </c>
      <c r="C17" s="10">
        <v>162</v>
      </c>
      <c r="D17" s="10">
        <v>395</v>
      </c>
      <c r="E17" s="10">
        <v>714</v>
      </c>
      <c r="F17" s="28">
        <v>62</v>
      </c>
      <c r="G17" s="63">
        <v>361</v>
      </c>
      <c r="H17" s="33">
        <v>34</v>
      </c>
      <c r="I17" s="10">
        <v>554</v>
      </c>
      <c r="J17" s="10">
        <v>665</v>
      </c>
      <c r="K17" s="28">
        <v>50</v>
      </c>
      <c r="L17" s="66">
        <v>391</v>
      </c>
      <c r="M17" s="71">
        <v>115</v>
      </c>
      <c r="N17" s="10">
        <v>503</v>
      </c>
      <c r="O17" s="10">
        <v>663</v>
      </c>
      <c r="P17" s="28">
        <v>76</v>
      </c>
      <c r="Q17" s="72">
        <v>337</v>
      </c>
      <c r="R17" s="60">
        <v>39</v>
      </c>
      <c r="S17" s="10">
        <v>388</v>
      </c>
      <c r="T17" s="10">
        <v>425</v>
      </c>
      <c r="U17" s="10">
        <v>56</v>
      </c>
      <c r="V17" s="10">
        <v>786</v>
      </c>
      <c r="X17" s="9" t="s">
        <v>64</v>
      </c>
      <c r="Y17" s="13">
        <f t="shared" ref="Y17:Y23" si="24">C17/SUM($C17:$G17)*100</f>
        <v>9.5631641086186541</v>
      </c>
      <c r="Z17" s="13">
        <f t="shared" ref="Z17:Z23" si="25">D17/SUM($C17:$G17)*100</f>
        <v>23.31759149940968</v>
      </c>
      <c r="AA17" s="13">
        <f t="shared" ref="AA17:AA23" si="26">E17/SUM($C17:$G17)*100</f>
        <v>42.148760330578511</v>
      </c>
      <c r="AB17" s="85">
        <f t="shared" ref="AB17:AB23" si="27">F17/SUM($C17:$G17)*100</f>
        <v>3.659976387249114</v>
      </c>
      <c r="AC17" s="40">
        <f t="shared" ref="AC17:AC23" si="28">G17/SUM($C17:$G17)*100</f>
        <v>21.310507674144038</v>
      </c>
      <c r="AD17" s="47">
        <f t="shared" ref="AD17:AD23" si="29">H17/SUM($H17:$L17)*100</f>
        <v>2.0070838252656436</v>
      </c>
      <c r="AE17" s="13">
        <f t="shared" ref="AE17:AE23" si="30">I17/SUM($H17:$L17)*100</f>
        <v>32.70365997638725</v>
      </c>
      <c r="AF17" s="13">
        <f t="shared" ref="AF17:AF23" si="31">J17/SUM($H17:$L17)*100</f>
        <v>39.256198347107443</v>
      </c>
      <c r="AG17" s="85">
        <f t="shared" ref="AG17:AG23" si="32">K17/SUM($H17:$L17)*100</f>
        <v>2.95159386068477</v>
      </c>
      <c r="AH17" s="48">
        <f t="shared" ref="AH17:AH23" si="33">L17/SUM($H17:$L17)*100</f>
        <v>23.081463990554898</v>
      </c>
      <c r="AI17" s="57">
        <f t="shared" ref="AI17:AI23" si="34">M17/SUM($M17:$Q17)*100</f>
        <v>6.7886658795749701</v>
      </c>
      <c r="AJ17" s="13">
        <f t="shared" ref="AJ17:AJ23" si="35">N17/SUM($M17:$Q17)*100</f>
        <v>29.693034238488785</v>
      </c>
      <c r="AK17" s="13">
        <f t="shared" ref="AK17:AK23" si="36">O17/SUM($M17:$Q17)*100</f>
        <v>39.138134592680046</v>
      </c>
      <c r="AL17" s="85">
        <f t="shared" ref="AL17:AL23" si="37">P17/SUM($M17:$Q17)*100</f>
        <v>4.4864226682408495</v>
      </c>
      <c r="AM17" s="58">
        <f t="shared" ref="AM17:AM23" si="38">Q17/SUM($M17:$Q17)*100</f>
        <v>19.893742621015349</v>
      </c>
      <c r="AN17" s="35">
        <f t="shared" ref="AN17:AN23" si="39">R17/SUM($R17:$V17)*100</f>
        <v>2.3022432113341202</v>
      </c>
      <c r="AO17" s="13">
        <f t="shared" ref="AO17:AO23" si="40">S17/SUM($R17:$V17)*100</f>
        <v>22.904368358913814</v>
      </c>
      <c r="AP17" s="13">
        <f t="shared" ref="AP17:AP23" si="41">T17/SUM($R17:$V17)*100</f>
        <v>25.088547815820544</v>
      </c>
      <c r="AQ17" s="13">
        <f t="shared" ref="AQ17:AQ23" si="42">U17/SUM($R17:$V17)*100</f>
        <v>3.3057851239669422</v>
      </c>
      <c r="AR17" s="13">
        <f t="shared" ref="AR17:AR23" si="43">V17/SUM($R17:$V17)*100</f>
        <v>46.399055489964582</v>
      </c>
    </row>
    <row r="18" spans="2:44" x14ac:dyDescent="0.3">
      <c r="B18" s="9" t="s">
        <v>65</v>
      </c>
      <c r="C18" s="10">
        <v>28</v>
      </c>
      <c r="D18" s="10">
        <v>114</v>
      </c>
      <c r="E18" s="10">
        <v>303</v>
      </c>
      <c r="F18" s="28">
        <v>31</v>
      </c>
      <c r="G18" s="63">
        <v>156</v>
      </c>
      <c r="H18" s="33">
        <v>5</v>
      </c>
      <c r="I18" s="10">
        <v>159</v>
      </c>
      <c r="J18" s="10">
        <v>273</v>
      </c>
      <c r="K18" s="28">
        <v>24</v>
      </c>
      <c r="L18" s="66">
        <v>171</v>
      </c>
      <c r="M18" s="71">
        <v>42</v>
      </c>
      <c r="N18" s="10">
        <v>175</v>
      </c>
      <c r="O18" s="10">
        <v>234</v>
      </c>
      <c r="P18" s="28">
        <v>24</v>
      </c>
      <c r="Q18" s="72">
        <v>157</v>
      </c>
      <c r="R18" s="60">
        <v>8</v>
      </c>
      <c r="S18" s="10">
        <v>113</v>
      </c>
      <c r="T18" s="10">
        <v>194</v>
      </c>
      <c r="U18" s="10">
        <v>25</v>
      </c>
      <c r="V18" s="10">
        <v>292</v>
      </c>
      <c r="X18" s="9" t="s">
        <v>65</v>
      </c>
      <c r="Y18" s="13">
        <f t="shared" si="24"/>
        <v>4.4303797468354427</v>
      </c>
      <c r="Z18" s="13">
        <f t="shared" si="25"/>
        <v>18.037974683544302</v>
      </c>
      <c r="AA18" s="13">
        <f t="shared" si="26"/>
        <v>47.943037974683541</v>
      </c>
      <c r="AB18" s="85">
        <f t="shared" si="27"/>
        <v>4.90506329113924</v>
      </c>
      <c r="AC18" s="40">
        <f t="shared" si="28"/>
        <v>24.683544303797468</v>
      </c>
      <c r="AD18" s="47">
        <f t="shared" si="29"/>
        <v>0.79113924050632911</v>
      </c>
      <c r="AE18" s="13">
        <f t="shared" si="30"/>
        <v>25.158227848101266</v>
      </c>
      <c r="AF18" s="13">
        <f t="shared" si="31"/>
        <v>43.196202531645575</v>
      </c>
      <c r="AG18" s="85">
        <f t="shared" si="32"/>
        <v>3.79746835443038</v>
      </c>
      <c r="AH18" s="48">
        <f t="shared" si="33"/>
        <v>27.056962025316455</v>
      </c>
      <c r="AI18" s="57">
        <f t="shared" si="34"/>
        <v>6.6455696202531636</v>
      </c>
      <c r="AJ18" s="13">
        <f t="shared" si="35"/>
        <v>27.689873417721518</v>
      </c>
      <c r="AK18" s="13">
        <f t="shared" si="36"/>
        <v>37.025316455696199</v>
      </c>
      <c r="AL18" s="85">
        <f t="shared" si="37"/>
        <v>3.79746835443038</v>
      </c>
      <c r="AM18" s="58">
        <f t="shared" si="38"/>
        <v>24.841772151898734</v>
      </c>
      <c r="AN18" s="35">
        <f t="shared" si="39"/>
        <v>1.2658227848101267</v>
      </c>
      <c r="AO18" s="13">
        <f t="shared" si="40"/>
        <v>17.87974683544304</v>
      </c>
      <c r="AP18" s="13">
        <f t="shared" si="41"/>
        <v>30.696202531645572</v>
      </c>
      <c r="AQ18" s="13">
        <f t="shared" si="42"/>
        <v>3.9556962025316458</v>
      </c>
      <c r="AR18" s="13">
        <f t="shared" si="43"/>
        <v>46.202531645569621</v>
      </c>
    </row>
    <row r="19" spans="2:44" x14ac:dyDescent="0.3">
      <c r="B19" s="9" t="s">
        <v>66</v>
      </c>
      <c r="C19" s="10">
        <v>86</v>
      </c>
      <c r="D19" s="10">
        <v>370</v>
      </c>
      <c r="E19" s="10">
        <v>851</v>
      </c>
      <c r="F19" s="28">
        <v>75</v>
      </c>
      <c r="G19" s="63">
        <v>413</v>
      </c>
      <c r="H19" s="33">
        <v>28</v>
      </c>
      <c r="I19" s="10">
        <v>468</v>
      </c>
      <c r="J19" s="10">
        <v>775</v>
      </c>
      <c r="K19" s="28">
        <v>53</v>
      </c>
      <c r="L19" s="66">
        <v>471</v>
      </c>
      <c r="M19" s="71">
        <v>118</v>
      </c>
      <c r="N19" s="10">
        <v>560</v>
      </c>
      <c r="O19" s="10">
        <v>692</v>
      </c>
      <c r="P19" s="28">
        <v>50</v>
      </c>
      <c r="Q19" s="72">
        <v>375</v>
      </c>
      <c r="R19" s="60">
        <v>50</v>
      </c>
      <c r="S19" s="10">
        <v>419</v>
      </c>
      <c r="T19" s="10">
        <v>484</v>
      </c>
      <c r="U19" s="10">
        <v>51</v>
      </c>
      <c r="V19" s="10">
        <v>791</v>
      </c>
      <c r="X19" s="9" t="s">
        <v>66</v>
      </c>
      <c r="Y19" s="13">
        <f t="shared" si="24"/>
        <v>4.79108635097493</v>
      </c>
      <c r="Z19" s="13">
        <f t="shared" si="25"/>
        <v>20.612813370473539</v>
      </c>
      <c r="AA19" s="13">
        <f t="shared" si="26"/>
        <v>47.409470752089142</v>
      </c>
      <c r="AB19" s="85">
        <f t="shared" si="27"/>
        <v>4.1782729805013927</v>
      </c>
      <c r="AC19" s="40">
        <f t="shared" si="28"/>
        <v>23.008356545961004</v>
      </c>
      <c r="AD19" s="47">
        <f t="shared" si="29"/>
        <v>1.5598885793871866</v>
      </c>
      <c r="AE19" s="13">
        <f t="shared" si="30"/>
        <v>26.072423398328691</v>
      </c>
      <c r="AF19" s="13">
        <f t="shared" si="31"/>
        <v>43.175487465181057</v>
      </c>
      <c r="AG19" s="85">
        <f t="shared" si="32"/>
        <v>2.9526462395543174</v>
      </c>
      <c r="AH19" s="48">
        <f t="shared" si="33"/>
        <v>26.239554317548748</v>
      </c>
      <c r="AI19" s="57">
        <f t="shared" si="34"/>
        <v>6.5738161559888582</v>
      </c>
      <c r="AJ19" s="13">
        <f t="shared" si="35"/>
        <v>31.197771587743734</v>
      </c>
      <c r="AK19" s="13">
        <f t="shared" si="36"/>
        <v>38.551532033426184</v>
      </c>
      <c r="AL19" s="85">
        <f t="shared" si="37"/>
        <v>2.785515320334262</v>
      </c>
      <c r="AM19" s="58">
        <f t="shared" si="38"/>
        <v>20.891364902506965</v>
      </c>
      <c r="AN19" s="35">
        <f t="shared" si="39"/>
        <v>2.785515320334262</v>
      </c>
      <c r="AO19" s="13">
        <f t="shared" si="40"/>
        <v>23.342618384401113</v>
      </c>
      <c r="AP19" s="13">
        <f t="shared" si="41"/>
        <v>26.963788300835656</v>
      </c>
      <c r="AQ19" s="13">
        <f t="shared" si="42"/>
        <v>2.8412256267409468</v>
      </c>
      <c r="AR19" s="13">
        <f t="shared" si="43"/>
        <v>44.066852367688021</v>
      </c>
    </row>
    <row r="20" spans="2:44" x14ac:dyDescent="0.3">
      <c r="B20" s="9" t="s">
        <v>67</v>
      </c>
      <c r="C20" s="10">
        <v>14</v>
      </c>
      <c r="D20" s="10">
        <v>42</v>
      </c>
      <c r="E20" s="10">
        <v>88</v>
      </c>
      <c r="F20" s="28">
        <v>9</v>
      </c>
      <c r="G20" s="63">
        <v>50</v>
      </c>
      <c r="H20" s="33">
        <v>2</v>
      </c>
      <c r="I20" s="10">
        <v>53</v>
      </c>
      <c r="J20" s="10">
        <v>86</v>
      </c>
      <c r="K20" s="28">
        <v>5</v>
      </c>
      <c r="L20" s="66">
        <v>57</v>
      </c>
      <c r="M20" s="71">
        <v>11</v>
      </c>
      <c r="N20" s="10">
        <v>69</v>
      </c>
      <c r="O20" s="10">
        <v>78</v>
      </c>
      <c r="P20" s="28">
        <v>7</v>
      </c>
      <c r="Q20" s="72">
        <v>38</v>
      </c>
      <c r="R20" s="60">
        <v>5</v>
      </c>
      <c r="S20" s="10">
        <v>58</v>
      </c>
      <c r="T20" s="10">
        <v>45</v>
      </c>
      <c r="U20" s="10">
        <v>5</v>
      </c>
      <c r="V20" s="10">
        <v>90</v>
      </c>
      <c r="X20" s="9" t="s">
        <v>67</v>
      </c>
      <c r="Y20" s="13">
        <f t="shared" si="24"/>
        <v>6.8965517241379306</v>
      </c>
      <c r="Z20" s="13">
        <f t="shared" si="25"/>
        <v>20.689655172413794</v>
      </c>
      <c r="AA20" s="13">
        <f t="shared" si="26"/>
        <v>43.349753694581281</v>
      </c>
      <c r="AB20" s="85">
        <f t="shared" si="27"/>
        <v>4.4334975369458132</v>
      </c>
      <c r="AC20" s="40">
        <f t="shared" si="28"/>
        <v>24.630541871921181</v>
      </c>
      <c r="AD20" s="47">
        <f t="shared" si="29"/>
        <v>0.98522167487684731</v>
      </c>
      <c r="AE20" s="13">
        <f t="shared" si="30"/>
        <v>26.108374384236456</v>
      </c>
      <c r="AF20" s="13">
        <f t="shared" si="31"/>
        <v>42.364532019704434</v>
      </c>
      <c r="AG20" s="85">
        <f t="shared" si="32"/>
        <v>2.4630541871921183</v>
      </c>
      <c r="AH20" s="48">
        <f t="shared" si="33"/>
        <v>28.078817733990146</v>
      </c>
      <c r="AI20" s="57">
        <f t="shared" si="34"/>
        <v>5.4187192118226601</v>
      </c>
      <c r="AJ20" s="13">
        <f t="shared" si="35"/>
        <v>33.990147783251231</v>
      </c>
      <c r="AK20" s="13">
        <f t="shared" si="36"/>
        <v>38.423645320197039</v>
      </c>
      <c r="AL20" s="85">
        <f t="shared" si="37"/>
        <v>3.4482758620689653</v>
      </c>
      <c r="AM20" s="58">
        <f t="shared" si="38"/>
        <v>18.7192118226601</v>
      </c>
      <c r="AN20" s="35">
        <f t="shared" si="39"/>
        <v>2.4630541871921183</v>
      </c>
      <c r="AO20" s="13">
        <f t="shared" si="40"/>
        <v>28.571428571428569</v>
      </c>
      <c r="AP20" s="13">
        <f t="shared" si="41"/>
        <v>22.167487684729064</v>
      </c>
      <c r="AQ20" s="13">
        <f t="shared" si="42"/>
        <v>2.4630541871921183</v>
      </c>
      <c r="AR20" s="13">
        <f t="shared" si="43"/>
        <v>44.334975369458128</v>
      </c>
    </row>
    <row r="21" spans="2:44" x14ac:dyDescent="0.3">
      <c r="B21" s="9" t="s">
        <v>68</v>
      </c>
      <c r="C21" s="10">
        <v>31</v>
      </c>
      <c r="D21" s="10">
        <v>93</v>
      </c>
      <c r="E21" s="10">
        <v>97</v>
      </c>
      <c r="F21" s="28">
        <v>7</v>
      </c>
      <c r="G21" s="63">
        <v>128</v>
      </c>
      <c r="H21" s="33">
        <v>14</v>
      </c>
      <c r="I21" s="10">
        <v>122</v>
      </c>
      <c r="J21" s="10">
        <v>75</v>
      </c>
      <c r="K21" s="28">
        <v>7</v>
      </c>
      <c r="L21" s="66">
        <v>138</v>
      </c>
      <c r="M21" s="71">
        <v>43</v>
      </c>
      <c r="N21" s="10">
        <v>149</v>
      </c>
      <c r="O21" s="10">
        <v>54</v>
      </c>
      <c r="P21" s="28">
        <v>4</v>
      </c>
      <c r="Q21" s="72">
        <v>106</v>
      </c>
      <c r="R21" s="60">
        <v>13</v>
      </c>
      <c r="S21" s="10">
        <v>106</v>
      </c>
      <c r="T21" s="10">
        <v>48</v>
      </c>
      <c r="U21" s="10">
        <v>5</v>
      </c>
      <c r="V21" s="10">
        <v>184</v>
      </c>
      <c r="X21" s="9" t="s">
        <v>68</v>
      </c>
      <c r="Y21" s="13">
        <f t="shared" si="24"/>
        <v>8.7078651685393265</v>
      </c>
      <c r="Z21" s="13">
        <f t="shared" si="25"/>
        <v>26.123595505617981</v>
      </c>
      <c r="AA21" s="13">
        <f t="shared" si="26"/>
        <v>27.247191011235955</v>
      </c>
      <c r="AB21" s="85">
        <f t="shared" si="27"/>
        <v>1.9662921348314606</v>
      </c>
      <c r="AC21" s="40">
        <f t="shared" si="28"/>
        <v>35.955056179775283</v>
      </c>
      <c r="AD21" s="47">
        <f t="shared" si="29"/>
        <v>3.9325842696629212</v>
      </c>
      <c r="AE21" s="13">
        <f t="shared" si="30"/>
        <v>34.269662921348313</v>
      </c>
      <c r="AF21" s="13">
        <f t="shared" si="31"/>
        <v>21.067415730337078</v>
      </c>
      <c r="AG21" s="85">
        <f t="shared" si="32"/>
        <v>1.9662921348314606</v>
      </c>
      <c r="AH21" s="48">
        <f t="shared" si="33"/>
        <v>38.764044943820224</v>
      </c>
      <c r="AI21" s="57">
        <f t="shared" si="34"/>
        <v>12.078651685393259</v>
      </c>
      <c r="AJ21" s="13">
        <f t="shared" si="35"/>
        <v>41.853932584269664</v>
      </c>
      <c r="AK21" s="13">
        <f t="shared" si="36"/>
        <v>15.168539325842698</v>
      </c>
      <c r="AL21" s="85">
        <f t="shared" si="37"/>
        <v>1.1235955056179776</v>
      </c>
      <c r="AM21" s="58">
        <f>Q21/SUM($M21:$Q21)*100</f>
        <v>29.775280898876407</v>
      </c>
      <c r="AN21" s="35">
        <f t="shared" si="39"/>
        <v>3.6516853932584268</v>
      </c>
      <c r="AO21" s="13">
        <f t="shared" si="40"/>
        <v>29.775280898876407</v>
      </c>
      <c r="AP21" s="13">
        <f t="shared" si="41"/>
        <v>13.48314606741573</v>
      </c>
      <c r="AQ21" s="13">
        <f t="shared" si="42"/>
        <v>1.4044943820224718</v>
      </c>
      <c r="AR21" s="13">
        <f t="shared" si="43"/>
        <v>51.68539325842697</v>
      </c>
    </row>
    <row r="22" spans="2:44" x14ac:dyDescent="0.3">
      <c r="B22" s="9" t="s">
        <v>69</v>
      </c>
      <c r="C22" s="10">
        <v>7</v>
      </c>
      <c r="D22" s="10">
        <v>45</v>
      </c>
      <c r="E22" s="10">
        <v>118</v>
      </c>
      <c r="F22" s="28">
        <v>12</v>
      </c>
      <c r="G22" s="63">
        <v>52</v>
      </c>
      <c r="H22" s="33">
        <v>2</v>
      </c>
      <c r="I22" s="10">
        <v>61</v>
      </c>
      <c r="J22" s="10">
        <v>108</v>
      </c>
      <c r="K22" s="28">
        <v>8</v>
      </c>
      <c r="L22" s="66">
        <v>55</v>
      </c>
      <c r="M22" s="71">
        <v>22</v>
      </c>
      <c r="N22" s="10">
        <v>88</v>
      </c>
      <c r="O22" s="10">
        <v>79</v>
      </c>
      <c r="P22" s="28">
        <v>4</v>
      </c>
      <c r="Q22" s="72">
        <v>41</v>
      </c>
      <c r="R22" s="60">
        <v>2</v>
      </c>
      <c r="S22" s="10">
        <v>66</v>
      </c>
      <c r="T22" s="10">
        <v>54</v>
      </c>
      <c r="U22" s="10">
        <v>6</v>
      </c>
      <c r="V22" s="10">
        <v>106</v>
      </c>
      <c r="X22" s="9" t="s">
        <v>69</v>
      </c>
      <c r="Y22" s="13">
        <f t="shared" si="24"/>
        <v>2.9914529914529915</v>
      </c>
      <c r="Z22" s="13">
        <f t="shared" si="25"/>
        <v>19.230769230769234</v>
      </c>
      <c r="AA22" s="13">
        <f t="shared" si="26"/>
        <v>50.427350427350426</v>
      </c>
      <c r="AB22" s="85">
        <f t="shared" si="27"/>
        <v>5.1282051282051277</v>
      </c>
      <c r="AC22" s="40">
        <f t="shared" si="28"/>
        <v>22.222222222222221</v>
      </c>
      <c r="AD22" s="47">
        <f t="shared" si="29"/>
        <v>0.85470085470085477</v>
      </c>
      <c r="AE22" s="13">
        <f t="shared" si="30"/>
        <v>26.068376068376072</v>
      </c>
      <c r="AF22" s="13">
        <f t="shared" si="31"/>
        <v>46.153846153846153</v>
      </c>
      <c r="AG22" s="85">
        <f t="shared" si="32"/>
        <v>3.4188034188034191</v>
      </c>
      <c r="AH22" s="48">
        <f t="shared" si="33"/>
        <v>23.504273504273502</v>
      </c>
      <c r="AI22" s="57">
        <f t="shared" si="34"/>
        <v>9.4017094017094021</v>
      </c>
      <c r="AJ22" s="13">
        <f t="shared" si="35"/>
        <v>37.606837606837608</v>
      </c>
      <c r="AK22" s="13">
        <f t="shared" si="36"/>
        <v>33.760683760683762</v>
      </c>
      <c r="AL22" s="85">
        <f t="shared" si="37"/>
        <v>1.7094017094017095</v>
      </c>
      <c r="AM22" s="58">
        <f t="shared" si="38"/>
        <v>17.52136752136752</v>
      </c>
      <c r="AN22" s="35">
        <f t="shared" si="39"/>
        <v>0.85470085470085477</v>
      </c>
      <c r="AO22" s="13">
        <f t="shared" si="40"/>
        <v>28.205128205128204</v>
      </c>
      <c r="AP22" s="13">
        <f t="shared" si="41"/>
        <v>23.076923076923077</v>
      </c>
      <c r="AQ22" s="13">
        <f t="shared" si="42"/>
        <v>2.5641025641025639</v>
      </c>
      <c r="AR22" s="13">
        <f t="shared" si="43"/>
        <v>45.299145299145302</v>
      </c>
    </row>
    <row r="23" spans="2:44" x14ac:dyDescent="0.3">
      <c r="B23" s="9" t="s">
        <v>70</v>
      </c>
      <c r="C23" s="10">
        <v>63</v>
      </c>
      <c r="D23" s="10">
        <v>212</v>
      </c>
      <c r="E23" s="10">
        <v>445</v>
      </c>
      <c r="F23" s="28">
        <v>37</v>
      </c>
      <c r="G23" s="63">
        <v>225</v>
      </c>
      <c r="H23" s="33">
        <v>9</v>
      </c>
      <c r="I23" s="10">
        <v>276</v>
      </c>
      <c r="J23" s="10">
        <v>422</v>
      </c>
      <c r="K23" s="28">
        <v>26</v>
      </c>
      <c r="L23" s="66">
        <v>249</v>
      </c>
      <c r="M23" s="71">
        <v>80</v>
      </c>
      <c r="N23" s="10">
        <v>359</v>
      </c>
      <c r="O23" s="10">
        <v>305</v>
      </c>
      <c r="P23" s="28">
        <v>31</v>
      </c>
      <c r="Q23" s="72">
        <v>207</v>
      </c>
      <c r="R23" s="60">
        <v>32</v>
      </c>
      <c r="S23" s="10">
        <v>238</v>
      </c>
      <c r="T23" s="10">
        <v>226</v>
      </c>
      <c r="U23" s="10">
        <v>25</v>
      </c>
      <c r="V23" s="10">
        <v>461</v>
      </c>
      <c r="X23" s="9" t="s">
        <v>70</v>
      </c>
      <c r="Y23" s="13">
        <f t="shared" si="24"/>
        <v>6.4154786150712839</v>
      </c>
      <c r="Z23" s="13">
        <f t="shared" si="25"/>
        <v>21.588594704684319</v>
      </c>
      <c r="AA23" s="13">
        <f t="shared" si="26"/>
        <v>45.315682281059061</v>
      </c>
      <c r="AB23" s="85">
        <f t="shared" si="27"/>
        <v>3.7678207739307537</v>
      </c>
      <c r="AC23" s="40">
        <f t="shared" si="28"/>
        <v>22.912423625254583</v>
      </c>
      <c r="AD23" s="47">
        <f t="shared" si="29"/>
        <v>0.91649694501018331</v>
      </c>
      <c r="AE23" s="13">
        <f t="shared" si="30"/>
        <v>28.105906313645622</v>
      </c>
      <c r="AF23" s="13">
        <f t="shared" si="31"/>
        <v>42.973523421588595</v>
      </c>
      <c r="AG23" s="85">
        <f t="shared" si="32"/>
        <v>2.6476578411405294</v>
      </c>
      <c r="AH23" s="48">
        <f t="shared" si="33"/>
        <v>25.35641547861507</v>
      </c>
      <c r="AI23" s="57">
        <f t="shared" si="34"/>
        <v>8.146639511201629</v>
      </c>
      <c r="AJ23" s="13">
        <f t="shared" si="35"/>
        <v>36.558044806517309</v>
      </c>
      <c r="AK23" s="13">
        <f t="shared" si="36"/>
        <v>31.05906313645621</v>
      </c>
      <c r="AL23" s="85">
        <f t="shared" si="37"/>
        <v>3.1568228105906315</v>
      </c>
      <c r="AM23" s="58">
        <f t="shared" si="38"/>
        <v>21.079429735234214</v>
      </c>
      <c r="AN23" s="35">
        <f t="shared" si="39"/>
        <v>3.2586558044806515</v>
      </c>
      <c r="AO23" s="13">
        <f t="shared" si="40"/>
        <v>24.236252545824847</v>
      </c>
      <c r="AP23" s="13">
        <f t="shared" si="41"/>
        <v>23.014256619144604</v>
      </c>
      <c r="AQ23" s="13">
        <f t="shared" si="42"/>
        <v>2.5458248472505094</v>
      </c>
      <c r="AR23" s="13">
        <f t="shared" si="43"/>
        <v>46.945010183299388</v>
      </c>
    </row>
  </sheetData>
  <mergeCells count="11">
    <mergeCell ref="AN7:AR7"/>
    <mergeCell ref="B7:B8"/>
    <mergeCell ref="C7:G7"/>
    <mergeCell ref="H7:L7"/>
    <mergeCell ref="M7:Q7"/>
    <mergeCell ref="R7:V7"/>
    <mergeCell ref="E2:F2"/>
    <mergeCell ref="X7:X8"/>
    <mergeCell ref="Y7:AC7"/>
    <mergeCell ref="AD7:AH7"/>
    <mergeCell ref="AI7:AM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>
    <oddHeader>&amp;R&amp;G</oddHeader>
  </headerFooter>
  <colBreaks count="2" manualBreakCount="2">
    <brk id="23" max="1048575" man="1"/>
    <brk id="34" max="1048575" man="1"/>
  </col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7" width="14.5546875" customWidth="1"/>
    <col min="8" max="8" width="3.44140625" customWidth="1"/>
    <col min="9" max="9" width="27.6640625" customWidth="1"/>
    <col min="10" max="14" width="13.6640625" customWidth="1"/>
  </cols>
  <sheetData>
    <row r="1" spans="2:14" ht="17.399999999999999" x14ac:dyDescent="0.3">
      <c r="B1" s="1" t="s">
        <v>84</v>
      </c>
    </row>
    <row r="2" spans="2:14" ht="17.399999999999999" x14ac:dyDescent="0.3">
      <c r="B2" s="1" t="s">
        <v>121</v>
      </c>
      <c r="E2" s="97" t="s">
        <v>122</v>
      </c>
      <c r="F2" s="97"/>
    </row>
    <row r="3" spans="2:14" x14ac:dyDescent="0.3">
      <c r="B3" s="80" t="s">
        <v>87</v>
      </c>
    </row>
    <row r="4" spans="2:14" ht="18" customHeight="1" x14ac:dyDescent="0.3">
      <c r="B4" s="1" t="s">
        <v>98</v>
      </c>
      <c r="C4" s="1"/>
      <c r="D4" s="1"/>
      <c r="E4" s="1"/>
      <c r="F4" s="1"/>
      <c r="G4" s="1"/>
    </row>
    <row r="5" spans="2:14" ht="4.5" customHeight="1" x14ac:dyDescent="0.3"/>
    <row r="6" spans="2:14" x14ac:dyDescent="0.3">
      <c r="B6" s="20" t="s">
        <v>81</v>
      </c>
      <c r="I6" s="2" t="s">
        <v>82</v>
      </c>
    </row>
    <row r="7" spans="2:14" ht="20.399999999999999" x14ac:dyDescent="0.3">
      <c r="B7" s="14" t="s">
        <v>0</v>
      </c>
      <c r="C7" s="14" t="s">
        <v>43</v>
      </c>
      <c r="D7" s="14" t="s">
        <v>44</v>
      </c>
      <c r="E7" s="14" t="s">
        <v>45</v>
      </c>
      <c r="F7" s="14" t="s">
        <v>46</v>
      </c>
      <c r="G7" s="14" t="s">
        <v>29</v>
      </c>
      <c r="I7" s="14" t="s">
        <v>0</v>
      </c>
      <c r="J7" s="14" t="s">
        <v>43</v>
      </c>
      <c r="K7" s="14" t="s">
        <v>44</v>
      </c>
      <c r="L7" s="14" t="s">
        <v>45</v>
      </c>
      <c r="M7" s="14" t="s">
        <v>46</v>
      </c>
      <c r="N7" s="14" t="s">
        <v>29</v>
      </c>
    </row>
    <row r="8" spans="2:14" x14ac:dyDescent="0.3">
      <c r="B8" s="4" t="s">
        <v>4</v>
      </c>
      <c r="C8" s="5"/>
      <c r="D8" s="5"/>
      <c r="E8" s="5"/>
      <c r="F8" s="5"/>
      <c r="G8" s="5"/>
      <c r="I8" s="4" t="s">
        <v>4</v>
      </c>
      <c r="J8" s="5"/>
      <c r="K8" s="5"/>
      <c r="L8" s="5"/>
      <c r="M8" s="5"/>
      <c r="N8" s="5"/>
    </row>
    <row r="9" spans="2:14" x14ac:dyDescent="0.3">
      <c r="B9" s="6" t="s">
        <v>4</v>
      </c>
      <c r="C9" s="7">
        <v>366</v>
      </c>
      <c r="D9" s="7">
        <v>1458</v>
      </c>
      <c r="E9" s="7">
        <v>1037</v>
      </c>
      <c r="F9" s="7">
        <v>973</v>
      </c>
      <c r="G9" s="7">
        <v>2062</v>
      </c>
      <c r="I9" s="6" t="s">
        <v>4</v>
      </c>
      <c r="J9" s="11">
        <f>C9/(C9+D9+E9+F9+G9)*100</f>
        <v>6.2075983717774763</v>
      </c>
      <c r="K9" s="11">
        <f>D9/(D9+E9+F9+G9+C9)*100</f>
        <v>24.728629579375848</v>
      </c>
      <c r="L9" s="11">
        <f>E9/(E9+F9+G9+D9+C9)*100</f>
        <v>17.58819538670285</v>
      </c>
      <c r="M9" s="11">
        <f>F9/(F9+G9+E9+D9+C9)*100</f>
        <v>16.502713704206244</v>
      </c>
      <c r="N9" s="11">
        <f>G9/(G9+C9+F9+E9+D9)*100</f>
        <v>34.972862957937586</v>
      </c>
    </row>
    <row r="10" spans="2:14" x14ac:dyDescent="0.3">
      <c r="B10" s="4" t="s">
        <v>5</v>
      </c>
      <c r="C10" s="8"/>
      <c r="D10" s="8"/>
      <c r="E10" s="8"/>
      <c r="F10" s="8"/>
      <c r="G10" s="8"/>
      <c r="I10" s="4" t="s">
        <v>5</v>
      </c>
      <c r="J10" s="12"/>
      <c r="K10" s="12"/>
      <c r="L10" s="12"/>
      <c r="M10" s="12"/>
      <c r="N10" s="12"/>
    </row>
    <row r="11" spans="2:14" x14ac:dyDescent="0.3">
      <c r="B11" s="9" t="s">
        <v>6</v>
      </c>
      <c r="C11" s="10">
        <v>86</v>
      </c>
      <c r="D11" s="10">
        <v>316</v>
      </c>
      <c r="E11" s="10">
        <v>209</v>
      </c>
      <c r="F11" s="10">
        <v>132</v>
      </c>
      <c r="G11" s="10">
        <v>457</v>
      </c>
      <c r="I11" s="9" t="s">
        <v>6</v>
      </c>
      <c r="J11" s="13">
        <f t="shared" ref="J11:J22" si="0">C11/(C11+D11+E11+F11+G11)*100</f>
        <v>7.166666666666667</v>
      </c>
      <c r="K11" s="13">
        <f t="shared" ref="K11:K22" si="1">D11/(D11+E11+F11+G11+C11)*100</f>
        <v>26.333333333333332</v>
      </c>
      <c r="L11" s="13">
        <f t="shared" ref="L11:L22" si="2">E11/(E11+F11+G11+D11+C11)*100</f>
        <v>17.416666666666668</v>
      </c>
      <c r="M11" s="13">
        <f t="shared" ref="M11:M22" si="3">F11/(F11+G11+E11+D11+C11)*100</f>
        <v>11</v>
      </c>
      <c r="N11" s="13">
        <f>G11/(G11+C11+F11+E11+D11)*100</f>
        <v>38.083333333333336</v>
      </c>
    </row>
    <row r="12" spans="2:14" x14ac:dyDescent="0.3">
      <c r="B12" s="9" t="s">
        <v>7</v>
      </c>
      <c r="C12" s="10">
        <v>168</v>
      </c>
      <c r="D12" s="10">
        <v>588</v>
      </c>
      <c r="E12" s="10">
        <v>388</v>
      </c>
      <c r="F12" s="10">
        <v>251</v>
      </c>
      <c r="G12" s="10">
        <v>724</v>
      </c>
      <c r="I12" s="9" t="s">
        <v>7</v>
      </c>
      <c r="J12" s="13">
        <f t="shared" si="0"/>
        <v>7.9282680509674384</v>
      </c>
      <c r="K12" s="13">
        <f t="shared" si="1"/>
        <v>27.74893817838603</v>
      </c>
      <c r="L12" s="13">
        <f t="shared" si="2"/>
        <v>18.310523831996225</v>
      </c>
      <c r="M12" s="13">
        <f t="shared" si="3"/>
        <v>11.845210004719208</v>
      </c>
      <c r="N12" s="13">
        <f t="shared" ref="N12:N22" si="4">G12/(G12+C12+F12+E12+D12)*100</f>
        <v>34.1670599339311</v>
      </c>
    </row>
    <row r="13" spans="2:14" x14ac:dyDescent="0.3">
      <c r="B13" s="9" t="s">
        <v>8</v>
      </c>
      <c r="C13" s="10">
        <v>85</v>
      </c>
      <c r="D13" s="10">
        <v>430</v>
      </c>
      <c r="E13" s="10">
        <v>301</v>
      </c>
      <c r="F13" s="10">
        <v>328</v>
      </c>
      <c r="G13" s="10">
        <v>597</v>
      </c>
      <c r="I13" s="9" t="s">
        <v>8</v>
      </c>
      <c r="J13" s="13">
        <f t="shared" si="0"/>
        <v>4.8822515795519816</v>
      </c>
      <c r="K13" s="13">
        <f t="shared" si="1"/>
        <v>24.69844916714532</v>
      </c>
      <c r="L13" s="13">
        <f t="shared" si="2"/>
        <v>17.288914417001724</v>
      </c>
      <c r="M13" s="13">
        <f t="shared" si="3"/>
        <v>18.839747271682942</v>
      </c>
      <c r="N13" s="13">
        <f t="shared" si="4"/>
        <v>34.290637564618038</v>
      </c>
    </row>
    <row r="14" spans="2:14" x14ac:dyDescent="0.3">
      <c r="B14" s="9" t="s">
        <v>9</v>
      </c>
      <c r="C14" s="10">
        <v>27</v>
      </c>
      <c r="D14" s="10">
        <v>124</v>
      </c>
      <c r="E14" s="10">
        <v>139</v>
      </c>
      <c r="F14" s="10">
        <v>262</v>
      </c>
      <c r="G14" s="10">
        <v>284</v>
      </c>
      <c r="I14" s="9" t="s">
        <v>9</v>
      </c>
      <c r="J14" s="13">
        <f t="shared" si="0"/>
        <v>3.2296650717703352</v>
      </c>
      <c r="K14" s="13">
        <f t="shared" si="1"/>
        <v>14.832535885167463</v>
      </c>
      <c r="L14" s="13">
        <f t="shared" si="2"/>
        <v>16.626794258373206</v>
      </c>
      <c r="M14" s="13">
        <f t="shared" si="3"/>
        <v>31.33971291866029</v>
      </c>
      <c r="N14" s="13">
        <f t="shared" si="4"/>
        <v>33.971291866028707</v>
      </c>
    </row>
    <row r="15" spans="2:14" x14ac:dyDescent="0.3">
      <c r="B15" s="4" t="s">
        <v>71</v>
      </c>
      <c r="C15" s="8"/>
      <c r="D15" s="8"/>
      <c r="E15" s="8"/>
      <c r="F15" s="8"/>
      <c r="G15" s="8"/>
      <c r="I15" s="4" t="s">
        <v>71</v>
      </c>
      <c r="J15" s="12"/>
      <c r="K15" s="12"/>
      <c r="L15" s="12"/>
      <c r="M15" s="12"/>
      <c r="N15" s="12"/>
    </row>
    <row r="16" spans="2:14" x14ac:dyDescent="0.3">
      <c r="B16" s="9" t="s">
        <v>64</v>
      </c>
      <c r="C16" s="10">
        <v>116</v>
      </c>
      <c r="D16" s="10">
        <v>436</v>
      </c>
      <c r="E16" s="10">
        <v>267</v>
      </c>
      <c r="F16" s="10">
        <v>315</v>
      </c>
      <c r="G16" s="10">
        <v>560</v>
      </c>
      <c r="I16" s="9" t="s">
        <v>64</v>
      </c>
      <c r="J16" s="13">
        <f t="shared" si="0"/>
        <v>6.8476977567886665</v>
      </c>
      <c r="K16" s="13">
        <f t="shared" si="1"/>
        <v>25.737898465171195</v>
      </c>
      <c r="L16" s="13">
        <f t="shared" si="2"/>
        <v>15.76151121605667</v>
      </c>
      <c r="M16" s="13">
        <f t="shared" si="3"/>
        <v>18.595041322314049</v>
      </c>
      <c r="N16" s="13">
        <f t="shared" si="4"/>
        <v>33.057851239669425</v>
      </c>
    </row>
    <row r="17" spans="2:14" x14ac:dyDescent="0.3">
      <c r="B17" s="9" t="s">
        <v>65</v>
      </c>
      <c r="C17" s="10">
        <v>38</v>
      </c>
      <c r="D17" s="10">
        <v>153</v>
      </c>
      <c r="E17" s="10">
        <v>124</v>
      </c>
      <c r="F17" s="10">
        <v>102</v>
      </c>
      <c r="G17" s="10">
        <v>215</v>
      </c>
      <c r="I17" s="9" t="s">
        <v>65</v>
      </c>
      <c r="J17" s="13">
        <f t="shared" si="0"/>
        <v>6.0126582278481013</v>
      </c>
      <c r="K17" s="13">
        <f t="shared" si="1"/>
        <v>24.208860759493671</v>
      </c>
      <c r="L17" s="13">
        <f t="shared" si="2"/>
        <v>19.62025316455696</v>
      </c>
      <c r="M17" s="13">
        <f t="shared" si="3"/>
        <v>16.139240506329113</v>
      </c>
      <c r="N17" s="13">
        <f t="shared" si="4"/>
        <v>34.018987341772153</v>
      </c>
    </row>
    <row r="18" spans="2:14" x14ac:dyDescent="0.3">
      <c r="B18" s="9" t="s">
        <v>66</v>
      </c>
      <c r="C18" s="10">
        <v>94</v>
      </c>
      <c r="D18" s="10">
        <v>426</v>
      </c>
      <c r="E18" s="10">
        <v>302</v>
      </c>
      <c r="F18" s="10">
        <v>279</v>
      </c>
      <c r="G18" s="10">
        <v>694</v>
      </c>
      <c r="I18" s="9" t="s">
        <v>66</v>
      </c>
      <c r="J18" s="13">
        <f t="shared" si="0"/>
        <v>5.2367688022284122</v>
      </c>
      <c r="K18" s="13">
        <f t="shared" si="1"/>
        <v>23.732590529247911</v>
      </c>
      <c r="L18" s="13">
        <f t="shared" si="2"/>
        <v>16.824512534818943</v>
      </c>
      <c r="M18" s="13">
        <f t="shared" si="3"/>
        <v>15.543175487465181</v>
      </c>
      <c r="N18" s="13">
        <f t="shared" si="4"/>
        <v>38.66295264623956</v>
      </c>
    </row>
    <row r="19" spans="2:14" x14ac:dyDescent="0.3">
      <c r="B19" s="9" t="s">
        <v>67</v>
      </c>
      <c r="C19" s="10">
        <v>9</v>
      </c>
      <c r="D19" s="10">
        <v>53</v>
      </c>
      <c r="E19" s="10">
        <v>37</v>
      </c>
      <c r="F19" s="10">
        <v>39</v>
      </c>
      <c r="G19" s="10">
        <v>65</v>
      </c>
      <c r="I19" s="9" t="s">
        <v>67</v>
      </c>
      <c r="J19" s="13">
        <f t="shared" si="0"/>
        <v>4.4334975369458132</v>
      </c>
      <c r="K19" s="13">
        <f t="shared" si="1"/>
        <v>26.108374384236456</v>
      </c>
      <c r="L19" s="13">
        <f t="shared" si="2"/>
        <v>18.226600985221676</v>
      </c>
      <c r="M19" s="13">
        <f t="shared" si="3"/>
        <v>19.21182266009852</v>
      </c>
      <c r="N19" s="13">
        <f t="shared" si="4"/>
        <v>32.019704433497537</v>
      </c>
    </row>
    <row r="20" spans="2:14" x14ac:dyDescent="0.3">
      <c r="B20" s="9" t="s">
        <v>68</v>
      </c>
      <c r="C20" s="10">
        <v>48</v>
      </c>
      <c r="D20" s="10">
        <v>102</v>
      </c>
      <c r="E20" s="10">
        <v>61</v>
      </c>
      <c r="F20" s="10">
        <v>26</v>
      </c>
      <c r="G20" s="10">
        <v>119</v>
      </c>
      <c r="I20" s="9" t="s">
        <v>68</v>
      </c>
      <c r="J20" s="13">
        <f t="shared" si="0"/>
        <v>13.48314606741573</v>
      </c>
      <c r="K20" s="13">
        <f t="shared" si="1"/>
        <v>28.651685393258425</v>
      </c>
      <c r="L20" s="13">
        <f t="shared" si="2"/>
        <v>17.134831460674157</v>
      </c>
      <c r="M20" s="13">
        <f t="shared" si="3"/>
        <v>7.3033707865168536</v>
      </c>
      <c r="N20" s="13">
        <f t="shared" si="4"/>
        <v>33.426966292134829</v>
      </c>
    </row>
    <row r="21" spans="2:14" x14ac:dyDescent="0.3">
      <c r="B21" s="9" t="s">
        <v>69</v>
      </c>
      <c r="C21" s="10">
        <v>11</v>
      </c>
      <c r="D21" s="10">
        <v>47</v>
      </c>
      <c r="E21" s="10">
        <v>40</v>
      </c>
      <c r="F21" s="10">
        <v>59</v>
      </c>
      <c r="G21" s="10">
        <v>77</v>
      </c>
      <c r="I21" s="9" t="s">
        <v>69</v>
      </c>
      <c r="J21" s="13">
        <f t="shared" si="0"/>
        <v>4.700854700854701</v>
      </c>
      <c r="K21" s="13">
        <f t="shared" si="1"/>
        <v>20.085470085470085</v>
      </c>
      <c r="L21" s="13">
        <f t="shared" si="2"/>
        <v>17.094017094017094</v>
      </c>
      <c r="M21" s="13">
        <f t="shared" si="3"/>
        <v>25.213675213675213</v>
      </c>
      <c r="N21" s="13">
        <f t="shared" si="4"/>
        <v>32.905982905982903</v>
      </c>
    </row>
    <row r="22" spans="2:14" x14ac:dyDescent="0.3">
      <c r="B22" s="9" t="s">
        <v>70</v>
      </c>
      <c r="C22" s="10">
        <v>50</v>
      </c>
      <c r="D22" s="10">
        <v>241</v>
      </c>
      <c r="E22" s="10">
        <v>206</v>
      </c>
      <c r="F22" s="10">
        <v>153</v>
      </c>
      <c r="G22" s="10">
        <v>332</v>
      </c>
      <c r="I22" s="9" t="s">
        <v>70</v>
      </c>
      <c r="J22" s="13">
        <f t="shared" si="0"/>
        <v>5.0916496945010188</v>
      </c>
      <c r="K22" s="13">
        <f t="shared" si="1"/>
        <v>24.54175152749491</v>
      </c>
      <c r="L22" s="13">
        <f t="shared" si="2"/>
        <v>20.977596741344197</v>
      </c>
      <c r="M22" s="13">
        <f t="shared" si="3"/>
        <v>15.580448065173117</v>
      </c>
      <c r="N22" s="13">
        <f t="shared" si="4"/>
        <v>33.808553971486759</v>
      </c>
    </row>
  </sheetData>
  <mergeCells count="1">
    <mergeCell ref="E2:F2"/>
  </mergeCells>
  <hyperlinks>
    <hyperlink ref="B3" location="Índice!A1" display="voltar"/>
  </hyperlinks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5" width="14.5546875" customWidth="1"/>
    <col min="6" max="6" width="3.44140625" customWidth="1"/>
    <col min="7" max="7" width="27.6640625" customWidth="1"/>
    <col min="8" max="10" width="13.6640625" customWidth="1"/>
  </cols>
  <sheetData>
    <row r="1" spans="2:10" ht="17.399999999999999" x14ac:dyDescent="0.3">
      <c r="B1" s="1" t="s">
        <v>84</v>
      </c>
    </row>
    <row r="2" spans="2:10" ht="17.399999999999999" x14ac:dyDescent="0.3">
      <c r="B2" s="1" t="s">
        <v>121</v>
      </c>
      <c r="E2" s="97" t="s">
        <v>122</v>
      </c>
      <c r="F2" s="97"/>
    </row>
    <row r="3" spans="2:10" x14ac:dyDescent="0.3">
      <c r="B3" s="80" t="s">
        <v>87</v>
      </c>
    </row>
    <row r="4" spans="2:10" ht="18" customHeight="1" x14ac:dyDescent="0.3">
      <c r="B4" s="1" t="s">
        <v>99</v>
      </c>
      <c r="C4" s="1"/>
      <c r="D4" s="1"/>
      <c r="E4" s="1"/>
    </row>
    <row r="5" spans="2:10" ht="4.5" customHeight="1" x14ac:dyDescent="0.3"/>
    <row r="6" spans="2:10" x14ac:dyDescent="0.3">
      <c r="B6" s="20" t="s">
        <v>81</v>
      </c>
      <c r="G6" s="2" t="s">
        <v>82</v>
      </c>
    </row>
    <row r="7" spans="2:10" x14ac:dyDescent="0.3">
      <c r="B7" s="3" t="s">
        <v>0</v>
      </c>
      <c r="C7" s="3" t="s">
        <v>47</v>
      </c>
      <c r="D7" s="3" t="s">
        <v>48</v>
      </c>
      <c r="E7" s="3" t="s">
        <v>29</v>
      </c>
      <c r="G7" s="3" t="s">
        <v>0</v>
      </c>
      <c r="H7" s="3" t="s">
        <v>47</v>
      </c>
      <c r="I7" s="3" t="s">
        <v>48</v>
      </c>
      <c r="J7" s="3" t="s">
        <v>29</v>
      </c>
    </row>
    <row r="8" spans="2:10" x14ac:dyDescent="0.3">
      <c r="B8" s="4" t="s">
        <v>4</v>
      </c>
      <c r="C8" s="5"/>
      <c r="D8" s="5"/>
      <c r="E8" s="5"/>
      <c r="G8" s="4" t="s">
        <v>4</v>
      </c>
      <c r="H8" s="5"/>
      <c r="I8" s="5"/>
      <c r="J8" s="5"/>
    </row>
    <row r="9" spans="2:10" x14ac:dyDescent="0.3">
      <c r="B9" s="6" t="s">
        <v>4</v>
      </c>
      <c r="C9" s="7">
        <v>627</v>
      </c>
      <c r="D9" s="7">
        <v>4461</v>
      </c>
      <c r="E9" s="7">
        <v>808</v>
      </c>
      <c r="G9" s="6" t="s">
        <v>4</v>
      </c>
      <c r="H9" s="11">
        <f>C9/(C9+D9+E9)*100</f>
        <v>10.634328358208956</v>
      </c>
      <c r="I9" s="11">
        <f>D9/(D9+E9+C9)*100</f>
        <v>75.661465400271368</v>
      </c>
      <c r="J9" s="11">
        <f>E9/(E9+D9+C9)*100</f>
        <v>13.704206241519673</v>
      </c>
    </row>
    <row r="10" spans="2:10" x14ac:dyDescent="0.3">
      <c r="B10" s="4" t="s">
        <v>5</v>
      </c>
      <c r="C10" s="8"/>
      <c r="D10" s="8"/>
      <c r="E10" s="8"/>
      <c r="G10" s="4" t="s">
        <v>5</v>
      </c>
      <c r="H10" s="12"/>
      <c r="I10" s="12"/>
      <c r="J10" s="12"/>
    </row>
    <row r="11" spans="2:10" x14ac:dyDescent="0.3">
      <c r="B11" s="9" t="s">
        <v>6</v>
      </c>
      <c r="C11" s="10">
        <v>55</v>
      </c>
      <c r="D11" s="10">
        <v>995</v>
      </c>
      <c r="E11" s="10">
        <v>150</v>
      </c>
      <c r="G11" s="9" t="s">
        <v>6</v>
      </c>
      <c r="H11" s="13">
        <f t="shared" ref="H11:H22" si="0">C11/(C11+D11+E11)*100</f>
        <v>4.583333333333333</v>
      </c>
      <c r="I11" s="13">
        <f t="shared" ref="I11:I22" si="1">D11/(D11+E11+C11)*100</f>
        <v>82.916666666666671</v>
      </c>
      <c r="J11" s="13">
        <f t="shared" ref="J11:J22" si="2">E11/(E11+D11+C11)*100</f>
        <v>12.5</v>
      </c>
    </row>
    <row r="12" spans="2:10" x14ac:dyDescent="0.3">
      <c r="B12" s="9" t="s">
        <v>7</v>
      </c>
      <c r="C12" s="10">
        <v>210</v>
      </c>
      <c r="D12" s="10">
        <v>1624</v>
      </c>
      <c r="E12" s="10">
        <v>285</v>
      </c>
      <c r="G12" s="9" t="s">
        <v>7</v>
      </c>
      <c r="H12" s="13">
        <f t="shared" si="0"/>
        <v>9.9103350637092973</v>
      </c>
      <c r="I12" s="13">
        <f t="shared" si="1"/>
        <v>76.639924492685225</v>
      </c>
      <c r="J12" s="13">
        <f t="shared" si="2"/>
        <v>13.449740443605474</v>
      </c>
    </row>
    <row r="13" spans="2:10" x14ac:dyDescent="0.3">
      <c r="B13" s="9" t="s">
        <v>8</v>
      </c>
      <c r="C13" s="10">
        <v>211</v>
      </c>
      <c r="D13" s="10">
        <v>1262</v>
      </c>
      <c r="E13" s="10">
        <v>268</v>
      </c>
      <c r="G13" s="9" t="s">
        <v>8</v>
      </c>
      <c r="H13" s="13">
        <f t="shared" si="0"/>
        <v>12.119471568064331</v>
      </c>
      <c r="I13" s="13">
        <f t="shared" si="1"/>
        <v>72.487076392877654</v>
      </c>
      <c r="J13" s="13">
        <f t="shared" si="2"/>
        <v>15.393452039058012</v>
      </c>
    </row>
    <row r="14" spans="2:10" x14ac:dyDescent="0.3">
      <c r="B14" s="9" t="s">
        <v>9</v>
      </c>
      <c r="C14" s="10">
        <v>151</v>
      </c>
      <c r="D14" s="10">
        <v>580</v>
      </c>
      <c r="E14" s="10">
        <v>105</v>
      </c>
      <c r="G14" s="9" t="s">
        <v>9</v>
      </c>
      <c r="H14" s="13">
        <f t="shared" si="0"/>
        <v>18.062200956937797</v>
      </c>
      <c r="I14" s="13">
        <f t="shared" si="1"/>
        <v>69.377990430622006</v>
      </c>
      <c r="J14" s="13">
        <f t="shared" si="2"/>
        <v>12.55980861244019</v>
      </c>
    </row>
    <row r="15" spans="2:10" x14ac:dyDescent="0.3">
      <c r="B15" s="4" t="s">
        <v>71</v>
      </c>
      <c r="C15" s="8"/>
      <c r="D15" s="8"/>
      <c r="E15" s="8"/>
      <c r="G15" s="4" t="s">
        <v>71</v>
      </c>
      <c r="H15" s="8"/>
      <c r="I15" s="8"/>
      <c r="J15" s="8"/>
    </row>
    <row r="16" spans="2:10" x14ac:dyDescent="0.3">
      <c r="B16" s="9" t="s">
        <v>64</v>
      </c>
      <c r="C16" s="10">
        <v>203</v>
      </c>
      <c r="D16" s="10">
        <v>1276</v>
      </c>
      <c r="E16" s="10">
        <v>215</v>
      </c>
      <c r="G16" s="9" t="s">
        <v>64</v>
      </c>
      <c r="H16" s="13">
        <f t="shared" si="0"/>
        <v>11.983471074380166</v>
      </c>
      <c r="I16" s="13">
        <f t="shared" si="1"/>
        <v>75.324675324675326</v>
      </c>
      <c r="J16" s="13">
        <f t="shared" si="2"/>
        <v>12.69185360094451</v>
      </c>
    </row>
    <row r="17" spans="2:10" x14ac:dyDescent="0.3">
      <c r="B17" s="9" t="s">
        <v>65</v>
      </c>
      <c r="C17" s="10">
        <v>37</v>
      </c>
      <c r="D17" s="10">
        <v>512</v>
      </c>
      <c r="E17" s="10">
        <v>83</v>
      </c>
      <c r="G17" s="9" t="s">
        <v>65</v>
      </c>
      <c r="H17" s="13">
        <f t="shared" si="0"/>
        <v>5.8544303797468356</v>
      </c>
      <c r="I17" s="13">
        <f t="shared" si="1"/>
        <v>81.012658227848107</v>
      </c>
      <c r="J17" s="13">
        <f t="shared" si="2"/>
        <v>13.132911392405063</v>
      </c>
    </row>
    <row r="18" spans="2:10" x14ac:dyDescent="0.3">
      <c r="B18" s="9" t="s">
        <v>66</v>
      </c>
      <c r="C18" s="10">
        <v>206</v>
      </c>
      <c r="D18" s="10">
        <v>1354</v>
      </c>
      <c r="E18" s="10">
        <v>235</v>
      </c>
      <c r="G18" s="9" t="s">
        <v>66</v>
      </c>
      <c r="H18" s="13">
        <f t="shared" si="0"/>
        <v>11.476323119777158</v>
      </c>
      <c r="I18" s="13">
        <f t="shared" si="1"/>
        <v>75.431754874651816</v>
      </c>
      <c r="J18" s="13">
        <f t="shared" si="2"/>
        <v>13.09192200557103</v>
      </c>
    </row>
    <row r="19" spans="2:10" x14ac:dyDescent="0.3">
      <c r="B19" s="9" t="s">
        <v>67</v>
      </c>
      <c r="C19" s="10">
        <v>26</v>
      </c>
      <c r="D19" s="10">
        <v>143</v>
      </c>
      <c r="E19" s="10">
        <v>34</v>
      </c>
      <c r="G19" s="9" t="s">
        <v>67</v>
      </c>
      <c r="H19" s="13">
        <f t="shared" si="0"/>
        <v>12.807881773399016</v>
      </c>
      <c r="I19" s="13">
        <f t="shared" si="1"/>
        <v>70.443349753694591</v>
      </c>
      <c r="J19" s="13">
        <f t="shared" si="2"/>
        <v>16.748768472906402</v>
      </c>
    </row>
    <row r="20" spans="2:10" x14ac:dyDescent="0.3">
      <c r="B20" s="9" t="s">
        <v>68</v>
      </c>
      <c r="C20" s="10">
        <v>58</v>
      </c>
      <c r="D20" s="10">
        <v>212</v>
      </c>
      <c r="E20" s="10">
        <v>86</v>
      </c>
      <c r="G20" s="9" t="s">
        <v>68</v>
      </c>
      <c r="H20" s="13">
        <f t="shared" si="0"/>
        <v>16.292134831460675</v>
      </c>
      <c r="I20" s="13">
        <f t="shared" si="1"/>
        <v>59.550561797752813</v>
      </c>
      <c r="J20" s="13">
        <f t="shared" si="2"/>
        <v>24.157303370786519</v>
      </c>
    </row>
    <row r="21" spans="2:10" x14ac:dyDescent="0.3">
      <c r="B21" s="9" t="s">
        <v>69</v>
      </c>
      <c r="C21" s="10">
        <v>15</v>
      </c>
      <c r="D21" s="10">
        <v>192</v>
      </c>
      <c r="E21" s="10">
        <v>27</v>
      </c>
      <c r="G21" s="9" t="s">
        <v>69</v>
      </c>
      <c r="H21" s="13">
        <f t="shared" si="0"/>
        <v>6.4102564102564097</v>
      </c>
      <c r="I21" s="13">
        <f t="shared" si="1"/>
        <v>82.051282051282044</v>
      </c>
      <c r="J21" s="13">
        <f t="shared" si="2"/>
        <v>11.538461538461538</v>
      </c>
    </row>
    <row r="22" spans="2:10" x14ac:dyDescent="0.3">
      <c r="B22" s="9" t="s">
        <v>70</v>
      </c>
      <c r="C22" s="10">
        <v>82</v>
      </c>
      <c r="D22" s="10">
        <v>772</v>
      </c>
      <c r="E22" s="10">
        <v>128</v>
      </c>
      <c r="G22" s="9" t="s">
        <v>70</v>
      </c>
      <c r="H22" s="13">
        <f t="shared" si="0"/>
        <v>8.350305498981669</v>
      </c>
      <c r="I22" s="13">
        <f t="shared" si="1"/>
        <v>78.61507128309573</v>
      </c>
      <c r="J22" s="13">
        <f t="shared" si="2"/>
        <v>13.034623217922606</v>
      </c>
    </row>
  </sheetData>
  <mergeCells count="1">
    <mergeCell ref="E2:F2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3" orientation="landscape" r:id="rId1"/>
  <headerFooter scaleWithDoc="0">
    <oddHeader>&amp;R&amp;G</oddHeader>
  </headerFooter>
  <colBreaks count="1" manualBreakCount="1">
    <brk id="11" max="1048575" man="1"/>
  </col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3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17" width="10.6640625" customWidth="1"/>
    <col min="18" max="18" width="3.44140625" customWidth="1"/>
    <col min="19" max="19" width="27.6640625" customWidth="1"/>
  </cols>
  <sheetData>
    <row r="1" spans="2:34" ht="17.399999999999999" x14ac:dyDescent="0.3">
      <c r="B1" s="1" t="s">
        <v>84</v>
      </c>
    </row>
    <row r="2" spans="2:34" ht="17.399999999999999" x14ac:dyDescent="0.3">
      <c r="B2" s="1" t="s">
        <v>121</v>
      </c>
      <c r="E2" s="97" t="s">
        <v>122</v>
      </c>
      <c r="F2" s="97"/>
    </row>
    <row r="3" spans="2:34" x14ac:dyDescent="0.3">
      <c r="B3" s="80" t="s">
        <v>87</v>
      </c>
    </row>
    <row r="4" spans="2:34" ht="18" customHeight="1" x14ac:dyDescent="0.3">
      <c r="B4" s="1" t="s">
        <v>100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34" ht="4.5" customHeight="1" x14ac:dyDescent="0.3"/>
    <row r="6" spans="2:34" x14ac:dyDescent="0.3">
      <c r="B6" s="20" t="s">
        <v>81</v>
      </c>
      <c r="S6" s="20" t="s">
        <v>82</v>
      </c>
    </row>
    <row r="7" spans="2:34" x14ac:dyDescent="0.3">
      <c r="B7" s="106" t="s">
        <v>0</v>
      </c>
      <c r="C7" s="106" t="s">
        <v>49</v>
      </c>
      <c r="D7" s="106"/>
      <c r="E7" s="106"/>
      <c r="F7" s="106"/>
      <c r="G7" s="107"/>
      <c r="H7" s="110" t="s">
        <v>50</v>
      </c>
      <c r="I7" s="106"/>
      <c r="J7" s="106"/>
      <c r="K7" s="106"/>
      <c r="L7" s="119"/>
      <c r="M7" s="105" t="s">
        <v>51</v>
      </c>
      <c r="N7" s="106"/>
      <c r="O7" s="106"/>
      <c r="P7" s="106"/>
      <c r="Q7" s="106"/>
      <c r="S7" s="106" t="s">
        <v>0</v>
      </c>
      <c r="T7" s="106" t="s">
        <v>49</v>
      </c>
      <c r="U7" s="106"/>
      <c r="V7" s="106"/>
      <c r="W7" s="106"/>
      <c r="X7" s="107"/>
      <c r="Y7" s="110" t="s">
        <v>50</v>
      </c>
      <c r="Z7" s="106"/>
      <c r="AA7" s="106"/>
      <c r="AB7" s="106"/>
      <c r="AC7" s="119"/>
      <c r="AD7" s="105" t="s">
        <v>51</v>
      </c>
      <c r="AE7" s="106"/>
      <c r="AF7" s="106"/>
      <c r="AG7" s="106"/>
      <c r="AH7" s="106"/>
    </row>
    <row r="8" spans="2:34" ht="20.399999999999999" x14ac:dyDescent="0.3">
      <c r="B8" s="108"/>
      <c r="C8" s="25" t="s">
        <v>52</v>
      </c>
      <c r="D8" s="25" t="s">
        <v>53</v>
      </c>
      <c r="E8" s="25" t="s">
        <v>54</v>
      </c>
      <c r="F8" s="25" t="s">
        <v>29</v>
      </c>
      <c r="G8" s="36" t="s">
        <v>30</v>
      </c>
      <c r="H8" s="29" t="s">
        <v>52</v>
      </c>
      <c r="I8" s="25" t="s">
        <v>53</v>
      </c>
      <c r="J8" s="25" t="s">
        <v>54</v>
      </c>
      <c r="K8" s="25" t="s">
        <v>29</v>
      </c>
      <c r="L8" s="41" t="s">
        <v>30</v>
      </c>
      <c r="M8" s="24" t="s">
        <v>52</v>
      </c>
      <c r="N8" s="14" t="s">
        <v>53</v>
      </c>
      <c r="O8" s="14" t="s">
        <v>54</v>
      </c>
      <c r="P8" s="14" t="s">
        <v>29</v>
      </c>
      <c r="Q8" s="14" t="s">
        <v>30</v>
      </c>
      <c r="S8" s="108"/>
      <c r="T8" s="25" t="s">
        <v>52</v>
      </c>
      <c r="U8" s="25" t="s">
        <v>53</v>
      </c>
      <c r="V8" s="25" t="s">
        <v>54</v>
      </c>
      <c r="W8" s="25" t="s">
        <v>29</v>
      </c>
      <c r="X8" s="36" t="s">
        <v>30</v>
      </c>
      <c r="Y8" s="29" t="s">
        <v>52</v>
      </c>
      <c r="Z8" s="25" t="s">
        <v>53</v>
      </c>
      <c r="AA8" s="25" t="s">
        <v>54</v>
      </c>
      <c r="AB8" s="25" t="s">
        <v>29</v>
      </c>
      <c r="AC8" s="41" t="s">
        <v>30</v>
      </c>
      <c r="AD8" s="24" t="s">
        <v>52</v>
      </c>
      <c r="AE8" s="14" t="s">
        <v>53</v>
      </c>
      <c r="AF8" s="14" t="s">
        <v>54</v>
      </c>
      <c r="AG8" s="14" t="s">
        <v>29</v>
      </c>
      <c r="AH8" s="14" t="s">
        <v>30</v>
      </c>
    </row>
    <row r="9" spans="2:34" x14ac:dyDescent="0.3">
      <c r="B9" s="4" t="s">
        <v>4</v>
      </c>
      <c r="C9" s="5"/>
      <c r="D9" s="5"/>
      <c r="E9" s="5"/>
      <c r="F9" s="5"/>
      <c r="G9" s="37"/>
      <c r="H9" s="30"/>
      <c r="I9" s="5"/>
      <c r="J9" s="5"/>
      <c r="K9" s="5"/>
      <c r="L9" s="42"/>
      <c r="M9" s="5"/>
      <c r="N9" s="5"/>
      <c r="O9" s="5"/>
      <c r="P9" s="5"/>
      <c r="Q9" s="5"/>
      <c r="S9" s="4" t="s">
        <v>4</v>
      </c>
      <c r="T9" s="5"/>
      <c r="U9" s="5"/>
      <c r="V9" s="5"/>
      <c r="W9" s="5"/>
      <c r="X9" s="37"/>
      <c r="Y9" s="30"/>
      <c r="Z9" s="5"/>
      <c r="AA9" s="5"/>
      <c r="AB9" s="5"/>
      <c r="AC9" s="42"/>
      <c r="AD9" s="5"/>
      <c r="AE9" s="5"/>
      <c r="AF9" s="5"/>
      <c r="AG9" s="5"/>
      <c r="AH9" s="5"/>
    </row>
    <row r="10" spans="2:34" x14ac:dyDescent="0.3">
      <c r="B10" s="6" t="s">
        <v>4</v>
      </c>
      <c r="C10" s="7">
        <v>84</v>
      </c>
      <c r="D10" s="7">
        <v>348</v>
      </c>
      <c r="E10" s="7">
        <v>92</v>
      </c>
      <c r="F10" s="7">
        <v>40</v>
      </c>
      <c r="G10" s="61">
        <v>63</v>
      </c>
      <c r="H10" s="31">
        <v>64</v>
      </c>
      <c r="I10" s="7">
        <v>215</v>
      </c>
      <c r="J10" s="7">
        <v>40</v>
      </c>
      <c r="K10" s="7">
        <v>57</v>
      </c>
      <c r="L10" s="64">
        <v>251</v>
      </c>
      <c r="M10" s="59">
        <v>19</v>
      </c>
      <c r="N10" s="7">
        <v>114</v>
      </c>
      <c r="O10" s="7">
        <v>18</v>
      </c>
      <c r="P10" s="7">
        <v>78</v>
      </c>
      <c r="Q10" s="7">
        <v>398</v>
      </c>
      <c r="S10" s="6" t="s">
        <v>4</v>
      </c>
      <c r="T10" s="11">
        <f>C10/(C10+D10+E10+F10+G10)*100</f>
        <v>13.397129186602871</v>
      </c>
      <c r="U10" s="11">
        <f>D10/(D10+E10+F10+G10+C10)*100</f>
        <v>55.502392344497608</v>
      </c>
      <c r="V10" s="11">
        <f>E10/(E10+F10+G10+D10+C10)*100</f>
        <v>14.673046251993622</v>
      </c>
      <c r="W10" s="11">
        <f>F10/(F10+G10+E10+D10+C10)*100</f>
        <v>6.3795853269537472</v>
      </c>
      <c r="X10" s="11">
        <f>G10/(C10+D10+E10+F10+G10)*100</f>
        <v>10.047846889952153</v>
      </c>
      <c r="Y10" s="11">
        <f>H10/(H10+I10+J10+K10+L10)*100</f>
        <v>10.207336523125997</v>
      </c>
      <c r="Z10" s="11">
        <f>I10/(I10+J10+K10+L10+H10)*100</f>
        <v>34.29027113237639</v>
      </c>
      <c r="AA10" s="11">
        <f>J10/(J10+K10+L10+I10+H10)*100</f>
        <v>6.3795853269537472</v>
      </c>
      <c r="AB10" s="11">
        <f>K10/(K10+L10+J10+I10+H10)*100</f>
        <v>9.0909090909090917</v>
      </c>
      <c r="AC10" s="11">
        <f>L10/(H10+I10+J10+K10+L10)*100</f>
        <v>40.03189792663477</v>
      </c>
      <c r="AD10" s="11">
        <f>M10/(M10+N10+O10+P10+Q10)*100</f>
        <v>3.0303030303030303</v>
      </c>
      <c r="AE10" s="11">
        <f>N10/(N10+O10+P10+Q10+M10)*100</f>
        <v>18.181818181818183</v>
      </c>
      <c r="AF10" s="11">
        <f>O10/(O10+P10+Q10+N10+M10)*100</f>
        <v>2.8708133971291865</v>
      </c>
      <c r="AG10" s="11">
        <f>P10/(P10+Q10+O10+N10+M10)*100</f>
        <v>12.440191387559809</v>
      </c>
      <c r="AH10" s="11">
        <f>Q10/(M10+N10+O10+P10+Q10)*100</f>
        <v>63.476874003189785</v>
      </c>
    </row>
    <row r="11" spans="2:34" x14ac:dyDescent="0.3">
      <c r="B11" s="4" t="s">
        <v>5</v>
      </c>
      <c r="C11" s="8"/>
      <c r="D11" s="8"/>
      <c r="E11" s="8"/>
      <c r="F11" s="8"/>
      <c r="G11" s="62"/>
      <c r="H11" s="32"/>
      <c r="I11" s="8"/>
      <c r="J11" s="8"/>
      <c r="K11" s="8"/>
      <c r="L11" s="65"/>
      <c r="M11" s="8"/>
      <c r="N11" s="8"/>
      <c r="O11" s="8"/>
      <c r="P11" s="8"/>
      <c r="Q11" s="8"/>
      <c r="S11" s="4" t="s">
        <v>5</v>
      </c>
      <c r="T11" s="12"/>
      <c r="U11" s="12"/>
      <c r="V11" s="12"/>
      <c r="W11" s="12"/>
      <c r="X11" s="39"/>
      <c r="Y11" s="45"/>
      <c r="Z11" s="12"/>
      <c r="AA11" s="12"/>
      <c r="AB11" s="12"/>
      <c r="AC11" s="46"/>
      <c r="AD11" s="12"/>
      <c r="AE11" s="12"/>
      <c r="AF11" s="12"/>
      <c r="AG11" s="12"/>
      <c r="AH11" s="12"/>
    </row>
    <row r="12" spans="2:34" x14ac:dyDescent="0.3">
      <c r="B12" s="9" t="s">
        <v>6</v>
      </c>
      <c r="C12" s="10">
        <v>5</v>
      </c>
      <c r="D12" s="10">
        <v>24</v>
      </c>
      <c r="E12" s="10">
        <v>16</v>
      </c>
      <c r="F12" s="10">
        <v>6</v>
      </c>
      <c r="G12" s="63">
        <v>4</v>
      </c>
      <c r="H12" s="33">
        <v>4</v>
      </c>
      <c r="I12" s="10">
        <v>17</v>
      </c>
      <c r="J12" s="10">
        <v>0</v>
      </c>
      <c r="K12" s="10">
        <v>7</v>
      </c>
      <c r="L12" s="66">
        <v>27</v>
      </c>
      <c r="M12" s="60">
        <v>2</v>
      </c>
      <c r="N12" s="10">
        <v>7</v>
      </c>
      <c r="O12" s="10">
        <v>1</v>
      </c>
      <c r="P12" s="10">
        <v>11</v>
      </c>
      <c r="Q12" s="10">
        <v>34</v>
      </c>
      <c r="S12" s="9" t="s">
        <v>6</v>
      </c>
      <c r="T12" s="13">
        <f t="shared" ref="T12:T23" si="0">C12/(C12+D12+E12+F12+G12)*100</f>
        <v>9.0909090909090917</v>
      </c>
      <c r="U12" s="13">
        <f t="shared" ref="U12:U23" si="1">D12/(D12+E12+F12+G12+C12)*100</f>
        <v>43.636363636363633</v>
      </c>
      <c r="V12" s="13">
        <f t="shared" ref="V12:V23" si="2">E12/(E12+F12+G12+D12+C12)*100</f>
        <v>29.09090909090909</v>
      </c>
      <c r="W12" s="13">
        <f t="shared" ref="W12:W23" si="3">F12/(F12+G12+E12+D12+C12)*100</f>
        <v>10.909090909090908</v>
      </c>
      <c r="X12" s="40">
        <f t="shared" ref="X12:X23" si="4">G12/(C12+D12+E12+F12+G12)*100</f>
        <v>7.2727272727272725</v>
      </c>
      <c r="Y12" s="47">
        <f t="shared" ref="Y12:Y23" si="5">H12/(H12+I12+J12+K12+L12)*100</f>
        <v>7.2727272727272725</v>
      </c>
      <c r="Z12" s="13">
        <f t="shared" ref="Z12:Z23" si="6">I12/(I12+J12+K12+L12+H12)*100</f>
        <v>30.909090909090907</v>
      </c>
      <c r="AA12" s="13">
        <f t="shared" ref="AA12:AA23" si="7">J12/(J12+K12+L12+I12+H12)*100</f>
        <v>0</v>
      </c>
      <c r="AB12" s="13">
        <f t="shared" ref="AB12:AB23" si="8">K12/(K12+L12+J12+I12+H12)*100</f>
        <v>12.727272727272727</v>
      </c>
      <c r="AC12" s="48">
        <f t="shared" ref="AC12:AC23" si="9">L12/(H12+I12+J12+K12+L12)*100</f>
        <v>49.090909090909093</v>
      </c>
      <c r="AD12" s="35">
        <f t="shared" ref="AD12:AD23" si="10">M12/(M12+N12+O12+P12+Q12)*100</f>
        <v>3.6363636363636362</v>
      </c>
      <c r="AE12" s="13">
        <f t="shared" ref="AE12:AE23" si="11">N12/(N12+O12+P12+Q12+M12)*100</f>
        <v>12.727272727272727</v>
      </c>
      <c r="AF12" s="13">
        <f t="shared" ref="AF12:AF23" si="12">O12/(O12+P12+Q12+N12+M12)*100</f>
        <v>1.8181818181818181</v>
      </c>
      <c r="AG12" s="13">
        <f t="shared" ref="AG12:AG23" si="13">P12/(P12+Q12+O12+N12+M12)*100</f>
        <v>20</v>
      </c>
      <c r="AH12" s="13">
        <f t="shared" ref="AH12:AH23" si="14">Q12/(M12+N12+O12+P12+Q12)*100</f>
        <v>61.818181818181813</v>
      </c>
    </row>
    <row r="13" spans="2:34" x14ac:dyDescent="0.3">
      <c r="B13" s="9" t="s">
        <v>7</v>
      </c>
      <c r="C13" s="10">
        <v>28</v>
      </c>
      <c r="D13" s="10">
        <v>117</v>
      </c>
      <c r="E13" s="10">
        <v>37</v>
      </c>
      <c r="F13" s="10">
        <v>15</v>
      </c>
      <c r="G13" s="63">
        <v>13</v>
      </c>
      <c r="H13" s="33">
        <v>25</v>
      </c>
      <c r="I13" s="10">
        <v>69</v>
      </c>
      <c r="J13" s="10">
        <v>10</v>
      </c>
      <c r="K13" s="10">
        <v>22</v>
      </c>
      <c r="L13" s="66">
        <v>84</v>
      </c>
      <c r="M13" s="60">
        <v>10</v>
      </c>
      <c r="N13" s="10">
        <v>29</v>
      </c>
      <c r="O13" s="10">
        <v>4</v>
      </c>
      <c r="P13" s="10">
        <v>33</v>
      </c>
      <c r="Q13" s="10">
        <v>134</v>
      </c>
      <c r="S13" s="9" t="s">
        <v>7</v>
      </c>
      <c r="T13" s="13">
        <f t="shared" si="0"/>
        <v>13.333333333333334</v>
      </c>
      <c r="U13" s="13">
        <f t="shared" si="1"/>
        <v>55.714285714285715</v>
      </c>
      <c r="V13" s="13">
        <f t="shared" si="2"/>
        <v>17.61904761904762</v>
      </c>
      <c r="W13" s="13">
        <f t="shared" si="3"/>
        <v>7.1428571428571423</v>
      </c>
      <c r="X13" s="40">
        <f t="shared" si="4"/>
        <v>6.1904761904761907</v>
      </c>
      <c r="Y13" s="47">
        <f t="shared" si="5"/>
        <v>11.904761904761903</v>
      </c>
      <c r="Z13" s="13">
        <f t="shared" si="6"/>
        <v>32.857142857142854</v>
      </c>
      <c r="AA13" s="13">
        <f t="shared" si="7"/>
        <v>4.7619047619047619</v>
      </c>
      <c r="AB13" s="13">
        <f t="shared" si="8"/>
        <v>10.476190476190476</v>
      </c>
      <c r="AC13" s="48">
        <f t="shared" si="9"/>
        <v>40</v>
      </c>
      <c r="AD13" s="35">
        <f t="shared" si="10"/>
        <v>4.7619047619047619</v>
      </c>
      <c r="AE13" s="13">
        <f t="shared" si="11"/>
        <v>13.80952380952381</v>
      </c>
      <c r="AF13" s="13">
        <f t="shared" si="12"/>
        <v>1.9047619047619049</v>
      </c>
      <c r="AG13" s="13">
        <f t="shared" si="13"/>
        <v>15.714285714285714</v>
      </c>
      <c r="AH13" s="13">
        <f t="shared" si="14"/>
        <v>63.809523809523803</v>
      </c>
    </row>
    <row r="14" spans="2:34" x14ac:dyDescent="0.3">
      <c r="B14" s="9" t="s">
        <v>8</v>
      </c>
      <c r="C14" s="10">
        <v>34</v>
      </c>
      <c r="D14" s="10">
        <v>123</v>
      </c>
      <c r="E14" s="10">
        <v>29</v>
      </c>
      <c r="F14" s="10">
        <v>14</v>
      </c>
      <c r="G14" s="63">
        <v>11</v>
      </c>
      <c r="H14" s="33">
        <v>21</v>
      </c>
      <c r="I14" s="10">
        <v>82</v>
      </c>
      <c r="J14" s="10">
        <v>15</v>
      </c>
      <c r="K14" s="10">
        <v>18</v>
      </c>
      <c r="L14" s="66">
        <v>75</v>
      </c>
      <c r="M14" s="60">
        <v>6</v>
      </c>
      <c r="N14" s="10">
        <v>37</v>
      </c>
      <c r="O14" s="10">
        <v>7</v>
      </c>
      <c r="P14" s="10">
        <v>22</v>
      </c>
      <c r="Q14" s="10">
        <v>139</v>
      </c>
      <c r="S14" s="9" t="s">
        <v>8</v>
      </c>
      <c r="T14" s="13">
        <f t="shared" si="0"/>
        <v>16.113744075829384</v>
      </c>
      <c r="U14" s="13">
        <f t="shared" si="1"/>
        <v>58.293838862559241</v>
      </c>
      <c r="V14" s="13">
        <f t="shared" si="2"/>
        <v>13.744075829383887</v>
      </c>
      <c r="W14" s="13">
        <f t="shared" si="3"/>
        <v>6.6350710900473935</v>
      </c>
      <c r="X14" s="40">
        <f t="shared" si="4"/>
        <v>5.2132701421800949</v>
      </c>
      <c r="Y14" s="47">
        <f t="shared" si="5"/>
        <v>9.9526066350710902</v>
      </c>
      <c r="Z14" s="13">
        <f t="shared" si="6"/>
        <v>38.862559241706165</v>
      </c>
      <c r="AA14" s="13">
        <f t="shared" si="7"/>
        <v>7.109004739336493</v>
      </c>
      <c r="AB14" s="13">
        <f t="shared" si="8"/>
        <v>8.5308056872037916</v>
      </c>
      <c r="AC14" s="48">
        <f t="shared" si="9"/>
        <v>35.545023696682463</v>
      </c>
      <c r="AD14" s="35">
        <f t="shared" si="10"/>
        <v>2.8436018957345972</v>
      </c>
      <c r="AE14" s="13">
        <f t="shared" si="11"/>
        <v>17.535545023696685</v>
      </c>
      <c r="AF14" s="13">
        <f t="shared" si="12"/>
        <v>3.3175355450236967</v>
      </c>
      <c r="AG14" s="13">
        <f t="shared" si="13"/>
        <v>10.42654028436019</v>
      </c>
      <c r="AH14" s="13">
        <f t="shared" si="14"/>
        <v>65.876777251184834</v>
      </c>
    </row>
    <row r="15" spans="2:34" x14ac:dyDescent="0.3">
      <c r="B15" s="9" t="s">
        <v>9</v>
      </c>
      <c r="C15" s="10">
        <v>17</v>
      </c>
      <c r="D15" s="10">
        <v>84</v>
      </c>
      <c r="E15" s="10">
        <v>10</v>
      </c>
      <c r="F15" s="10">
        <v>5</v>
      </c>
      <c r="G15" s="63">
        <v>35</v>
      </c>
      <c r="H15" s="33">
        <v>14</v>
      </c>
      <c r="I15" s="10">
        <v>47</v>
      </c>
      <c r="J15" s="10">
        <v>15</v>
      </c>
      <c r="K15" s="10">
        <v>10</v>
      </c>
      <c r="L15" s="66">
        <v>65</v>
      </c>
      <c r="M15" s="60">
        <v>1</v>
      </c>
      <c r="N15" s="10">
        <v>41</v>
      </c>
      <c r="O15" s="10">
        <v>6</v>
      </c>
      <c r="P15" s="10">
        <v>12</v>
      </c>
      <c r="Q15" s="10">
        <v>91</v>
      </c>
      <c r="S15" s="9" t="s">
        <v>9</v>
      </c>
      <c r="T15" s="13">
        <f t="shared" si="0"/>
        <v>11.258278145695364</v>
      </c>
      <c r="U15" s="13">
        <f t="shared" si="1"/>
        <v>55.629139072847678</v>
      </c>
      <c r="V15" s="13">
        <f t="shared" si="2"/>
        <v>6.6225165562913908</v>
      </c>
      <c r="W15" s="13">
        <f t="shared" si="3"/>
        <v>3.3112582781456954</v>
      </c>
      <c r="X15" s="40">
        <f t="shared" si="4"/>
        <v>23.178807947019866</v>
      </c>
      <c r="Y15" s="47">
        <f t="shared" si="5"/>
        <v>9.2715231788079464</v>
      </c>
      <c r="Z15" s="13">
        <f t="shared" si="6"/>
        <v>31.125827814569533</v>
      </c>
      <c r="AA15" s="13">
        <f t="shared" si="7"/>
        <v>9.9337748344370862</v>
      </c>
      <c r="AB15" s="13">
        <f t="shared" si="8"/>
        <v>6.6225165562913908</v>
      </c>
      <c r="AC15" s="48">
        <f t="shared" si="9"/>
        <v>43.046357615894038</v>
      </c>
      <c r="AD15" s="35">
        <f t="shared" si="10"/>
        <v>0.66225165562913912</v>
      </c>
      <c r="AE15" s="13">
        <f t="shared" si="11"/>
        <v>27.152317880794701</v>
      </c>
      <c r="AF15" s="13">
        <f t="shared" si="12"/>
        <v>3.9735099337748347</v>
      </c>
      <c r="AG15" s="13">
        <f t="shared" si="13"/>
        <v>7.9470198675496695</v>
      </c>
      <c r="AH15" s="13">
        <f t="shared" si="14"/>
        <v>60.264900662251655</v>
      </c>
    </row>
    <row r="16" spans="2:34" x14ac:dyDescent="0.3">
      <c r="B16" s="4" t="s">
        <v>71</v>
      </c>
      <c r="C16" s="8"/>
      <c r="D16" s="8"/>
      <c r="E16" s="8"/>
      <c r="F16" s="8"/>
      <c r="G16" s="62"/>
      <c r="H16" s="32"/>
      <c r="I16" s="8"/>
      <c r="J16" s="8"/>
      <c r="K16" s="8"/>
      <c r="L16" s="65"/>
      <c r="M16" s="8"/>
      <c r="N16" s="8"/>
      <c r="O16" s="8"/>
      <c r="P16" s="8"/>
      <c r="Q16" s="8"/>
      <c r="S16" s="4" t="s">
        <v>71</v>
      </c>
      <c r="T16" s="8"/>
      <c r="U16" s="8"/>
      <c r="V16" s="8"/>
      <c r="W16" s="8"/>
      <c r="X16" s="62"/>
      <c r="Y16" s="32"/>
      <c r="Z16" s="8"/>
      <c r="AA16" s="8"/>
      <c r="AB16" s="8"/>
      <c r="AC16" s="65"/>
      <c r="AD16" s="8"/>
      <c r="AE16" s="8"/>
      <c r="AF16" s="8"/>
      <c r="AG16" s="8"/>
      <c r="AH16" s="8"/>
    </row>
    <row r="17" spans="2:34" x14ac:dyDescent="0.3">
      <c r="B17" s="9" t="s">
        <v>64</v>
      </c>
      <c r="C17" s="10">
        <v>29</v>
      </c>
      <c r="D17" s="10">
        <v>130</v>
      </c>
      <c r="E17" s="10">
        <v>23</v>
      </c>
      <c r="F17" s="10">
        <v>10</v>
      </c>
      <c r="G17" s="63">
        <v>11</v>
      </c>
      <c r="H17" s="33">
        <v>19</v>
      </c>
      <c r="I17" s="10">
        <v>88</v>
      </c>
      <c r="J17" s="10">
        <v>10</v>
      </c>
      <c r="K17" s="10">
        <v>17</v>
      </c>
      <c r="L17" s="66">
        <v>69</v>
      </c>
      <c r="M17" s="60">
        <v>4</v>
      </c>
      <c r="N17" s="10">
        <v>41</v>
      </c>
      <c r="O17" s="10">
        <v>2</v>
      </c>
      <c r="P17" s="10">
        <v>29</v>
      </c>
      <c r="Q17" s="10">
        <v>127</v>
      </c>
      <c r="S17" s="9" t="s">
        <v>64</v>
      </c>
      <c r="T17" s="13">
        <f t="shared" si="0"/>
        <v>14.285714285714285</v>
      </c>
      <c r="U17" s="13">
        <f t="shared" si="1"/>
        <v>64.039408866995075</v>
      </c>
      <c r="V17" s="13">
        <f t="shared" si="2"/>
        <v>11.330049261083744</v>
      </c>
      <c r="W17" s="13">
        <f t="shared" si="3"/>
        <v>4.9261083743842367</v>
      </c>
      <c r="X17" s="40">
        <f t="shared" si="4"/>
        <v>5.4187192118226601</v>
      </c>
      <c r="Y17" s="47">
        <f t="shared" si="5"/>
        <v>9.3596059113300498</v>
      </c>
      <c r="Z17" s="13">
        <f t="shared" si="6"/>
        <v>43.349753694581281</v>
      </c>
      <c r="AA17" s="13">
        <f t="shared" si="7"/>
        <v>4.9261083743842367</v>
      </c>
      <c r="AB17" s="13">
        <f t="shared" si="8"/>
        <v>8.3743842364532011</v>
      </c>
      <c r="AC17" s="48">
        <f t="shared" si="9"/>
        <v>33.990147783251231</v>
      </c>
      <c r="AD17" s="35">
        <f t="shared" si="10"/>
        <v>1.9704433497536946</v>
      </c>
      <c r="AE17" s="13">
        <f t="shared" si="11"/>
        <v>20.19704433497537</v>
      </c>
      <c r="AF17" s="13">
        <f t="shared" si="12"/>
        <v>0.98522167487684731</v>
      </c>
      <c r="AG17" s="13">
        <f t="shared" si="13"/>
        <v>14.285714285714285</v>
      </c>
      <c r="AH17" s="13">
        <f t="shared" si="14"/>
        <v>62.561576354679801</v>
      </c>
    </row>
    <row r="18" spans="2:34" x14ac:dyDescent="0.3">
      <c r="B18" s="9" t="s">
        <v>65</v>
      </c>
      <c r="C18" s="10">
        <v>6</v>
      </c>
      <c r="D18" s="10">
        <v>17</v>
      </c>
      <c r="E18" s="10">
        <v>8</v>
      </c>
      <c r="F18" s="10">
        <v>2</v>
      </c>
      <c r="G18" s="63">
        <v>4</v>
      </c>
      <c r="H18" s="33">
        <v>1</v>
      </c>
      <c r="I18" s="10">
        <v>13</v>
      </c>
      <c r="J18" s="10">
        <v>2</v>
      </c>
      <c r="K18" s="10">
        <v>4</v>
      </c>
      <c r="L18" s="66">
        <v>17</v>
      </c>
      <c r="M18" s="60">
        <v>1</v>
      </c>
      <c r="N18" s="10">
        <v>5</v>
      </c>
      <c r="O18" s="10">
        <v>2</v>
      </c>
      <c r="P18" s="10">
        <v>5</v>
      </c>
      <c r="Q18" s="10">
        <v>24</v>
      </c>
      <c r="S18" s="9" t="s">
        <v>65</v>
      </c>
      <c r="T18" s="13">
        <f t="shared" si="0"/>
        <v>16.216216216216218</v>
      </c>
      <c r="U18" s="13">
        <f t="shared" si="1"/>
        <v>45.945945945945951</v>
      </c>
      <c r="V18" s="13">
        <f t="shared" si="2"/>
        <v>21.621621621621621</v>
      </c>
      <c r="W18" s="13">
        <f t="shared" si="3"/>
        <v>5.4054054054054053</v>
      </c>
      <c r="X18" s="40">
        <f t="shared" si="4"/>
        <v>10.810810810810811</v>
      </c>
      <c r="Y18" s="47">
        <f t="shared" si="5"/>
        <v>2.7027027027027026</v>
      </c>
      <c r="Z18" s="13">
        <f t="shared" si="6"/>
        <v>35.135135135135137</v>
      </c>
      <c r="AA18" s="13">
        <f t="shared" si="7"/>
        <v>5.4054054054054053</v>
      </c>
      <c r="AB18" s="13">
        <f t="shared" si="8"/>
        <v>10.810810810810811</v>
      </c>
      <c r="AC18" s="48">
        <f t="shared" si="9"/>
        <v>45.945945945945951</v>
      </c>
      <c r="AD18" s="35">
        <f t="shared" si="10"/>
        <v>2.7027027027027026</v>
      </c>
      <c r="AE18" s="13">
        <f t="shared" si="11"/>
        <v>13.513513513513514</v>
      </c>
      <c r="AF18" s="13">
        <f t="shared" si="12"/>
        <v>5.4054054054054053</v>
      </c>
      <c r="AG18" s="13">
        <f t="shared" si="13"/>
        <v>13.513513513513514</v>
      </c>
      <c r="AH18" s="13">
        <f t="shared" si="14"/>
        <v>64.86486486486487</v>
      </c>
    </row>
    <row r="19" spans="2:34" x14ac:dyDescent="0.3">
      <c r="B19" s="9" t="s">
        <v>66</v>
      </c>
      <c r="C19" s="10">
        <v>25</v>
      </c>
      <c r="D19" s="10">
        <v>111</v>
      </c>
      <c r="E19" s="10">
        <v>26</v>
      </c>
      <c r="F19" s="10">
        <v>10</v>
      </c>
      <c r="G19" s="63">
        <v>34</v>
      </c>
      <c r="H19" s="33">
        <v>26</v>
      </c>
      <c r="I19" s="10">
        <v>65</v>
      </c>
      <c r="J19" s="10">
        <v>12</v>
      </c>
      <c r="K19" s="10">
        <v>24</v>
      </c>
      <c r="L19" s="66">
        <v>79</v>
      </c>
      <c r="M19" s="60">
        <v>6</v>
      </c>
      <c r="N19" s="10">
        <v>42</v>
      </c>
      <c r="O19" s="10">
        <v>5</v>
      </c>
      <c r="P19" s="10">
        <v>25</v>
      </c>
      <c r="Q19" s="10">
        <v>128</v>
      </c>
      <c r="S19" s="9" t="s">
        <v>66</v>
      </c>
      <c r="T19" s="13">
        <f t="shared" si="0"/>
        <v>12.135922330097088</v>
      </c>
      <c r="U19" s="13">
        <f t="shared" si="1"/>
        <v>53.883495145631066</v>
      </c>
      <c r="V19" s="13">
        <f t="shared" si="2"/>
        <v>12.621359223300971</v>
      </c>
      <c r="W19" s="13">
        <f t="shared" si="3"/>
        <v>4.8543689320388346</v>
      </c>
      <c r="X19" s="40">
        <f t="shared" si="4"/>
        <v>16.50485436893204</v>
      </c>
      <c r="Y19" s="47">
        <f t="shared" si="5"/>
        <v>12.621359223300971</v>
      </c>
      <c r="Z19" s="13">
        <f t="shared" si="6"/>
        <v>31.55339805825243</v>
      </c>
      <c r="AA19" s="13">
        <f t="shared" si="7"/>
        <v>5.825242718446602</v>
      </c>
      <c r="AB19" s="13">
        <f t="shared" si="8"/>
        <v>11.650485436893204</v>
      </c>
      <c r="AC19" s="48">
        <f t="shared" si="9"/>
        <v>38.349514563106794</v>
      </c>
      <c r="AD19" s="35">
        <f t="shared" si="10"/>
        <v>2.912621359223301</v>
      </c>
      <c r="AE19" s="13">
        <f t="shared" si="11"/>
        <v>20.388349514563107</v>
      </c>
      <c r="AF19" s="13">
        <f t="shared" si="12"/>
        <v>2.4271844660194173</v>
      </c>
      <c r="AG19" s="13">
        <f t="shared" si="13"/>
        <v>12.135922330097088</v>
      </c>
      <c r="AH19" s="13">
        <f t="shared" si="14"/>
        <v>62.135922330097081</v>
      </c>
    </row>
    <row r="20" spans="2:34" x14ac:dyDescent="0.3">
      <c r="B20" s="9" t="s">
        <v>67</v>
      </c>
      <c r="C20" s="10">
        <v>3</v>
      </c>
      <c r="D20" s="10">
        <v>14</v>
      </c>
      <c r="E20" s="10">
        <v>5</v>
      </c>
      <c r="F20" s="10">
        <v>0</v>
      </c>
      <c r="G20" s="63">
        <v>4</v>
      </c>
      <c r="H20" s="33">
        <v>1</v>
      </c>
      <c r="I20" s="10">
        <v>10</v>
      </c>
      <c r="J20" s="10">
        <v>1</v>
      </c>
      <c r="K20" s="10">
        <v>1</v>
      </c>
      <c r="L20" s="66">
        <v>13</v>
      </c>
      <c r="M20" s="60">
        <v>0</v>
      </c>
      <c r="N20" s="10">
        <v>5</v>
      </c>
      <c r="O20" s="10">
        <v>0</v>
      </c>
      <c r="P20" s="10">
        <v>1</v>
      </c>
      <c r="Q20" s="10">
        <v>20</v>
      </c>
      <c r="S20" s="9" t="s">
        <v>67</v>
      </c>
      <c r="T20" s="13">
        <f t="shared" si="0"/>
        <v>11.538461538461538</v>
      </c>
      <c r="U20" s="13">
        <f t="shared" si="1"/>
        <v>53.846153846153847</v>
      </c>
      <c r="V20" s="13">
        <f t="shared" si="2"/>
        <v>19.230769230769234</v>
      </c>
      <c r="W20" s="13">
        <f t="shared" si="3"/>
        <v>0</v>
      </c>
      <c r="X20" s="40">
        <f t="shared" si="4"/>
        <v>15.384615384615385</v>
      </c>
      <c r="Y20" s="47">
        <f t="shared" si="5"/>
        <v>3.8461538461538463</v>
      </c>
      <c r="Z20" s="13">
        <f t="shared" si="6"/>
        <v>38.461538461538467</v>
      </c>
      <c r="AA20" s="13">
        <f t="shared" si="7"/>
        <v>3.8461538461538463</v>
      </c>
      <c r="AB20" s="13">
        <f t="shared" si="8"/>
        <v>3.8461538461538463</v>
      </c>
      <c r="AC20" s="48">
        <f t="shared" si="9"/>
        <v>50</v>
      </c>
      <c r="AD20" s="35">
        <f t="shared" si="10"/>
        <v>0</v>
      </c>
      <c r="AE20" s="13">
        <f t="shared" si="11"/>
        <v>19.230769230769234</v>
      </c>
      <c r="AF20" s="13">
        <f t="shared" si="12"/>
        <v>0</v>
      </c>
      <c r="AG20" s="13">
        <f t="shared" si="13"/>
        <v>3.8461538461538463</v>
      </c>
      <c r="AH20" s="13">
        <f t="shared" si="14"/>
        <v>76.923076923076934</v>
      </c>
    </row>
    <row r="21" spans="2:34" x14ac:dyDescent="0.3">
      <c r="B21" s="9" t="s">
        <v>68</v>
      </c>
      <c r="C21" s="10">
        <v>10</v>
      </c>
      <c r="D21" s="10">
        <v>18</v>
      </c>
      <c r="E21" s="10">
        <v>18</v>
      </c>
      <c r="F21" s="10">
        <v>7</v>
      </c>
      <c r="G21" s="63">
        <v>5</v>
      </c>
      <c r="H21" s="33">
        <v>8</v>
      </c>
      <c r="I21" s="10">
        <v>12</v>
      </c>
      <c r="J21" s="10">
        <v>11</v>
      </c>
      <c r="K21" s="10">
        <v>7</v>
      </c>
      <c r="L21" s="66">
        <v>20</v>
      </c>
      <c r="M21" s="60">
        <v>5</v>
      </c>
      <c r="N21" s="10">
        <v>4</v>
      </c>
      <c r="O21" s="10">
        <v>8</v>
      </c>
      <c r="P21" s="10">
        <v>8</v>
      </c>
      <c r="Q21" s="10">
        <v>33</v>
      </c>
      <c r="S21" s="9" t="s">
        <v>68</v>
      </c>
      <c r="T21" s="13">
        <f t="shared" si="0"/>
        <v>17.241379310344829</v>
      </c>
      <c r="U21" s="13">
        <f t="shared" si="1"/>
        <v>31.03448275862069</v>
      </c>
      <c r="V21" s="13">
        <f t="shared" si="2"/>
        <v>31.03448275862069</v>
      </c>
      <c r="W21" s="13">
        <f t="shared" si="3"/>
        <v>12.068965517241379</v>
      </c>
      <c r="X21" s="40">
        <f t="shared" si="4"/>
        <v>8.6206896551724146</v>
      </c>
      <c r="Y21" s="47">
        <f t="shared" si="5"/>
        <v>13.793103448275861</v>
      </c>
      <c r="Z21" s="13">
        <f t="shared" si="6"/>
        <v>20.689655172413794</v>
      </c>
      <c r="AA21" s="13">
        <f t="shared" si="7"/>
        <v>18.96551724137931</v>
      </c>
      <c r="AB21" s="13">
        <f t="shared" si="8"/>
        <v>12.068965517241379</v>
      </c>
      <c r="AC21" s="48">
        <f t="shared" si="9"/>
        <v>34.482758620689658</v>
      </c>
      <c r="AD21" s="35">
        <f t="shared" si="10"/>
        <v>8.6206896551724146</v>
      </c>
      <c r="AE21" s="13">
        <f t="shared" si="11"/>
        <v>6.8965517241379306</v>
      </c>
      <c r="AF21" s="13">
        <f t="shared" si="12"/>
        <v>13.793103448275861</v>
      </c>
      <c r="AG21" s="13">
        <f t="shared" si="13"/>
        <v>13.793103448275861</v>
      </c>
      <c r="AH21" s="13">
        <f t="shared" si="14"/>
        <v>56.896551724137936</v>
      </c>
    </row>
    <row r="22" spans="2:34" x14ac:dyDescent="0.3">
      <c r="B22" s="9" t="s">
        <v>69</v>
      </c>
      <c r="C22" s="10">
        <v>0</v>
      </c>
      <c r="D22" s="10">
        <v>5</v>
      </c>
      <c r="E22" s="10">
        <v>6</v>
      </c>
      <c r="F22" s="10">
        <v>2</v>
      </c>
      <c r="G22" s="63">
        <v>2</v>
      </c>
      <c r="H22" s="33">
        <v>1</v>
      </c>
      <c r="I22" s="10">
        <v>3</v>
      </c>
      <c r="J22" s="10">
        <v>1</v>
      </c>
      <c r="K22" s="10">
        <v>0</v>
      </c>
      <c r="L22" s="66">
        <v>10</v>
      </c>
      <c r="M22" s="60">
        <v>1</v>
      </c>
      <c r="N22" s="10">
        <v>0</v>
      </c>
      <c r="O22" s="10">
        <v>0</v>
      </c>
      <c r="P22" s="10">
        <v>2</v>
      </c>
      <c r="Q22" s="10">
        <v>12</v>
      </c>
      <c r="S22" s="9" t="s">
        <v>69</v>
      </c>
      <c r="T22" s="13">
        <f t="shared" si="0"/>
        <v>0</v>
      </c>
      <c r="U22" s="13">
        <f t="shared" si="1"/>
        <v>33.333333333333329</v>
      </c>
      <c r="V22" s="13">
        <f t="shared" si="2"/>
        <v>40</v>
      </c>
      <c r="W22" s="13">
        <f t="shared" si="3"/>
        <v>13.333333333333334</v>
      </c>
      <c r="X22" s="40">
        <f t="shared" si="4"/>
        <v>13.333333333333334</v>
      </c>
      <c r="Y22" s="47">
        <f t="shared" si="5"/>
        <v>6.666666666666667</v>
      </c>
      <c r="Z22" s="13">
        <f t="shared" si="6"/>
        <v>20</v>
      </c>
      <c r="AA22" s="13">
        <f t="shared" si="7"/>
        <v>6.666666666666667</v>
      </c>
      <c r="AB22" s="13">
        <f t="shared" si="8"/>
        <v>0</v>
      </c>
      <c r="AC22" s="48">
        <f t="shared" si="9"/>
        <v>66.666666666666657</v>
      </c>
      <c r="AD22" s="35">
        <f t="shared" si="10"/>
        <v>6.666666666666667</v>
      </c>
      <c r="AE22" s="13">
        <f t="shared" si="11"/>
        <v>0</v>
      </c>
      <c r="AF22" s="13">
        <f t="shared" si="12"/>
        <v>0</v>
      </c>
      <c r="AG22" s="13">
        <f t="shared" si="13"/>
        <v>13.333333333333334</v>
      </c>
      <c r="AH22" s="13">
        <f t="shared" si="14"/>
        <v>80</v>
      </c>
    </row>
    <row r="23" spans="2:34" x14ac:dyDescent="0.3">
      <c r="B23" s="9" t="s">
        <v>70</v>
      </c>
      <c r="C23" s="10">
        <v>11</v>
      </c>
      <c r="D23" s="10">
        <v>53</v>
      </c>
      <c r="E23" s="10">
        <v>6</v>
      </c>
      <c r="F23" s="10">
        <v>9</v>
      </c>
      <c r="G23" s="63">
        <v>3</v>
      </c>
      <c r="H23" s="33">
        <v>8</v>
      </c>
      <c r="I23" s="10">
        <v>24</v>
      </c>
      <c r="J23" s="10">
        <v>3</v>
      </c>
      <c r="K23" s="10">
        <v>4</v>
      </c>
      <c r="L23" s="66">
        <v>43</v>
      </c>
      <c r="M23" s="60">
        <v>2</v>
      </c>
      <c r="N23" s="10">
        <v>17</v>
      </c>
      <c r="O23" s="10">
        <v>1</v>
      </c>
      <c r="P23" s="10">
        <v>8</v>
      </c>
      <c r="Q23" s="10">
        <v>54</v>
      </c>
      <c r="S23" s="9" t="s">
        <v>70</v>
      </c>
      <c r="T23" s="13">
        <f t="shared" si="0"/>
        <v>13.414634146341465</v>
      </c>
      <c r="U23" s="13">
        <f t="shared" si="1"/>
        <v>64.634146341463421</v>
      </c>
      <c r="V23" s="13">
        <f t="shared" si="2"/>
        <v>7.3170731707317067</v>
      </c>
      <c r="W23" s="13">
        <f t="shared" si="3"/>
        <v>10.975609756097562</v>
      </c>
      <c r="X23" s="40">
        <f t="shared" si="4"/>
        <v>3.6585365853658534</v>
      </c>
      <c r="Y23" s="47">
        <f t="shared" si="5"/>
        <v>9.7560975609756095</v>
      </c>
      <c r="Z23" s="13">
        <f t="shared" si="6"/>
        <v>29.268292682926827</v>
      </c>
      <c r="AA23" s="13">
        <f t="shared" si="7"/>
        <v>3.6585365853658534</v>
      </c>
      <c r="AB23" s="13">
        <f t="shared" si="8"/>
        <v>4.8780487804878048</v>
      </c>
      <c r="AC23" s="48">
        <f t="shared" si="9"/>
        <v>52.439024390243901</v>
      </c>
      <c r="AD23" s="35">
        <f t="shared" si="10"/>
        <v>2.4390243902439024</v>
      </c>
      <c r="AE23" s="13">
        <f t="shared" si="11"/>
        <v>20.73170731707317</v>
      </c>
      <c r="AF23" s="13">
        <f t="shared" si="12"/>
        <v>1.2195121951219512</v>
      </c>
      <c r="AG23" s="13">
        <f t="shared" si="13"/>
        <v>9.7560975609756095</v>
      </c>
      <c r="AH23" s="13">
        <f t="shared" si="14"/>
        <v>65.853658536585371</v>
      </c>
    </row>
  </sheetData>
  <mergeCells count="9">
    <mergeCell ref="E2:F2"/>
    <mergeCell ref="S7:S8"/>
    <mergeCell ref="T7:X7"/>
    <mergeCell ref="Y7:AC7"/>
    <mergeCell ref="AD7:AH7"/>
    <mergeCell ref="B7:B8"/>
    <mergeCell ref="C7:G7"/>
    <mergeCell ref="H7:L7"/>
    <mergeCell ref="M7:Q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66" orientation="landscape" r:id="rId1"/>
  <headerFooter scaleWithDoc="0">
    <oddHeader>&amp;R&amp;G</oddHeader>
  </headerFooter>
  <colBreaks count="1" manualBreakCount="1">
    <brk id="18" max="1048575" man="1"/>
  </colBreak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6" width="12.44140625" customWidth="1"/>
    <col min="7" max="7" width="3.44140625" customWidth="1"/>
    <col min="8" max="8" width="27.6640625" customWidth="1"/>
    <col min="9" max="12" width="13.6640625" customWidth="1"/>
  </cols>
  <sheetData>
    <row r="1" spans="2:12" ht="17.399999999999999" x14ac:dyDescent="0.3">
      <c r="B1" s="1" t="s">
        <v>84</v>
      </c>
    </row>
    <row r="2" spans="2:12" ht="17.399999999999999" x14ac:dyDescent="0.3">
      <c r="B2" s="1" t="s">
        <v>121</v>
      </c>
      <c r="E2" s="97" t="s">
        <v>122</v>
      </c>
      <c r="F2" s="97"/>
    </row>
    <row r="3" spans="2:12" x14ac:dyDescent="0.3">
      <c r="B3" s="80" t="s">
        <v>87</v>
      </c>
    </row>
    <row r="4" spans="2:12" ht="18" customHeight="1" x14ac:dyDescent="0.3">
      <c r="B4" s="1" t="s">
        <v>101</v>
      </c>
      <c r="C4" s="1"/>
      <c r="D4" s="1"/>
      <c r="E4" s="1"/>
      <c r="F4" s="1"/>
    </row>
    <row r="5" spans="2:12" ht="4.5" customHeight="1" x14ac:dyDescent="0.3"/>
    <row r="6" spans="2:12" x14ac:dyDescent="0.3">
      <c r="B6" s="20" t="s">
        <v>81</v>
      </c>
      <c r="H6" s="20" t="s">
        <v>82</v>
      </c>
    </row>
    <row r="7" spans="2:12" x14ac:dyDescent="0.3">
      <c r="B7" s="106" t="s">
        <v>0</v>
      </c>
      <c r="C7" s="106" t="s">
        <v>55</v>
      </c>
      <c r="D7" s="106"/>
      <c r="E7" s="106"/>
      <c r="F7" s="106"/>
      <c r="H7" s="106" t="s">
        <v>0</v>
      </c>
      <c r="I7" s="106" t="s">
        <v>49</v>
      </c>
      <c r="J7" s="106"/>
      <c r="K7" s="106"/>
      <c r="L7" s="106"/>
    </row>
    <row r="8" spans="2:12" ht="30.6" x14ac:dyDescent="0.3">
      <c r="B8" s="108"/>
      <c r="C8" s="14" t="s">
        <v>56</v>
      </c>
      <c r="D8" s="14" t="s">
        <v>57</v>
      </c>
      <c r="E8" s="14" t="s">
        <v>58</v>
      </c>
      <c r="F8" s="14" t="s">
        <v>59</v>
      </c>
      <c r="H8" s="108"/>
      <c r="I8" s="14" t="s">
        <v>56</v>
      </c>
      <c r="J8" s="14" t="s">
        <v>57</v>
      </c>
      <c r="K8" s="14" t="s">
        <v>58</v>
      </c>
      <c r="L8" s="14" t="s">
        <v>59</v>
      </c>
    </row>
    <row r="9" spans="2:12" x14ac:dyDescent="0.3">
      <c r="B9" s="4" t="s">
        <v>4</v>
      </c>
      <c r="C9" s="5"/>
      <c r="D9" s="5"/>
      <c r="E9" s="5"/>
      <c r="F9" s="5"/>
      <c r="H9" s="4" t="s">
        <v>4</v>
      </c>
      <c r="I9" s="5"/>
      <c r="J9" s="5"/>
      <c r="K9" s="5"/>
      <c r="L9" s="5"/>
    </row>
    <row r="10" spans="2:12" x14ac:dyDescent="0.3">
      <c r="B10" s="6" t="s">
        <v>4</v>
      </c>
      <c r="C10" s="7">
        <v>3395</v>
      </c>
      <c r="D10" s="7">
        <v>244</v>
      </c>
      <c r="E10" s="7">
        <v>162</v>
      </c>
      <c r="F10" s="7">
        <v>660</v>
      </c>
      <c r="H10" s="6" t="s">
        <v>4</v>
      </c>
      <c r="I10" s="11">
        <f>C10/(C10+D10+E10+F10)*100</f>
        <v>76.104012553239187</v>
      </c>
      <c r="J10" s="11">
        <f>D10/(D10+E10+F10+C10)*100</f>
        <v>5.4696256444743332</v>
      </c>
      <c r="K10" s="11">
        <f>E10/(E10+F10+D10+C10)*100</f>
        <v>3.6314727639542701</v>
      </c>
      <c r="L10" s="11">
        <f>F10/(F10+E10+D10+C10)*100</f>
        <v>14.794889038332212</v>
      </c>
    </row>
    <row r="11" spans="2:12" x14ac:dyDescent="0.3">
      <c r="B11" s="4" t="s">
        <v>5</v>
      </c>
      <c r="C11" s="8"/>
      <c r="D11" s="8"/>
      <c r="E11" s="8"/>
      <c r="F11" s="8"/>
      <c r="H11" s="4" t="s">
        <v>5</v>
      </c>
      <c r="I11" s="12"/>
      <c r="J11" s="12"/>
      <c r="K11" s="12"/>
      <c r="L11" s="12"/>
    </row>
    <row r="12" spans="2:12" x14ac:dyDescent="0.3">
      <c r="B12" s="9" t="s">
        <v>6</v>
      </c>
      <c r="C12" s="10">
        <v>736</v>
      </c>
      <c r="D12" s="10">
        <v>90</v>
      </c>
      <c r="E12" s="10">
        <v>26</v>
      </c>
      <c r="F12" s="10">
        <v>143</v>
      </c>
      <c r="H12" s="9" t="s">
        <v>6</v>
      </c>
      <c r="I12" s="13">
        <f t="shared" ref="I12:I23" si="0">C12/(C12+D12+E12+F12)*100</f>
        <v>73.969849246231149</v>
      </c>
      <c r="J12" s="13">
        <f t="shared" ref="J12:J23" si="1">D12/(D12+E12+F12+C12)*100</f>
        <v>9.0452261306532673</v>
      </c>
      <c r="K12" s="13">
        <f t="shared" ref="K12:K23" si="2">E12/(E12+F12+D12+C12)*100</f>
        <v>2.613065326633166</v>
      </c>
      <c r="L12" s="13">
        <f t="shared" ref="L12:L23" si="3">F12/(F12+E12+D12+C12)*100</f>
        <v>14.371859296482411</v>
      </c>
    </row>
    <row r="13" spans="2:12" x14ac:dyDescent="0.3">
      <c r="B13" s="9" t="s">
        <v>7</v>
      </c>
      <c r="C13" s="10">
        <v>1240</v>
      </c>
      <c r="D13" s="10">
        <v>106</v>
      </c>
      <c r="E13" s="10">
        <v>57</v>
      </c>
      <c r="F13" s="10">
        <v>221</v>
      </c>
      <c r="H13" s="9" t="s">
        <v>7</v>
      </c>
      <c r="I13" s="13">
        <f t="shared" si="0"/>
        <v>76.354679802955658</v>
      </c>
      <c r="J13" s="13">
        <f t="shared" si="1"/>
        <v>6.5270935960591139</v>
      </c>
      <c r="K13" s="13">
        <f t="shared" si="2"/>
        <v>3.5098522167487682</v>
      </c>
      <c r="L13" s="13">
        <f t="shared" si="3"/>
        <v>13.608374384236452</v>
      </c>
    </row>
    <row r="14" spans="2:12" x14ac:dyDescent="0.3">
      <c r="B14" s="9" t="s">
        <v>8</v>
      </c>
      <c r="C14" s="10">
        <v>970</v>
      </c>
      <c r="D14" s="10">
        <v>36</v>
      </c>
      <c r="E14" s="10">
        <v>56</v>
      </c>
      <c r="F14" s="10">
        <v>200</v>
      </c>
      <c r="H14" s="9" t="s">
        <v>8</v>
      </c>
      <c r="I14" s="13">
        <f t="shared" si="0"/>
        <v>76.862123613312207</v>
      </c>
      <c r="J14" s="13">
        <f t="shared" si="1"/>
        <v>2.8526148969889067</v>
      </c>
      <c r="K14" s="13">
        <f t="shared" si="2"/>
        <v>4.4374009508716323</v>
      </c>
      <c r="L14" s="13">
        <f t="shared" si="3"/>
        <v>15.847860538827257</v>
      </c>
    </row>
    <row r="15" spans="2:12" x14ac:dyDescent="0.3">
      <c r="B15" s="9" t="s">
        <v>9</v>
      </c>
      <c r="C15" s="10">
        <v>449</v>
      </c>
      <c r="D15" s="10">
        <v>12</v>
      </c>
      <c r="E15" s="10">
        <v>23</v>
      </c>
      <c r="F15" s="10">
        <v>96</v>
      </c>
      <c r="H15" s="9" t="s">
        <v>9</v>
      </c>
      <c r="I15" s="13">
        <f t="shared" si="0"/>
        <v>77.413793103448285</v>
      </c>
      <c r="J15" s="13">
        <f t="shared" si="1"/>
        <v>2.0689655172413794</v>
      </c>
      <c r="K15" s="13">
        <f t="shared" si="2"/>
        <v>3.9655172413793105</v>
      </c>
      <c r="L15" s="13">
        <f t="shared" si="3"/>
        <v>16.551724137931036</v>
      </c>
    </row>
    <row r="16" spans="2:12" x14ac:dyDescent="0.3">
      <c r="B16" s="4" t="s">
        <v>71</v>
      </c>
      <c r="C16" s="8"/>
      <c r="D16" s="8"/>
      <c r="E16" s="8"/>
      <c r="F16" s="8"/>
      <c r="H16" s="4" t="s">
        <v>71</v>
      </c>
      <c r="I16" s="8"/>
      <c r="J16" s="8"/>
      <c r="K16" s="8"/>
      <c r="L16" s="8"/>
    </row>
    <row r="17" spans="2:12" x14ac:dyDescent="0.3">
      <c r="B17" s="9" t="s">
        <v>64</v>
      </c>
      <c r="C17" s="10">
        <v>974</v>
      </c>
      <c r="D17" s="10">
        <v>56</v>
      </c>
      <c r="E17" s="10">
        <v>57</v>
      </c>
      <c r="F17" s="10">
        <v>189</v>
      </c>
      <c r="H17" s="9" t="s">
        <v>64</v>
      </c>
      <c r="I17" s="13">
        <f t="shared" si="0"/>
        <v>76.332288401253919</v>
      </c>
      <c r="J17" s="13">
        <f t="shared" si="1"/>
        <v>4.3887147335423196</v>
      </c>
      <c r="K17" s="13">
        <f t="shared" si="2"/>
        <v>4.4670846394984327</v>
      </c>
      <c r="L17" s="13">
        <f t="shared" si="3"/>
        <v>14.81191222570533</v>
      </c>
    </row>
    <row r="18" spans="2:12" x14ac:dyDescent="0.3">
      <c r="B18" s="9" t="s">
        <v>65</v>
      </c>
      <c r="C18" s="10">
        <v>396</v>
      </c>
      <c r="D18" s="10">
        <v>24</v>
      </c>
      <c r="E18" s="10">
        <v>24</v>
      </c>
      <c r="F18" s="10">
        <v>68</v>
      </c>
      <c r="H18" s="9" t="s">
        <v>65</v>
      </c>
      <c r="I18" s="13">
        <f t="shared" si="0"/>
        <v>77.34375</v>
      </c>
      <c r="J18" s="13">
        <f t="shared" si="1"/>
        <v>4.6875</v>
      </c>
      <c r="K18" s="13">
        <f t="shared" si="2"/>
        <v>4.6875</v>
      </c>
      <c r="L18" s="13">
        <f t="shared" si="3"/>
        <v>13.28125</v>
      </c>
    </row>
    <row r="19" spans="2:12" x14ac:dyDescent="0.3">
      <c r="B19" s="9" t="s">
        <v>66</v>
      </c>
      <c r="C19" s="10">
        <v>1046</v>
      </c>
      <c r="D19" s="10">
        <v>89</v>
      </c>
      <c r="E19" s="10">
        <v>31</v>
      </c>
      <c r="F19" s="10">
        <v>188</v>
      </c>
      <c r="H19" s="9" t="s">
        <v>66</v>
      </c>
      <c r="I19" s="13">
        <f t="shared" si="0"/>
        <v>77.252584933530272</v>
      </c>
      <c r="J19" s="13">
        <f t="shared" si="1"/>
        <v>6.5731166912850814</v>
      </c>
      <c r="K19" s="13">
        <f t="shared" si="2"/>
        <v>2.2895125553914326</v>
      </c>
      <c r="L19" s="13">
        <f t="shared" si="3"/>
        <v>13.884785819793205</v>
      </c>
    </row>
    <row r="20" spans="2:12" x14ac:dyDescent="0.3">
      <c r="B20" s="9" t="s">
        <v>67</v>
      </c>
      <c r="C20" s="10">
        <v>113</v>
      </c>
      <c r="D20" s="10">
        <v>2</v>
      </c>
      <c r="E20" s="10">
        <v>3</v>
      </c>
      <c r="F20" s="10">
        <v>25</v>
      </c>
      <c r="H20" s="9" t="s">
        <v>67</v>
      </c>
      <c r="I20" s="13">
        <f t="shared" si="0"/>
        <v>79.020979020979027</v>
      </c>
      <c r="J20" s="13">
        <f t="shared" si="1"/>
        <v>1.3986013986013985</v>
      </c>
      <c r="K20" s="13">
        <f t="shared" si="2"/>
        <v>2.0979020979020979</v>
      </c>
      <c r="L20" s="13">
        <f t="shared" si="3"/>
        <v>17.482517482517483</v>
      </c>
    </row>
    <row r="21" spans="2:12" x14ac:dyDescent="0.3">
      <c r="B21" s="9" t="s">
        <v>68</v>
      </c>
      <c r="C21" s="10">
        <v>133</v>
      </c>
      <c r="D21" s="10">
        <v>23</v>
      </c>
      <c r="E21" s="10">
        <v>13</v>
      </c>
      <c r="F21" s="10">
        <v>43</v>
      </c>
      <c r="H21" s="9" t="s">
        <v>68</v>
      </c>
      <c r="I21" s="13">
        <f t="shared" si="0"/>
        <v>62.735849056603776</v>
      </c>
      <c r="J21" s="13">
        <f t="shared" si="1"/>
        <v>10.849056603773585</v>
      </c>
      <c r="K21" s="13">
        <f t="shared" si="2"/>
        <v>6.132075471698113</v>
      </c>
      <c r="L21" s="13">
        <f t="shared" si="3"/>
        <v>20.283018867924529</v>
      </c>
    </row>
    <row r="22" spans="2:12" x14ac:dyDescent="0.3">
      <c r="B22" s="9" t="s">
        <v>69</v>
      </c>
      <c r="C22" s="10">
        <v>141</v>
      </c>
      <c r="D22" s="10">
        <v>11</v>
      </c>
      <c r="E22" s="10">
        <v>11</v>
      </c>
      <c r="F22" s="10">
        <v>29</v>
      </c>
      <c r="H22" s="9" t="s">
        <v>69</v>
      </c>
      <c r="I22" s="13">
        <f t="shared" si="0"/>
        <v>73.4375</v>
      </c>
      <c r="J22" s="13">
        <f t="shared" si="1"/>
        <v>5.7291666666666661</v>
      </c>
      <c r="K22" s="13">
        <f t="shared" si="2"/>
        <v>5.7291666666666661</v>
      </c>
      <c r="L22" s="13">
        <f t="shared" si="3"/>
        <v>15.104166666666666</v>
      </c>
    </row>
    <row r="23" spans="2:12" x14ac:dyDescent="0.3">
      <c r="B23" s="9" t="s">
        <v>70</v>
      </c>
      <c r="C23" s="10">
        <v>592</v>
      </c>
      <c r="D23" s="10">
        <v>39</v>
      </c>
      <c r="E23" s="10">
        <v>23</v>
      </c>
      <c r="F23" s="10">
        <v>118</v>
      </c>
      <c r="H23" s="9" t="s">
        <v>70</v>
      </c>
      <c r="I23" s="13">
        <f t="shared" si="0"/>
        <v>76.683937823834185</v>
      </c>
      <c r="J23" s="13">
        <f t="shared" si="1"/>
        <v>5.0518134715025909</v>
      </c>
      <c r="K23" s="13">
        <f t="shared" si="2"/>
        <v>2.9792746113989637</v>
      </c>
      <c r="L23" s="13">
        <f t="shared" si="3"/>
        <v>15.284974093264248</v>
      </c>
    </row>
  </sheetData>
  <mergeCells count="5">
    <mergeCell ref="E2:F2"/>
    <mergeCell ref="B7:B8"/>
    <mergeCell ref="C7:F7"/>
    <mergeCell ref="H7:H8"/>
    <mergeCell ref="I7:L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>
    <oddHeader>&amp;R&amp;G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2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8" width="12.6640625" customWidth="1"/>
    <col min="9" max="9" width="3.44140625" customWidth="1"/>
    <col min="10" max="10" width="27.6640625" customWidth="1"/>
    <col min="17" max="17" width="3.88671875" customWidth="1"/>
  </cols>
  <sheetData>
    <row r="1" spans="2:18" ht="17.399999999999999" x14ac:dyDescent="0.3">
      <c r="B1" s="1" t="s">
        <v>84</v>
      </c>
    </row>
    <row r="2" spans="2:18" ht="17.399999999999999" x14ac:dyDescent="0.3">
      <c r="B2" s="1" t="s">
        <v>121</v>
      </c>
      <c r="E2" s="122" t="s">
        <v>122</v>
      </c>
      <c r="F2" s="122"/>
    </row>
    <row r="3" spans="2:18" x14ac:dyDescent="0.3">
      <c r="B3" s="80" t="s">
        <v>87</v>
      </c>
    </row>
    <row r="4" spans="2:18" ht="18" customHeight="1" x14ac:dyDescent="0.3">
      <c r="B4" s="1" t="s">
        <v>102</v>
      </c>
      <c r="C4" s="1"/>
      <c r="D4" s="1"/>
      <c r="E4" s="1"/>
      <c r="F4" s="1"/>
      <c r="G4" s="1"/>
      <c r="H4" s="1"/>
    </row>
    <row r="6" spans="2:18" x14ac:dyDescent="0.3">
      <c r="B6" s="20" t="s">
        <v>81</v>
      </c>
      <c r="J6" s="2" t="s">
        <v>82</v>
      </c>
    </row>
    <row r="7" spans="2:18" ht="20.399999999999999" x14ac:dyDescent="0.3">
      <c r="B7" s="76" t="s">
        <v>0</v>
      </c>
      <c r="C7" s="76" t="s">
        <v>60</v>
      </c>
      <c r="D7" s="76" t="s">
        <v>61</v>
      </c>
      <c r="E7" s="76" t="s">
        <v>62</v>
      </c>
      <c r="F7" s="76" t="s">
        <v>63</v>
      </c>
      <c r="G7" s="76" t="s">
        <v>114</v>
      </c>
      <c r="H7" s="76" t="s">
        <v>29</v>
      </c>
      <c r="J7" s="76" t="s">
        <v>0</v>
      </c>
      <c r="K7" s="76" t="s">
        <v>60</v>
      </c>
      <c r="L7" s="76" t="s">
        <v>61</v>
      </c>
      <c r="M7" s="76" t="s">
        <v>62</v>
      </c>
      <c r="N7" s="76" t="s">
        <v>63</v>
      </c>
      <c r="O7" s="76" t="s">
        <v>114</v>
      </c>
      <c r="P7" s="76" t="s">
        <v>29</v>
      </c>
      <c r="R7" s="74"/>
    </row>
    <row r="8" spans="2:18" x14ac:dyDescent="0.3">
      <c r="B8" s="4" t="s">
        <v>4</v>
      </c>
      <c r="C8" s="5"/>
      <c r="D8" s="5"/>
      <c r="E8" s="5"/>
      <c r="F8" s="5"/>
      <c r="G8" s="5"/>
      <c r="H8" s="5"/>
      <c r="J8" s="4" t="s">
        <v>4</v>
      </c>
      <c r="K8" s="5"/>
      <c r="L8" s="5"/>
      <c r="M8" s="5"/>
      <c r="N8" s="5"/>
      <c r="O8" s="5"/>
      <c r="P8" s="5"/>
    </row>
    <row r="9" spans="2:18" x14ac:dyDescent="0.3">
      <c r="B9" s="6" t="s">
        <v>4</v>
      </c>
      <c r="C9" s="7">
        <v>12</v>
      </c>
      <c r="D9" s="7">
        <v>98</v>
      </c>
      <c r="E9" s="7">
        <v>4408</v>
      </c>
      <c r="F9" s="7">
        <v>238</v>
      </c>
      <c r="G9" s="7">
        <v>128</v>
      </c>
      <c r="H9" s="7">
        <v>1012</v>
      </c>
      <c r="J9" s="6" t="s">
        <v>4</v>
      </c>
      <c r="K9" s="11">
        <f>C9/(C9+D9+E9+F9+G9+H9)*100</f>
        <v>0.20352781546811397</v>
      </c>
      <c r="L9" s="11">
        <f>D9/(D9+E9+F9+G9+H9+C9)*100</f>
        <v>1.6621438263229309</v>
      </c>
      <c r="M9" s="11">
        <f>E9/(E9+F9+G9+H9+D9+C9)*100</f>
        <v>74.762550881953871</v>
      </c>
      <c r="N9" s="11">
        <f>F9/(F9+G9+H9+D9+E9+C9)*100</f>
        <v>4.0366350067842598</v>
      </c>
      <c r="O9" s="11">
        <f>G9/(G9+H9+F9+E9+D9+C9)*100</f>
        <v>2.1709633649932156</v>
      </c>
      <c r="P9" s="11">
        <f>H9/(H9+G9+F9+E9+D9+C9)*100</f>
        <v>17.164179104477611</v>
      </c>
    </row>
    <row r="10" spans="2:18" x14ac:dyDescent="0.3">
      <c r="B10" s="4" t="s">
        <v>5</v>
      </c>
      <c r="C10" s="8"/>
      <c r="D10" s="8"/>
      <c r="E10" s="8"/>
      <c r="F10" s="8"/>
      <c r="G10" s="8"/>
      <c r="H10" s="8"/>
      <c r="J10" s="4" t="s">
        <v>5</v>
      </c>
      <c r="K10" s="12"/>
      <c r="L10" s="12"/>
      <c r="M10" s="12"/>
      <c r="N10" s="12"/>
      <c r="O10" s="12"/>
      <c r="P10" s="12"/>
    </row>
    <row r="11" spans="2:18" x14ac:dyDescent="0.3">
      <c r="B11" s="9" t="s">
        <v>6</v>
      </c>
      <c r="C11" s="10">
        <v>3</v>
      </c>
      <c r="D11" s="10">
        <v>22</v>
      </c>
      <c r="E11" s="10">
        <v>855</v>
      </c>
      <c r="F11" s="10">
        <v>31</v>
      </c>
      <c r="G11" s="10">
        <v>24</v>
      </c>
      <c r="H11" s="10">
        <v>265</v>
      </c>
      <c r="J11" s="9" t="s">
        <v>6</v>
      </c>
      <c r="K11" s="13">
        <f t="shared" ref="K11:K22" si="0">C11/(C11+D11+E11+F11+G11+H11)*100</f>
        <v>0.25</v>
      </c>
      <c r="L11" s="13">
        <f t="shared" ref="L11:L22" si="1">D11/(D11+E11+F11+G11+H11+C11)*100</f>
        <v>1.8333333333333333</v>
      </c>
      <c r="M11" s="13">
        <f t="shared" ref="M11:M22" si="2">E11/(E11+F11+G11+H11+D11+C11)*100</f>
        <v>71.25</v>
      </c>
      <c r="N11" s="13">
        <f t="shared" ref="N11:N22" si="3">F11/(F11+G11+H11+D11+E11+C11)*100</f>
        <v>2.5833333333333335</v>
      </c>
      <c r="O11" s="13">
        <f t="shared" ref="O11:O22" si="4">G11/(G11+H11+F11+E11+D11+C11)*100</f>
        <v>2</v>
      </c>
      <c r="P11" s="13">
        <f t="shared" ref="P11:P22" si="5">H11/(H11+G11+F11+E11+D11+C11)*100</f>
        <v>22.083333333333332</v>
      </c>
    </row>
    <row r="12" spans="2:18" x14ac:dyDescent="0.3">
      <c r="B12" s="9" t="s">
        <v>7</v>
      </c>
      <c r="C12" s="10">
        <v>6</v>
      </c>
      <c r="D12" s="10">
        <v>40</v>
      </c>
      <c r="E12" s="10">
        <v>1557</v>
      </c>
      <c r="F12" s="10">
        <v>80</v>
      </c>
      <c r="G12" s="10">
        <v>59</v>
      </c>
      <c r="H12" s="10">
        <v>377</v>
      </c>
      <c r="J12" s="9" t="s">
        <v>7</v>
      </c>
      <c r="K12" s="13">
        <f t="shared" si="0"/>
        <v>0.28315243039169424</v>
      </c>
      <c r="L12" s="13">
        <f t="shared" si="1"/>
        <v>1.8876828692779613</v>
      </c>
      <c r="M12" s="13">
        <f t="shared" si="2"/>
        <v>73.478055686644637</v>
      </c>
      <c r="N12" s="13">
        <f t="shared" si="3"/>
        <v>3.7753657385559225</v>
      </c>
      <c r="O12" s="13">
        <f t="shared" si="4"/>
        <v>2.784332232184993</v>
      </c>
      <c r="P12" s="13">
        <f t="shared" si="5"/>
        <v>17.791411042944784</v>
      </c>
    </row>
    <row r="13" spans="2:18" x14ac:dyDescent="0.3">
      <c r="B13" s="9" t="s">
        <v>8</v>
      </c>
      <c r="C13" s="10">
        <v>2</v>
      </c>
      <c r="D13" s="10">
        <v>23</v>
      </c>
      <c r="E13" s="10">
        <v>1338</v>
      </c>
      <c r="F13" s="10">
        <v>81</v>
      </c>
      <c r="G13" s="10">
        <v>34</v>
      </c>
      <c r="H13" s="10">
        <v>263</v>
      </c>
      <c r="J13" s="9" t="s">
        <v>8</v>
      </c>
      <c r="K13" s="13">
        <f t="shared" si="0"/>
        <v>0.11487650775416428</v>
      </c>
      <c r="L13" s="13">
        <f t="shared" si="1"/>
        <v>1.3210798391728891</v>
      </c>
      <c r="M13" s="13">
        <f t="shared" si="2"/>
        <v>76.852383687535891</v>
      </c>
      <c r="N13" s="13">
        <f t="shared" si="3"/>
        <v>4.6524985640436531</v>
      </c>
      <c r="O13" s="13">
        <f t="shared" si="4"/>
        <v>1.9529006318207927</v>
      </c>
      <c r="P13" s="13">
        <f t="shared" si="5"/>
        <v>15.106260769672602</v>
      </c>
    </row>
    <row r="14" spans="2:18" x14ac:dyDescent="0.3">
      <c r="B14" s="9" t="s">
        <v>9</v>
      </c>
      <c r="C14" s="10">
        <v>1</v>
      </c>
      <c r="D14" s="10">
        <v>13</v>
      </c>
      <c r="E14" s="10">
        <v>658</v>
      </c>
      <c r="F14" s="10">
        <v>46</v>
      </c>
      <c r="G14" s="10">
        <v>11</v>
      </c>
      <c r="H14" s="10">
        <v>107</v>
      </c>
      <c r="J14" s="9" t="s">
        <v>9</v>
      </c>
      <c r="K14" s="13">
        <f t="shared" si="0"/>
        <v>0.11961722488038277</v>
      </c>
      <c r="L14" s="13">
        <f t="shared" si="1"/>
        <v>1.5550239234449761</v>
      </c>
      <c r="M14" s="13">
        <f t="shared" si="2"/>
        <v>78.708133971291872</v>
      </c>
      <c r="N14" s="13">
        <f t="shared" si="3"/>
        <v>5.5023923444976077</v>
      </c>
      <c r="O14" s="13">
        <f t="shared" si="4"/>
        <v>1.3157894736842104</v>
      </c>
      <c r="P14" s="13">
        <f t="shared" si="5"/>
        <v>12.799043062200957</v>
      </c>
    </row>
    <row r="15" spans="2:18" x14ac:dyDescent="0.3">
      <c r="B15" s="4" t="s">
        <v>71</v>
      </c>
      <c r="C15" s="8"/>
      <c r="D15" s="8"/>
      <c r="E15" s="8"/>
      <c r="F15" s="8"/>
      <c r="G15" s="8"/>
      <c r="H15" s="8"/>
      <c r="J15" s="4" t="s">
        <v>71</v>
      </c>
      <c r="K15" s="8"/>
      <c r="L15" s="8"/>
      <c r="M15" s="8"/>
      <c r="N15" s="8"/>
      <c r="O15" s="8"/>
      <c r="P15" s="8"/>
      <c r="Q15" s="8"/>
      <c r="R15" s="8"/>
    </row>
    <row r="16" spans="2:18" x14ac:dyDescent="0.3">
      <c r="B16" s="9" t="s">
        <v>64</v>
      </c>
      <c r="C16" s="10">
        <v>2</v>
      </c>
      <c r="D16" s="10">
        <v>21</v>
      </c>
      <c r="E16" s="10">
        <v>1371</v>
      </c>
      <c r="F16" s="10">
        <v>64</v>
      </c>
      <c r="G16" s="10">
        <v>20</v>
      </c>
      <c r="H16" s="10">
        <v>216</v>
      </c>
      <c r="J16" s="9" t="s">
        <v>64</v>
      </c>
      <c r="K16" s="13">
        <f t="shared" si="0"/>
        <v>0.11806375442739078</v>
      </c>
      <c r="L16" s="13">
        <f t="shared" si="1"/>
        <v>1.2396694214876034</v>
      </c>
      <c r="M16" s="13">
        <f t="shared" si="2"/>
        <v>80.932703659976397</v>
      </c>
      <c r="N16" s="13">
        <f t="shared" si="3"/>
        <v>3.778040141676505</v>
      </c>
      <c r="O16" s="13">
        <f t="shared" si="4"/>
        <v>1.1806375442739079</v>
      </c>
      <c r="P16" s="13">
        <f t="shared" si="5"/>
        <v>12.750885478158205</v>
      </c>
    </row>
    <row r="17" spans="2:16" x14ac:dyDescent="0.3">
      <c r="B17" s="9" t="s">
        <v>65</v>
      </c>
      <c r="C17" s="10">
        <v>1</v>
      </c>
      <c r="D17" s="10">
        <v>8</v>
      </c>
      <c r="E17" s="10">
        <v>468</v>
      </c>
      <c r="F17" s="10">
        <v>32</v>
      </c>
      <c r="G17" s="10">
        <v>17</v>
      </c>
      <c r="H17" s="10">
        <v>106</v>
      </c>
      <c r="J17" s="9" t="s">
        <v>65</v>
      </c>
      <c r="K17" s="13">
        <f t="shared" si="0"/>
        <v>0.15822784810126583</v>
      </c>
      <c r="L17" s="13">
        <f t="shared" si="1"/>
        <v>1.2658227848101267</v>
      </c>
      <c r="M17" s="13">
        <f t="shared" si="2"/>
        <v>74.050632911392398</v>
      </c>
      <c r="N17" s="13">
        <f t="shared" si="3"/>
        <v>5.0632911392405067</v>
      </c>
      <c r="O17" s="13">
        <f t="shared" si="4"/>
        <v>2.6898734177215191</v>
      </c>
      <c r="P17" s="13">
        <f t="shared" si="5"/>
        <v>16.77215189873418</v>
      </c>
    </row>
    <row r="18" spans="2:16" x14ac:dyDescent="0.3">
      <c r="B18" s="9" t="s">
        <v>66</v>
      </c>
      <c r="C18" s="10">
        <v>7</v>
      </c>
      <c r="D18" s="10">
        <v>52</v>
      </c>
      <c r="E18" s="10">
        <v>1374</v>
      </c>
      <c r="F18" s="10">
        <v>58</v>
      </c>
      <c r="G18" s="10">
        <v>17</v>
      </c>
      <c r="H18" s="10">
        <v>287</v>
      </c>
      <c r="J18" s="9" t="s">
        <v>66</v>
      </c>
      <c r="K18" s="13">
        <f t="shared" si="0"/>
        <v>0.38997214484679665</v>
      </c>
      <c r="L18" s="13">
        <f t="shared" si="1"/>
        <v>2.8969359331476321</v>
      </c>
      <c r="M18" s="13">
        <f t="shared" si="2"/>
        <v>76.545961002785518</v>
      </c>
      <c r="N18" s="13">
        <f t="shared" si="3"/>
        <v>3.2311977715877438</v>
      </c>
      <c r="O18" s="13">
        <f t="shared" si="4"/>
        <v>0.94707520891364905</v>
      </c>
      <c r="P18" s="13">
        <f t="shared" si="5"/>
        <v>15.988857938718661</v>
      </c>
    </row>
    <row r="19" spans="2:16" x14ac:dyDescent="0.3">
      <c r="B19" s="9" t="s">
        <v>67</v>
      </c>
      <c r="C19" s="10">
        <v>1</v>
      </c>
      <c r="D19" s="10">
        <v>6</v>
      </c>
      <c r="E19" s="10">
        <v>152</v>
      </c>
      <c r="F19" s="10">
        <v>10</v>
      </c>
      <c r="G19" s="10">
        <v>4</v>
      </c>
      <c r="H19" s="10">
        <v>30</v>
      </c>
      <c r="J19" s="9" t="s">
        <v>67</v>
      </c>
      <c r="K19" s="13">
        <f t="shared" si="0"/>
        <v>0.49261083743842365</v>
      </c>
      <c r="L19" s="13">
        <f t="shared" si="1"/>
        <v>2.9556650246305418</v>
      </c>
      <c r="M19" s="13">
        <f t="shared" si="2"/>
        <v>74.876847290640399</v>
      </c>
      <c r="N19" s="13">
        <f t="shared" si="3"/>
        <v>4.9261083743842367</v>
      </c>
      <c r="O19" s="13">
        <f t="shared" si="4"/>
        <v>1.9704433497536946</v>
      </c>
      <c r="P19" s="13">
        <f t="shared" si="5"/>
        <v>14.77832512315271</v>
      </c>
    </row>
    <row r="20" spans="2:16" x14ac:dyDescent="0.3">
      <c r="B20" s="9" t="s">
        <v>68</v>
      </c>
      <c r="C20" s="10">
        <v>0</v>
      </c>
      <c r="D20" s="10">
        <v>4</v>
      </c>
      <c r="E20" s="10">
        <v>164</v>
      </c>
      <c r="F20" s="10">
        <v>8</v>
      </c>
      <c r="G20" s="10">
        <v>30</v>
      </c>
      <c r="H20" s="10">
        <v>150</v>
      </c>
      <c r="J20" s="9" t="s">
        <v>68</v>
      </c>
      <c r="K20" s="13">
        <f t="shared" si="0"/>
        <v>0</v>
      </c>
      <c r="L20" s="13">
        <f t="shared" si="1"/>
        <v>1.1235955056179776</v>
      </c>
      <c r="M20" s="13">
        <f t="shared" si="2"/>
        <v>46.067415730337082</v>
      </c>
      <c r="N20" s="13">
        <f t="shared" si="3"/>
        <v>2.2471910112359552</v>
      </c>
      <c r="O20" s="13">
        <f t="shared" si="4"/>
        <v>8.4269662921348321</v>
      </c>
      <c r="P20" s="13">
        <f t="shared" si="5"/>
        <v>42.134831460674157</v>
      </c>
    </row>
    <row r="21" spans="2:16" x14ac:dyDescent="0.3">
      <c r="B21" s="9" t="s">
        <v>69</v>
      </c>
      <c r="C21" s="10">
        <v>0</v>
      </c>
      <c r="D21" s="10">
        <v>0</v>
      </c>
      <c r="E21" s="10">
        <v>176</v>
      </c>
      <c r="F21" s="10">
        <v>17</v>
      </c>
      <c r="G21" s="10">
        <v>10</v>
      </c>
      <c r="H21" s="10">
        <v>31</v>
      </c>
      <c r="J21" s="9" t="s">
        <v>69</v>
      </c>
      <c r="K21" s="13">
        <f t="shared" si="0"/>
        <v>0</v>
      </c>
      <c r="L21" s="13">
        <f t="shared" si="1"/>
        <v>0</v>
      </c>
      <c r="M21" s="13">
        <f t="shared" si="2"/>
        <v>75.213675213675216</v>
      </c>
      <c r="N21" s="13">
        <f t="shared" si="3"/>
        <v>7.2649572649572658</v>
      </c>
      <c r="O21" s="13">
        <f t="shared" si="4"/>
        <v>4.2735042735042734</v>
      </c>
      <c r="P21" s="13">
        <f t="shared" si="5"/>
        <v>13.247863247863249</v>
      </c>
    </row>
    <row r="22" spans="2:16" x14ac:dyDescent="0.3">
      <c r="B22" s="9" t="s">
        <v>70</v>
      </c>
      <c r="C22" s="10">
        <v>1</v>
      </c>
      <c r="D22" s="10">
        <v>7</v>
      </c>
      <c r="E22" s="10">
        <v>703</v>
      </c>
      <c r="F22" s="10">
        <v>49</v>
      </c>
      <c r="G22" s="10">
        <v>30</v>
      </c>
      <c r="H22" s="10">
        <v>192</v>
      </c>
      <c r="J22" s="9" t="s">
        <v>70</v>
      </c>
      <c r="K22" s="13">
        <f t="shared" si="0"/>
        <v>0.10183299389002036</v>
      </c>
      <c r="L22" s="13">
        <f t="shared" si="1"/>
        <v>0.71283095723014256</v>
      </c>
      <c r="M22" s="13">
        <f t="shared" si="2"/>
        <v>71.588594704684311</v>
      </c>
      <c r="N22" s="13">
        <f t="shared" si="3"/>
        <v>4.9898167006109979</v>
      </c>
      <c r="O22" s="13">
        <f t="shared" si="4"/>
        <v>3.0549898167006111</v>
      </c>
      <c r="P22" s="13">
        <f t="shared" si="5"/>
        <v>19.551934826883908</v>
      </c>
    </row>
  </sheetData>
  <mergeCells count="1">
    <mergeCell ref="E2:F2"/>
  </mergeCells>
  <hyperlinks>
    <hyperlink ref="B3" location="Índice!A1" display="voltar"/>
  </hyperlinks>
  <pageMargins left="0.7" right="0.7" top="0.75" bottom="0.75" header="0.3" footer="0.3"/>
  <pageSetup paperSize="9" scale="78" orientation="portrait" r:id="rId1"/>
  <headerFooter scaleWithDoc="0">
    <oddHeader>&amp;R&amp;G</oddHeader>
  </headerFooter>
  <colBreaks count="1" manualBreakCount="1">
    <brk id="9" max="1048575" man="1"/>
  </col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9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5546875" customWidth="1"/>
    <col min="2" max="2" width="27.5546875" bestFit="1" customWidth="1"/>
    <col min="3" max="3" width="102.109375" bestFit="1" customWidth="1"/>
  </cols>
  <sheetData>
    <row r="1" spans="2:3" ht="17.399999999999999" x14ac:dyDescent="0.3">
      <c r="B1" s="1" t="s">
        <v>84</v>
      </c>
    </row>
    <row r="2" spans="2:3" ht="17.399999999999999" x14ac:dyDescent="0.3">
      <c r="B2" s="1" t="s">
        <v>121</v>
      </c>
    </row>
    <row r="3" spans="2:3" x14ac:dyDescent="0.3">
      <c r="B3" s="80" t="s">
        <v>87</v>
      </c>
    </row>
    <row r="4" spans="2:3" ht="17.399999999999999" x14ac:dyDescent="0.3">
      <c r="B4" s="1" t="s">
        <v>103</v>
      </c>
    </row>
    <row r="5" spans="2:3" ht="8.25" customHeight="1" x14ac:dyDescent="0.3"/>
    <row r="6" spans="2:3" x14ac:dyDescent="0.3">
      <c r="B6" s="123" t="s">
        <v>5</v>
      </c>
      <c r="C6" s="124"/>
    </row>
    <row r="7" spans="2:3" x14ac:dyDescent="0.3">
      <c r="B7" s="9" t="s">
        <v>6</v>
      </c>
      <c r="C7" s="81" t="s">
        <v>104</v>
      </c>
    </row>
    <row r="8" spans="2:3" x14ac:dyDescent="0.3">
      <c r="B8" s="9" t="s">
        <v>7</v>
      </c>
      <c r="C8" s="81" t="s">
        <v>105</v>
      </c>
    </row>
    <row r="9" spans="2:3" x14ac:dyDescent="0.3">
      <c r="B9" s="9" t="s">
        <v>8</v>
      </c>
      <c r="C9" s="81" t="s">
        <v>106</v>
      </c>
    </row>
    <row r="10" spans="2:3" x14ac:dyDescent="0.3">
      <c r="B10" s="9" t="s">
        <v>9</v>
      </c>
      <c r="C10" s="81" t="s">
        <v>124</v>
      </c>
    </row>
    <row r="11" spans="2:3" x14ac:dyDescent="0.3">
      <c r="B11" s="86"/>
      <c r="C11" s="87"/>
    </row>
    <row r="12" spans="2:3" x14ac:dyDescent="0.3">
      <c r="B12" s="125" t="s">
        <v>71</v>
      </c>
      <c r="C12" s="126"/>
    </row>
    <row r="13" spans="2:3" x14ac:dyDescent="0.3">
      <c r="B13" s="9" t="s">
        <v>64</v>
      </c>
      <c r="C13" s="81" t="s">
        <v>107</v>
      </c>
    </row>
    <row r="14" spans="2:3" x14ac:dyDescent="0.3">
      <c r="B14" s="9" t="s">
        <v>65</v>
      </c>
      <c r="C14" s="81" t="s">
        <v>108</v>
      </c>
    </row>
    <row r="15" spans="2:3" x14ac:dyDescent="0.3">
      <c r="B15" s="9" t="s">
        <v>66</v>
      </c>
      <c r="C15" s="81" t="s">
        <v>109</v>
      </c>
    </row>
    <row r="16" spans="2:3" x14ac:dyDescent="0.3">
      <c r="B16" s="9" t="s">
        <v>67</v>
      </c>
      <c r="C16" s="81" t="s">
        <v>110</v>
      </c>
    </row>
    <row r="17" spans="2:3" x14ac:dyDescent="0.3">
      <c r="B17" s="9" t="s">
        <v>68</v>
      </c>
      <c r="C17" s="81" t="s">
        <v>111</v>
      </c>
    </row>
    <row r="18" spans="2:3" x14ac:dyDescent="0.3">
      <c r="B18" s="9" t="s">
        <v>69</v>
      </c>
      <c r="C18" s="81" t="s">
        <v>112</v>
      </c>
    </row>
    <row r="19" spans="2:3" x14ac:dyDescent="0.3">
      <c r="B19" s="9" t="s">
        <v>70</v>
      </c>
      <c r="C19" s="81" t="s">
        <v>113</v>
      </c>
    </row>
  </sheetData>
  <mergeCells count="2">
    <mergeCell ref="B6:C6"/>
    <mergeCell ref="B12:C12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98" orientation="landscape" r:id="rId1"/>
  <headerFooter scaleWithDoc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8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11" width="10.6640625" customWidth="1"/>
    <col min="12" max="12" width="3.44140625" customWidth="1"/>
    <col min="13" max="13" width="27.6640625" customWidth="1"/>
    <col min="20" max="20" width="3.44140625" customWidth="1"/>
    <col min="21" max="21" width="27.5546875" bestFit="1" customWidth="1"/>
  </cols>
  <sheetData>
    <row r="1" spans="2:24" ht="17.399999999999999" x14ac:dyDescent="0.3">
      <c r="B1" s="1" t="s">
        <v>84</v>
      </c>
    </row>
    <row r="2" spans="2:24" ht="17.399999999999999" x14ac:dyDescent="0.3">
      <c r="B2" s="1" t="s">
        <v>121</v>
      </c>
      <c r="F2" s="97" t="s">
        <v>122</v>
      </c>
      <c r="G2" s="97"/>
    </row>
    <row r="3" spans="2:24" x14ac:dyDescent="0.3">
      <c r="B3" s="80" t="s">
        <v>87</v>
      </c>
      <c r="F3" s="88" t="s">
        <v>123</v>
      </c>
    </row>
    <row r="4" spans="2:24" ht="18" customHeight="1" x14ac:dyDescent="0.3">
      <c r="B4" s="1" t="s">
        <v>88</v>
      </c>
      <c r="C4" s="1"/>
      <c r="D4" s="1"/>
      <c r="E4" s="1"/>
      <c r="F4" s="1"/>
      <c r="G4" s="1"/>
      <c r="H4" s="1"/>
      <c r="I4" s="1"/>
      <c r="J4" s="1"/>
      <c r="K4" s="1"/>
    </row>
    <row r="5" spans="2:24" x14ac:dyDescent="0.3">
      <c r="B5" s="2"/>
      <c r="M5" s="2" t="s">
        <v>10</v>
      </c>
      <c r="U5" s="2" t="s">
        <v>10</v>
      </c>
    </row>
    <row r="6" spans="2:24" x14ac:dyDescent="0.3">
      <c r="B6" s="89" t="s">
        <v>0</v>
      </c>
      <c r="C6" s="92" t="s">
        <v>72</v>
      </c>
      <c r="D6" s="92"/>
      <c r="E6" s="93"/>
      <c r="F6" s="95" t="s">
        <v>73</v>
      </c>
      <c r="G6" s="96"/>
      <c r="H6" s="96"/>
      <c r="I6" s="95" t="s">
        <v>80</v>
      </c>
      <c r="J6" s="96"/>
      <c r="K6" s="101"/>
      <c r="M6" s="89" t="s">
        <v>0</v>
      </c>
      <c r="N6" s="94" t="s">
        <v>72</v>
      </c>
      <c r="O6" s="92"/>
      <c r="P6" s="93"/>
      <c r="Q6" s="95" t="s">
        <v>73</v>
      </c>
      <c r="R6" s="96"/>
      <c r="S6" s="101"/>
      <c r="U6" s="89" t="s">
        <v>0</v>
      </c>
      <c r="V6" s="94" t="s">
        <v>83</v>
      </c>
      <c r="W6" s="92"/>
      <c r="X6" s="93"/>
    </row>
    <row r="7" spans="2:24" ht="27" customHeight="1" x14ac:dyDescent="0.3">
      <c r="B7" s="90"/>
      <c r="C7" s="16" t="s">
        <v>77</v>
      </c>
      <c r="D7" s="3" t="s">
        <v>74</v>
      </c>
      <c r="E7" s="3" t="s">
        <v>75</v>
      </c>
      <c r="F7" s="15" t="s">
        <v>77</v>
      </c>
      <c r="G7" s="15" t="s">
        <v>74</v>
      </c>
      <c r="H7" s="15" t="s">
        <v>75</v>
      </c>
      <c r="I7" s="15" t="s">
        <v>77</v>
      </c>
      <c r="J7" s="15" t="s">
        <v>74</v>
      </c>
      <c r="K7" s="18" t="s">
        <v>75</v>
      </c>
      <c r="M7" s="90"/>
      <c r="N7" s="16" t="s">
        <v>77</v>
      </c>
      <c r="O7" s="3" t="s">
        <v>74</v>
      </c>
      <c r="P7" s="3" t="s">
        <v>75</v>
      </c>
      <c r="Q7" s="15" t="s">
        <v>77</v>
      </c>
      <c r="R7" s="15" t="s">
        <v>74</v>
      </c>
      <c r="S7" s="18" t="s">
        <v>75</v>
      </c>
      <c r="U7" s="90"/>
      <c r="V7" s="22" t="s">
        <v>77</v>
      </c>
      <c r="W7" s="3" t="s">
        <v>74</v>
      </c>
      <c r="X7" s="3" t="s">
        <v>75</v>
      </c>
    </row>
    <row r="8" spans="2:24" x14ac:dyDescent="0.3">
      <c r="B8" s="91"/>
      <c r="C8" s="98" t="s">
        <v>76</v>
      </c>
      <c r="D8" s="99"/>
      <c r="E8" s="17" t="s">
        <v>78</v>
      </c>
      <c r="F8" s="98" t="s">
        <v>76</v>
      </c>
      <c r="G8" s="99"/>
      <c r="H8" s="17" t="s">
        <v>78</v>
      </c>
      <c r="I8" s="98" t="s">
        <v>79</v>
      </c>
      <c r="J8" s="100"/>
      <c r="K8" s="99"/>
      <c r="M8" s="91"/>
      <c r="N8" s="98" t="s">
        <v>79</v>
      </c>
      <c r="O8" s="100"/>
      <c r="P8" s="99"/>
      <c r="Q8" s="98" t="s">
        <v>79</v>
      </c>
      <c r="R8" s="100"/>
      <c r="S8" s="99"/>
      <c r="U8" s="91"/>
      <c r="V8" s="98" t="s">
        <v>79</v>
      </c>
      <c r="W8" s="100"/>
      <c r="X8" s="99"/>
    </row>
    <row r="9" spans="2:24" x14ac:dyDescent="0.3">
      <c r="B9" s="4" t="s">
        <v>4</v>
      </c>
      <c r="C9" s="5"/>
      <c r="D9" s="5"/>
      <c r="E9" s="5"/>
      <c r="F9" s="5"/>
      <c r="G9" s="5"/>
      <c r="H9" s="5"/>
      <c r="I9" s="5"/>
      <c r="J9" s="5"/>
      <c r="K9" s="5"/>
      <c r="M9" s="4" t="s">
        <v>4</v>
      </c>
      <c r="N9" s="5"/>
      <c r="O9" s="5"/>
      <c r="P9" s="5"/>
      <c r="Q9" s="5"/>
      <c r="R9" s="5"/>
      <c r="S9" s="5"/>
      <c r="U9" s="4" t="s">
        <v>4</v>
      </c>
      <c r="V9" s="5"/>
      <c r="W9" s="5"/>
      <c r="X9" s="5"/>
    </row>
    <row r="10" spans="2:24" x14ac:dyDescent="0.3">
      <c r="B10" s="6" t="s">
        <v>4</v>
      </c>
      <c r="C10" s="7">
        <v>8883</v>
      </c>
      <c r="D10" s="7">
        <v>1138424</v>
      </c>
      <c r="E10" s="7">
        <v>207599.19500599999</v>
      </c>
      <c r="F10" s="7">
        <v>5973</v>
      </c>
      <c r="G10" s="7">
        <v>823518</v>
      </c>
      <c r="H10" s="7">
        <v>166081.857949</v>
      </c>
      <c r="I10" s="11">
        <v>67.240797028031068</v>
      </c>
      <c r="J10" s="11">
        <v>72.338425753497816</v>
      </c>
      <c r="K10" s="11">
        <v>80.001205180106766</v>
      </c>
      <c r="M10" s="6" t="s">
        <v>4</v>
      </c>
      <c r="N10" s="11">
        <v>100</v>
      </c>
      <c r="O10" s="11">
        <v>100</v>
      </c>
      <c r="P10" s="11">
        <v>100</v>
      </c>
      <c r="Q10" s="11">
        <v>100</v>
      </c>
      <c r="R10" s="11">
        <v>100</v>
      </c>
      <c r="S10" s="11">
        <v>100</v>
      </c>
      <c r="U10" s="6" t="s">
        <v>4</v>
      </c>
      <c r="V10" s="11">
        <f>F10/C10*100</f>
        <v>67.240797028031068</v>
      </c>
      <c r="W10" s="11">
        <f t="shared" ref="W10:X10" si="0">G10/D10*100</f>
        <v>72.338425753497816</v>
      </c>
      <c r="X10" s="11">
        <f t="shared" si="0"/>
        <v>80.001205180106766</v>
      </c>
    </row>
    <row r="11" spans="2:24" x14ac:dyDescent="0.3">
      <c r="B11" s="4" t="s">
        <v>5</v>
      </c>
      <c r="C11" s="8"/>
      <c r="D11" s="8"/>
      <c r="E11" s="8"/>
      <c r="F11" s="8"/>
      <c r="G11" s="8"/>
      <c r="H11" s="8"/>
      <c r="I11" s="12"/>
      <c r="J11" s="12"/>
      <c r="K11" s="12"/>
      <c r="M11" s="4" t="s">
        <v>5</v>
      </c>
      <c r="N11" s="12"/>
      <c r="O11" s="12"/>
      <c r="P11" s="12"/>
      <c r="Q11" s="12"/>
      <c r="R11" s="12"/>
      <c r="S11" s="12"/>
      <c r="U11" s="4" t="s">
        <v>5</v>
      </c>
      <c r="V11" s="12"/>
      <c r="W11" s="12"/>
      <c r="X11" s="12"/>
    </row>
    <row r="12" spans="2:24" x14ac:dyDescent="0.3">
      <c r="B12" s="9" t="s">
        <v>6</v>
      </c>
      <c r="C12" s="10">
        <v>1881</v>
      </c>
      <c r="D12" s="10">
        <v>9281</v>
      </c>
      <c r="E12" s="10">
        <v>1033.528879</v>
      </c>
      <c r="F12" s="10">
        <v>1236</v>
      </c>
      <c r="G12" s="10">
        <v>6139</v>
      </c>
      <c r="H12" s="10">
        <v>690.02293699999996</v>
      </c>
      <c r="I12" s="13">
        <v>65.70972886762361</v>
      </c>
      <c r="J12" s="13">
        <v>66.145889451567712</v>
      </c>
      <c r="K12" s="13">
        <v>66.763779031277565</v>
      </c>
      <c r="M12" s="9" t="s">
        <v>6</v>
      </c>
      <c r="N12" s="13">
        <v>21.175278622087131</v>
      </c>
      <c r="O12" s="13">
        <v>0.81524985418438123</v>
      </c>
      <c r="P12" s="13">
        <v>0.49784821129490853</v>
      </c>
      <c r="Q12" s="13">
        <v>20.693119035660473</v>
      </c>
      <c r="R12" s="13">
        <v>0.74546032995028655</v>
      </c>
      <c r="S12" s="13">
        <v>0.41547159064892591</v>
      </c>
      <c r="U12" s="9" t="s">
        <v>6</v>
      </c>
      <c r="V12" s="13">
        <f t="shared" ref="V12:V22" si="1">F12/C12*100</f>
        <v>65.70972886762361</v>
      </c>
      <c r="W12" s="13">
        <f t="shared" ref="W12:W23" si="2">G12/D12*100</f>
        <v>66.145889451567712</v>
      </c>
      <c r="X12" s="13">
        <f t="shared" ref="X12:X23" si="3">H12/E12*100</f>
        <v>66.763779031277565</v>
      </c>
    </row>
    <row r="13" spans="2:24" x14ac:dyDescent="0.3">
      <c r="B13" s="9" t="s">
        <v>7</v>
      </c>
      <c r="C13" s="10">
        <v>3288</v>
      </c>
      <c r="D13" s="10">
        <v>69740</v>
      </c>
      <c r="E13" s="10">
        <v>9237.7493030000005</v>
      </c>
      <c r="F13" s="10">
        <v>2142</v>
      </c>
      <c r="G13" s="10">
        <v>46284</v>
      </c>
      <c r="H13" s="10">
        <v>6179.7215120000001</v>
      </c>
      <c r="I13" s="13">
        <v>65.145985401459853</v>
      </c>
      <c r="J13" s="13">
        <v>66.366504158302263</v>
      </c>
      <c r="K13" s="13">
        <v>66.896397697143698</v>
      </c>
      <c r="M13" s="9" t="s">
        <v>7</v>
      </c>
      <c r="N13" s="13">
        <v>37.014522120905099</v>
      </c>
      <c r="O13" s="13">
        <v>6.126012803665418</v>
      </c>
      <c r="P13" s="13">
        <v>4.4498001558883757</v>
      </c>
      <c r="Q13" s="13">
        <v>35.861376192867908</v>
      </c>
      <c r="R13" s="13">
        <v>5.6202778809934939</v>
      </c>
      <c r="S13" s="13">
        <v>3.7208889569971295</v>
      </c>
      <c r="U13" s="9" t="s">
        <v>7</v>
      </c>
      <c r="V13" s="13">
        <f t="shared" si="1"/>
        <v>65.145985401459853</v>
      </c>
      <c r="W13" s="13">
        <f t="shared" si="2"/>
        <v>66.366504158302263</v>
      </c>
      <c r="X13" s="13">
        <f t="shared" si="3"/>
        <v>66.896397697143698</v>
      </c>
    </row>
    <row r="14" spans="2:24" x14ac:dyDescent="0.3">
      <c r="B14" s="9" t="s">
        <v>8</v>
      </c>
      <c r="C14" s="10">
        <v>2554</v>
      </c>
      <c r="D14" s="10">
        <v>244873</v>
      </c>
      <c r="E14" s="10">
        <v>36792.325634000001</v>
      </c>
      <c r="F14" s="10">
        <v>1757</v>
      </c>
      <c r="G14" s="10">
        <v>167596</v>
      </c>
      <c r="H14" s="10">
        <v>26000.958244000001</v>
      </c>
      <c r="I14" s="13">
        <v>68.794048551292093</v>
      </c>
      <c r="J14" s="13">
        <v>68.44200871472151</v>
      </c>
      <c r="K14" s="13">
        <v>70.669515438220529</v>
      </c>
      <c r="M14" s="9" t="s">
        <v>8</v>
      </c>
      <c r="N14" s="13">
        <v>28.75154790048407</v>
      </c>
      <c r="O14" s="13">
        <v>21.509824107713822</v>
      </c>
      <c r="P14" s="13">
        <v>17.722768931226653</v>
      </c>
      <c r="Q14" s="13">
        <v>29.41570400133936</v>
      </c>
      <c r="R14" s="13">
        <v>20.351224866973155</v>
      </c>
      <c r="S14" s="13">
        <v>15.655507811084526</v>
      </c>
      <c r="U14" s="9" t="s">
        <v>8</v>
      </c>
      <c r="V14" s="13">
        <f t="shared" si="1"/>
        <v>68.794048551292093</v>
      </c>
      <c r="W14" s="13">
        <f t="shared" si="2"/>
        <v>68.44200871472151</v>
      </c>
      <c r="X14" s="13">
        <f t="shared" si="3"/>
        <v>70.669515438220529</v>
      </c>
    </row>
    <row r="15" spans="2:24" x14ac:dyDescent="0.3">
      <c r="B15" s="9" t="s">
        <v>9</v>
      </c>
      <c r="C15" s="10">
        <v>1160</v>
      </c>
      <c r="D15" s="10">
        <v>814530</v>
      </c>
      <c r="E15" s="10">
        <v>160535.59119000001</v>
      </c>
      <c r="F15" s="10">
        <v>838</v>
      </c>
      <c r="G15" s="10">
        <v>603499</v>
      </c>
      <c r="H15" s="10">
        <v>133211.155256</v>
      </c>
      <c r="I15" s="13">
        <v>72.241379310344826</v>
      </c>
      <c r="J15" s="13">
        <v>74.091684775269172</v>
      </c>
      <c r="K15" s="13">
        <v>82.979203719591069</v>
      </c>
      <c r="M15" s="9" t="s">
        <v>9</v>
      </c>
      <c r="N15" s="13">
        <v>13.058651356523695</v>
      </c>
      <c r="O15" s="13">
        <v>71.54891323443637</v>
      </c>
      <c r="P15" s="13">
        <v>77.32958270159007</v>
      </c>
      <c r="Q15" s="13">
        <v>14.029800770132262</v>
      </c>
      <c r="R15" s="13">
        <v>73.28303692208307</v>
      </c>
      <c r="S15" s="13">
        <v>80.208131641269418</v>
      </c>
      <c r="U15" s="9" t="s">
        <v>9</v>
      </c>
      <c r="V15" s="13">
        <f t="shared" si="1"/>
        <v>72.241379310344826</v>
      </c>
      <c r="W15" s="13">
        <f t="shared" si="2"/>
        <v>74.091684775269172</v>
      </c>
      <c r="X15" s="13">
        <f t="shared" si="3"/>
        <v>82.979203719591069</v>
      </c>
    </row>
    <row r="16" spans="2:24" x14ac:dyDescent="0.3">
      <c r="B16" s="4" t="s">
        <v>71</v>
      </c>
      <c r="C16" s="8"/>
      <c r="D16" s="8"/>
      <c r="E16" s="8"/>
      <c r="F16" s="8"/>
      <c r="G16" s="8"/>
      <c r="H16" s="8"/>
      <c r="I16" s="12"/>
      <c r="J16" s="12"/>
      <c r="K16" s="12"/>
      <c r="M16" s="4" t="s">
        <v>71</v>
      </c>
      <c r="N16" s="8"/>
      <c r="O16" s="8"/>
      <c r="P16" s="8"/>
      <c r="Q16" s="8"/>
      <c r="R16" s="8"/>
      <c r="S16" s="8"/>
      <c r="U16" s="4" t="s">
        <v>71</v>
      </c>
      <c r="V16" s="8"/>
      <c r="W16" s="8"/>
      <c r="X16" s="8"/>
    </row>
    <row r="17" spans="2:24" x14ac:dyDescent="0.3">
      <c r="B17" s="9" t="s">
        <v>64</v>
      </c>
      <c r="C17" s="10">
        <v>2496</v>
      </c>
      <c r="D17" s="10">
        <v>331316</v>
      </c>
      <c r="E17" s="10">
        <v>84051.342176999999</v>
      </c>
      <c r="F17" s="10">
        <v>1703</v>
      </c>
      <c r="G17" s="10">
        <v>230258</v>
      </c>
      <c r="H17" s="10">
        <v>67791.875639999998</v>
      </c>
      <c r="I17" s="13">
        <v>68.229166666666657</v>
      </c>
      <c r="J17" s="13">
        <v>69.498001907544463</v>
      </c>
      <c r="K17" s="13">
        <v>80.655316005829022</v>
      </c>
      <c r="M17" s="9" t="s">
        <v>64</v>
      </c>
      <c r="N17" s="13">
        <v>28.098615332657882</v>
      </c>
      <c r="O17" s="13">
        <v>29.103040694855341</v>
      </c>
      <c r="P17" s="13">
        <v>40.487316039241271</v>
      </c>
      <c r="Q17" s="13">
        <v>28.511635693956134</v>
      </c>
      <c r="R17" s="13">
        <v>27.960287449697518</v>
      </c>
      <c r="S17" s="13">
        <v>40.818350948854004</v>
      </c>
      <c r="U17" s="9" t="s">
        <v>64</v>
      </c>
      <c r="V17" s="13">
        <f t="shared" si="1"/>
        <v>68.229166666666657</v>
      </c>
      <c r="W17" s="13">
        <f t="shared" si="2"/>
        <v>69.498001907544463</v>
      </c>
      <c r="X17" s="13">
        <f t="shared" si="3"/>
        <v>80.655316005829022</v>
      </c>
    </row>
    <row r="18" spans="2:24" x14ac:dyDescent="0.3">
      <c r="B18" s="9" t="s">
        <v>65</v>
      </c>
      <c r="C18" s="10">
        <v>1022</v>
      </c>
      <c r="D18" s="10">
        <v>66734</v>
      </c>
      <c r="E18" s="10">
        <v>8947.0154390000007</v>
      </c>
      <c r="F18" s="10">
        <v>639</v>
      </c>
      <c r="G18" s="10">
        <v>42193</v>
      </c>
      <c r="H18" s="10">
        <v>5645.1770139999999</v>
      </c>
      <c r="I18" s="13">
        <v>62.524461839530332</v>
      </c>
      <c r="J18" s="13">
        <v>63.225642101477511</v>
      </c>
      <c r="K18" s="13">
        <v>63.095644044523482</v>
      </c>
      <c r="M18" s="9" t="s">
        <v>65</v>
      </c>
      <c r="N18" s="13">
        <v>11.505122143420015</v>
      </c>
      <c r="O18" s="13">
        <v>5.8619635566361916</v>
      </c>
      <c r="P18" s="13">
        <v>4.3097543989712559</v>
      </c>
      <c r="Q18" s="13">
        <v>10.698141637368156</v>
      </c>
      <c r="R18" s="13">
        <v>5.1235067114501449</v>
      </c>
      <c r="S18" s="13">
        <v>3.3990329128745098</v>
      </c>
      <c r="U18" s="9" t="s">
        <v>65</v>
      </c>
      <c r="V18" s="13">
        <f t="shared" si="1"/>
        <v>62.524461839530332</v>
      </c>
      <c r="W18" s="13">
        <f t="shared" si="2"/>
        <v>63.225642101477511</v>
      </c>
      <c r="X18" s="13">
        <f t="shared" si="3"/>
        <v>63.095644044523482</v>
      </c>
    </row>
    <row r="19" spans="2:24" x14ac:dyDescent="0.3">
      <c r="B19" s="9" t="s">
        <v>66</v>
      </c>
      <c r="C19" s="10">
        <v>2710</v>
      </c>
      <c r="D19" s="10">
        <v>238856</v>
      </c>
      <c r="E19" s="10">
        <v>73928.042906000002</v>
      </c>
      <c r="F19" s="10">
        <v>1825</v>
      </c>
      <c r="G19" s="10">
        <v>193680</v>
      </c>
      <c r="H19" s="10">
        <v>61624.071674999999</v>
      </c>
      <c r="I19" s="13">
        <v>67.343173431734314</v>
      </c>
      <c r="J19" s="13">
        <v>81.086512375657307</v>
      </c>
      <c r="K19" s="13">
        <v>83.356828143490034</v>
      </c>
      <c r="M19" s="9" t="s">
        <v>66</v>
      </c>
      <c r="N19" s="13">
        <v>30.507711358775186</v>
      </c>
      <c r="O19" s="13">
        <v>20.981286409984328</v>
      </c>
      <c r="P19" s="13">
        <v>35.610948734104362</v>
      </c>
      <c r="Q19" s="13">
        <v>30.55416038841453</v>
      </c>
      <c r="R19" s="13">
        <v>23.518611615046666</v>
      </c>
      <c r="S19" s="13">
        <v>37.104637698551855</v>
      </c>
      <c r="U19" s="9" t="s">
        <v>66</v>
      </c>
      <c r="V19" s="13">
        <f t="shared" si="1"/>
        <v>67.343173431734314</v>
      </c>
      <c r="W19" s="13">
        <f t="shared" si="2"/>
        <v>81.086512375657307</v>
      </c>
      <c r="X19" s="13">
        <f t="shared" si="3"/>
        <v>83.356828143490034</v>
      </c>
    </row>
    <row r="20" spans="2:24" x14ac:dyDescent="0.3">
      <c r="B20" s="9" t="s">
        <v>67</v>
      </c>
      <c r="C20" s="10">
        <v>284</v>
      </c>
      <c r="D20" s="10">
        <v>75411</v>
      </c>
      <c r="E20" s="10">
        <v>12340.078489</v>
      </c>
      <c r="F20" s="10">
        <v>203</v>
      </c>
      <c r="G20" s="10">
        <v>58830</v>
      </c>
      <c r="H20" s="10">
        <v>10893.233174999999</v>
      </c>
      <c r="I20" s="13">
        <v>71.478873239436624</v>
      </c>
      <c r="J20" s="13">
        <v>78.012491546326132</v>
      </c>
      <c r="K20" s="13">
        <v>88.275234105765819</v>
      </c>
      <c r="M20" s="9" t="s">
        <v>67</v>
      </c>
      <c r="N20" s="13">
        <v>3.197118090735112</v>
      </c>
      <c r="O20" s="13">
        <v>6.6241576073589448</v>
      </c>
      <c r="P20" s="13">
        <v>5.9441841711589243</v>
      </c>
      <c r="Q20" s="13">
        <v>3.3986271555332328</v>
      </c>
      <c r="R20" s="13">
        <v>7.1437418489941935</v>
      </c>
      <c r="S20" s="13">
        <v>6.5589543069448721</v>
      </c>
      <c r="U20" s="9" t="s">
        <v>67</v>
      </c>
      <c r="V20" s="13">
        <f t="shared" si="1"/>
        <v>71.478873239436624</v>
      </c>
      <c r="W20" s="13">
        <f t="shared" si="2"/>
        <v>78.012491546326132</v>
      </c>
      <c r="X20" s="13">
        <f t="shared" si="3"/>
        <v>88.275234105765819</v>
      </c>
    </row>
    <row r="21" spans="2:24" x14ac:dyDescent="0.3">
      <c r="B21" s="9" t="s">
        <v>68</v>
      </c>
      <c r="C21" s="10">
        <v>579</v>
      </c>
      <c r="D21" s="10">
        <v>67283</v>
      </c>
      <c r="E21" s="10">
        <v>3612.6820360000002</v>
      </c>
      <c r="F21" s="10">
        <v>376</v>
      </c>
      <c r="G21" s="10">
        <v>39599</v>
      </c>
      <c r="H21" s="10">
        <v>2278.287382</v>
      </c>
      <c r="I21" s="13">
        <v>64.939550949913652</v>
      </c>
      <c r="J21" s="13">
        <v>58.854391153783268</v>
      </c>
      <c r="K21" s="13">
        <v>63.063600928537397</v>
      </c>
      <c r="M21" s="9" t="s">
        <v>68</v>
      </c>
      <c r="N21" s="13">
        <v>6.5180682201958797</v>
      </c>
      <c r="O21" s="13">
        <v>5.9101881197163797</v>
      </c>
      <c r="P21" s="13">
        <v>1.7402196746936265</v>
      </c>
      <c r="Q21" s="13">
        <v>6.2949941402980079</v>
      </c>
      <c r="R21" s="13">
        <v>4.8085166323019051</v>
      </c>
      <c r="S21" s="13">
        <v>1.371785823048542</v>
      </c>
      <c r="U21" s="9" t="s">
        <v>68</v>
      </c>
      <c r="V21" s="13">
        <f t="shared" si="1"/>
        <v>64.939550949913652</v>
      </c>
      <c r="W21" s="13">
        <f t="shared" si="2"/>
        <v>58.854391153783268</v>
      </c>
      <c r="X21" s="13">
        <f t="shared" si="3"/>
        <v>63.063600928537397</v>
      </c>
    </row>
    <row r="22" spans="2:24" x14ac:dyDescent="0.3">
      <c r="B22" s="9" t="s">
        <v>69</v>
      </c>
      <c r="C22" s="10">
        <v>343</v>
      </c>
      <c r="D22" s="10">
        <v>45371</v>
      </c>
      <c r="E22" s="10">
        <v>8976.50857</v>
      </c>
      <c r="F22" s="10">
        <v>234</v>
      </c>
      <c r="G22" s="10">
        <v>28251</v>
      </c>
      <c r="H22" s="10">
        <v>5867.9582600000003</v>
      </c>
      <c r="I22" s="13">
        <v>68.221574344023324</v>
      </c>
      <c r="J22" s="13">
        <v>62.266646095523569</v>
      </c>
      <c r="K22" s="13">
        <v>65.370162733549307</v>
      </c>
      <c r="M22" s="9" t="s">
        <v>69</v>
      </c>
      <c r="N22" s="13">
        <v>3.8613081166272654</v>
      </c>
      <c r="O22" s="13">
        <v>3.9854219517508414</v>
      </c>
      <c r="P22" s="13">
        <v>4.3239611645606635</v>
      </c>
      <c r="Q22" s="13">
        <v>3.917629331993973</v>
      </c>
      <c r="R22" s="13">
        <v>3.4305261087189352</v>
      </c>
      <c r="S22" s="13">
        <v>3.5331723358983123</v>
      </c>
      <c r="U22" s="9" t="s">
        <v>69</v>
      </c>
      <c r="V22" s="13">
        <f t="shared" si="1"/>
        <v>68.221574344023324</v>
      </c>
      <c r="W22" s="13">
        <f t="shared" si="2"/>
        <v>62.266646095523569</v>
      </c>
      <c r="X22" s="13">
        <f t="shared" si="3"/>
        <v>65.370162733549307</v>
      </c>
    </row>
    <row r="23" spans="2:24" x14ac:dyDescent="0.3">
      <c r="B23" s="9" t="s">
        <v>70</v>
      </c>
      <c r="C23" s="10">
        <v>1449</v>
      </c>
      <c r="D23" s="10">
        <v>313453</v>
      </c>
      <c r="E23" s="10">
        <v>15743.525389</v>
      </c>
      <c r="F23" s="10">
        <v>993</v>
      </c>
      <c r="G23" s="10">
        <v>230707</v>
      </c>
      <c r="H23" s="10">
        <v>11981.254803</v>
      </c>
      <c r="I23" s="13">
        <v>68.530020703933744</v>
      </c>
      <c r="J23" s="13">
        <v>73.601783999515078</v>
      </c>
      <c r="K23" s="13">
        <v>76.10274387064095</v>
      </c>
      <c r="M23" s="9" t="s">
        <v>70</v>
      </c>
      <c r="N23" s="13">
        <v>16.312056737588655</v>
      </c>
      <c r="O23" s="13">
        <v>27.53394165969797</v>
      </c>
      <c r="P23" s="13">
        <v>7.5836158172699006</v>
      </c>
      <c r="Q23" s="13">
        <v>16.624811652435962</v>
      </c>
      <c r="R23" s="13">
        <v>28.014809633790637</v>
      </c>
      <c r="S23" s="13">
        <v>7.2140659738279016</v>
      </c>
      <c r="U23" s="9" t="s">
        <v>70</v>
      </c>
      <c r="V23" s="13">
        <f>F23/C23*100</f>
        <v>68.530020703933744</v>
      </c>
      <c r="W23" s="13">
        <f t="shared" si="2"/>
        <v>73.601783999515078</v>
      </c>
      <c r="X23" s="13">
        <f t="shared" si="3"/>
        <v>76.10274387064095</v>
      </c>
    </row>
    <row r="24" spans="2:24" x14ac:dyDescent="0.3">
      <c r="C24" s="75"/>
      <c r="D24" s="75"/>
      <c r="E24" s="75"/>
    </row>
    <row r="25" spans="2:24" x14ac:dyDescent="0.3">
      <c r="C25" s="75"/>
      <c r="D25" s="75"/>
      <c r="E25" s="75"/>
    </row>
    <row r="26" spans="2:24" x14ac:dyDescent="0.3">
      <c r="C26" s="75"/>
      <c r="D26" s="75"/>
      <c r="E26" s="75"/>
    </row>
    <row r="27" spans="2:24" x14ac:dyDescent="0.3">
      <c r="C27" s="75"/>
      <c r="D27" s="75"/>
      <c r="E27" s="75"/>
    </row>
    <row r="28" spans="2:24" x14ac:dyDescent="0.3">
      <c r="C28" s="75"/>
      <c r="D28" s="75"/>
      <c r="E28" s="75"/>
    </row>
  </sheetData>
  <mergeCells count="16">
    <mergeCell ref="F2:G2"/>
    <mergeCell ref="C8:D8"/>
    <mergeCell ref="I8:K8"/>
    <mergeCell ref="U6:U8"/>
    <mergeCell ref="V6:X6"/>
    <mergeCell ref="V8:X8"/>
    <mergeCell ref="I6:K6"/>
    <mergeCell ref="F8:G8"/>
    <mergeCell ref="Q6:S6"/>
    <mergeCell ref="N8:P8"/>
    <mergeCell ref="Q8:S8"/>
    <mergeCell ref="B6:B8"/>
    <mergeCell ref="M6:M8"/>
    <mergeCell ref="C6:E6"/>
    <mergeCell ref="N6:P6"/>
    <mergeCell ref="F6:H6"/>
  </mergeCells>
  <hyperlinks>
    <hyperlink ref="B3" location="Índice!A1" display="voltar"/>
  </hyperlinks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5" width="14.5546875" customWidth="1"/>
    <col min="6" max="6" width="3.44140625" customWidth="1"/>
    <col min="7" max="7" width="27.5546875" bestFit="1" customWidth="1"/>
    <col min="8" max="10" width="13.6640625" customWidth="1"/>
  </cols>
  <sheetData>
    <row r="1" spans="2:10" ht="17.399999999999999" x14ac:dyDescent="0.3">
      <c r="B1" s="1" t="s">
        <v>84</v>
      </c>
    </row>
    <row r="2" spans="2:10" ht="17.399999999999999" x14ac:dyDescent="0.3">
      <c r="B2" s="1" t="s">
        <v>121</v>
      </c>
      <c r="E2" s="97" t="s">
        <v>122</v>
      </c>
      <c r="F2" s="97"/>
    </row>
    <row r="3" spans="2:10" x14ac:dyDescent="0.3">
      <c r="B3" s="80" t="s">
        <v>87</v>
      </c>
    </row>
    <row r="4" spans="2:10" ht="18" customHeight="1" x14ac:dyDescent="0.3">
      <c r="B4" s="1" t="s">
        <v>89</v>
      </c>
      <c r="C4" s="1"/>
      <c r="D4" s="1"/>
      <c r="E4" s="1"/>
    </row>
    <row r="5" spans="2:10" ht="4.5" customHeight="1" x14ac:dyDescent="0.3"/>
    <row r="6" spans="2:10" x14ac:dyDescent="0.3">
      <c r="B6" s="20" t="s">
        <v>81</v>
      </c>
      <c r="G6" s="20" t="s">
        <v>82</v>
      </c>
      <c r="H6" s="19"/>
      <c r="I6" s="19"/>
      <c r="J6" s="19"/>
    </row>
    <row r="7" spans="2:10" ht="40.799999999999997" x14ac:dyDescent="0.3">
      <c r="B7" s="3" t="s">
        <v>0</v>
      </c>
      <c r="C7" s="3" t="s">
        <v>1</v>
      </c>
      <c r="D7" s="3" t="s">
        <v>2</v>
      </c>
      <c r="E7" s="3" t="s">
        <v>3</v>
      </c>
      <c r="G7" s="3" t="s">
        <v>0</v>
      </c>
      <c r="H7" s="3" t="s">
        <v>1</v>
      </c>
      <c r="I7" s="3" t="s">
        <v>2</v>
      </c>
      <c r="J7" s="3" t="s">
        <v>3</v>
      </c>
    </row>
    <row r="8" spans="2:10" x14ac:dyDescent="0.3">
      <c r="B8" s="4" t="s">
        <v>4</v>
      </c>
      <c r="C8" s="5"/>
      <c r="D8" s="5"/>
      <c r="E8" s="5"/>
      <c r="G8" s="4" t="s">
        <v>4</v>
      </c>
      <c r="H8" s="5"/>
      <c r="I8" s="5"/>
      <c r="J8" s="5"/>
    </row>
    <row r="9" spans="2:10" x14ac:dyDescent="0.3">
      <c r="B9" s="6" t="s">
        <v>4</v>
      </c>
      <c r="C9" s="7">
        <v>4910</v>
      </c>
      <c r="D9" s="7">
        <v>986</v>
      </c>
      <c r="E9" s="7">
        <v>77</v>
      </c>
      <c r="G9" s="6" t="s">
        <v>4</v>
      </c>
      <c r="H9" s="11">
        <f>C9/($C$9+$D$9+$E$9)*100</f>
        <v>82.203247949104309</v>
      </c>
      <c r="I9" s="11">
        <f t="shared" ref="I9:J9" si="0">D9/($C$9+$D$9+$E$9)*100</f>
        <v>16.507617612589989</v>
      </c>
      <c r="J9" s="11">
        <f t="shared" si="0"/>
        <v>1.2891344383057091</v>
      </c>
    </row>
    <row r="10" spans="2:10" x14ac:dyDescent="0.3">
      <c r="B10" s="4" t="s">
        <v>5</v>
      </c>
      <c r="C10" s="8"/>
      <c r="D10" s="8"/>
      <c r="E10" s="8"/>
      <c r="G10" s="4" t="s">
        <v>5</v>
      </c>
      <c r="H10" s="12"/>
      <c r="I10" s="12"/>
      <c r="J10" s="12"/>
    </row>
    <row r="11" spans="2:10" x14ac:dyDescent="0.3">
      <c r="B11" s="9" t="s">
        <v>6</v>
      </c>
      <c r="C11" s="10">
        <v>900</v>
      </c>
      <c r="D11" s="10">
        <v>300</v>
      </c>
      <c r="E11" s="10">
        <v>36</v>
      </c>
      <c r="G11" s="9" t="s">
        <v>6</v>
      </c>
      <c r="H11" s="13">
        <f>C11/($C$11+$D$11+$E$11)*100</f>
        <v>72.815533980582529</v>
      </c>
      <c r="I11" s="13">
        <f t="shared" ref="I11:J11" si="1">D11/($C$11+$D$11+$E$11)*100</f>
        <v>24.271844660194176</v>
      </c>
      <c r="J11" s="13">
        <f t="shared" si="1"/>
        <v>2.912621359223301</v>
      </c>
    </row>
    <row r="12" spans="2:10" x14ac:dyDescent="0.3">
      <c r="B12" s="9" t="s">
        <v>7</v>
      </c>
      <c r="C12" s="10">
        <v>1770</v>
      </c>
      <c r="D12" s="10">
        <v>349</v>
      </c>
      <c r="E12" s="10">
        <v>23</v>
      </c>
      <c r="G12" s="9" t="s">
        <v>7</v>
      </c>
      <c r="H12" s="13">
        <f>C12/($C$12+$D$12+$E$12)*100</f>
        <v>82.633053221288506</v>
      </c>
      <c r="I12" s="13">
        <f t="shared" ref="I12:J12" si="2">D12/($C$12+$D$12+$E$12)*100</f>
        <v>16.293183940242763</v>
      </c>
      <c r="J12" s="13">
        <f t="shared" si="2"/>
        <v>1.0737628384687208</v>
      </c>
    </row>
    <row r="13" spans="2:10" x14ac:dyDescent="0.3">
      <c r="B13" s="9" t="s">
        <v>8</v>
      </c>
      <c r="C13" s="10">
        <v>1508</v>
      </c>
      <c r="D13" s="10">
        <v>233</v>
      </c>
      <c r="E13" s="10">
        <v>16</v>
      </c>
      <c r="G13" s="9" t="s">
        <v>8</v>
      </c>
      <c r="H13" s="13">
        <f>C13/($C$13+$D$13+$E$13)*100</f>
        <v>85.828116107000568</v>
      </c>
      <c r="I13" s="13">
        <f t="shared" ref="I13:J13" si="3">D13/($C$13+$D$13+$E$13)*100</f>
        <v>13.261240751280592</v>
      </c>
      <c r="J13" s="13">
        <f t="shared" si="3"/>
        <v>0.91064314171883898</v>
      </c>
    </row>
    <row r="14" spans="2:10" x14ac:dyDescent="0.3">
      <c r="B14" s="9" t="s">
        <v>9</v>
      </c>
      <c r="C14" s="10">
        <v>732</v>
      </c>
      <c r="D14" s="10">
        <v>104</v>
      </c>
      <c r="E14" s="10">
        <v>2</v>
      </c>
      <c r="G14" s="9" t="s">
        <v>9</v>
      </c>
      <c r="H14" s="13">
        <f>C14/($C$14+$D$14+$E$14)*100</f>
        <v>87.350835322195707</v>
      </c>
      <c r="I14" s="13">
        <f t="shared" ref="I14:J14" si="4">D14/($C$14+$D$14+$E$14)*100</f>
        <v>12.410501193317423</v>
      </c>
      <c r="J14" s="13">
        <f t="shared" si="4"/>
        <v>0.23866348448687352</v>
      </c>
    </row>
    <row r="15" spans="2:10" x14ac:dyDescent="0.3">
      <c r="B15" s="4" t="s">
        <v>71</v>
      </c>
      <c r="C15" s="8"/>
      <c r="D15" s="8"/>
      <c r="E15" s="8"/>
      <c r="G15" s="4" t="s">
        <v>71</v>
      </c>
      <c r="H15" s="8"/>
      <c r="I15" s="8"/>
      <c r="J15" s="8"/>
    </row>
    <row r="16" spans="2:10" x14ac:dyDescent="0.3">
      <c r="B16" s="9" t="s">
        <v>64</v>
      </c>
      <c r="C16" s="10">
        <v>1467</v>
      </c>
      <c r="D16" s="10">
        <v>227</v>
      </c>
      <c r="E16" s="10">
        <v>9</v>
      </c>
      <c r="G16" s="9" t="s">
        <v>64</v>
      </c>
      <c r="H16" s="13">
        <f>C16/($C$16+$D$16+$E$16)*100</f>
        <v>86.142102172636527</v>
      </c>
      <c r="I16" s="13">
        <f t="shared" ref="I16:J16" si="5">D16/($C$16+$D$16+$E$16)*100</f>
        <v>13.329418672930125</v>
      </c>
      <c r="J16" s="13">
        <f t="shared" si="5"/>
        <v>0.52847915443335292</v>
      </c>
    </row>
    <row r="17" spans="2:10" x14ac:dyDescent="0.3">
      <c r="B17" s="9" t="s">
        <v>65</v>
      </c>
      <c r="C17" s="10">
        <v>566</v>
      </c>
      <c r="D17" s="10">
        <v>66</v>
      </c>
      <c r="E17" s="10">
        <v>7</v>
      </c>
      <c r="G17" s="9" t="s">
        <v>65</v>
      </c>
      <c r="H17" s="13">
        <f>C17/($C$17+$D$17+$E$17)*100</f>
        <v>88.575899843505482</v>
      </c>
      <c r="I17" s="13">
        <f t="shared" ref="I17:J17" si="6">D17/($C$17+$D$17+$E$17)*100</f>
        <v>10.328638497652582</v>
      </c>
      <c r="J17" s="13">
        <f t="shared" si="6"/>
        <v>1.0954616588419406</v>
      </c>
    </row>
    <row r="18" spans="2:10" x14ac:dyDescent="0.3">
      <c r="B18" s="9" t="s">
        <v>66</v>
      </c>
      <c r="C18" s="10">
        <v>1525</v>
      </c>
      <c r="D18" s="10">
        <v>270</v>
      </c>
      <c r="E18" s="10">
        <v>30</v>
      </c>
      <c r="G18" s="9" t="s">
        <v>66</v>
      </c>
      <c r="H18" s="13">
        <f>C18/($C$18+$D$18+$E$18)*100</f>
        <v>83.561643835616437</v>
      </c>
      <c r="I18" s="13">
        <f t="shared" ref="I18:J18" si="7">D18/($C$18+$D$18+$E$18)*100</f>
        <v>14.794520547945206</v>
      </c>
      <c r="J18" s="13">
        <f t="shared" si="7"/>
        <v>1.6438356164383561</v>
      </c>
    </row>
    <row r="19" spans="2:10" x14ac:dyDescent="0.3">
      <c r="B19" s="9" t="s">
        <v>67</v>
      </c>
      <c r="C19" s="10">
        <v>183</v>
      </c>
      <c r="D19" s="10">
        <v>20</v>
      </c>
      <c r="E19" s="10">
        <v>0</v>
      </c>
      <c r="G19" s="9" t="s">
        <v>67</v>
      </c>
      <c r="H19" s="13">
        <f>C19/($C$19+$D$19+$E$19)*100</f>
        <v>90.14778325123153</v>
      </c>
      <c r="I19" s="13">
        <f t="shared" ref="I19:J19" si="8">D19/($C$19+$D$19+$E$19)*100</f>
        <v>9.8522167487684733</v>
      </c>
      <c r="J19" s="13">
        <f t="shared" si="8"/>
        <v>0</v>
      </c>
    </row>
    <row r="20" spans="2:10" x14ac:dyDescent="0.3">
      <c r="B20" s="9" t="s">
        <v>68</v>
      </c>
      <c r="C20" s="10">
        <v>150</v>
      </c>
      <c r="D20" s="10">
        <v>206</v>
      </c>
      <c r="E20" s="10">
        <v>20</v>
      </c>
      <c r="G20" s="9" t="s">
        <v>68</v>
      </c>
      <c r="H20" s="13">
        <f>C20/($C$20+$D$20+$E$20)*100</f>
        <v>39.893617021276597</v>
      </c>
      <c r="I20" s="13">
        <f t="shared" ref="I20:J20" si="9">D20/($C$20+$D$20+$E$20)*100</f>
        <v>54.787234042553187</v>
      </c>
      <c r="J20" s="13">
        <f t="shared" si="9"/>
        <v>5.3191489361702127</v>
      </c>
    </row>
    <row r="21" spans="2:10" x14ac:dyDescent="0.3">
      <c r="B21" s="9" t="s">
        <v>69</v>
      </c>
      <c r="C21" s="10">
        <v>212</v>
      </c>
      <c r="D21" s="10">
        <v>22</v>
      </c>
      <c r="E21" s="10">
        <v>0</v>
      </c>
      <c r="G21" s="9" t="s">
        <v>69</v>
      </c>
      <c r="H21" s="13">
        <f>C21/($C$21+$D$21+$E$21)*100</f>
        <v>90.598290598290603</v>
      </c>
      <c r="I21" s="13">
        <f t="shared" ref="I21:J21" si="10">D21/($C$21+$D$21+$E$21)*100</f>
        <v>9.4017094017094021</v>
      </c>
      <c r="J21" s="13">
        <f t="shared" si="10"/>
        <v>0</v>
      </c>
    </row>
    <row r="22" spans="2:10" x14ac:dyDescent="0.3">
      <c r="B22" s="9" t="s">
        <v>70</v>
      </c>
      <c r="C22" s="10">
        <v>807</v>
      </c>
      <c r="D22" s="10">
        <v>175</v>
      </c>
      <c r="E22" s="10">
        <v>11</v>
      </c>
      <c r="G22" s="9" t="s">
        <v>70</v>
      </c>
      <c r="H22" s="13">
        <f>C22/($C$22+$D$22+$E$22)*100</f>
        <v>81.268882175226594</v>
      </c>
      <c r="I22" s="13">
        <f t="shared" ref="I22:J22" si="11">D22/($C$22+$D$22+$E$22)*100</f>
        <v>17.623363544813696</v>
      </c>
      <c r="J22" s="13">
        <f t="shared" si="11"/>
        <v>1.1077542799597182</v>
      </c>
    </row>
  </sheetData>
  <mergeCells count="1">
    <mergeCell ref="E2:F2"/>
  </mergeCells>
  <hyperlinks>
    <hyperlink ref="E7" location="'Q32'!A1" display="Encerrou definitivamente"/>
    <hyperlink ref="B3" location="Índice!A1" display="voltar"/>
  </hyperlinks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3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10" width="11.44140625" customWidth="1"/>
    <col min="11" max="11" width="3.44140625" customWidth="1"/>
    <col min="12" max="12" width="28.33203125" customWidth="1"/>
    <col min="13" max="20" width="11.6640625" customWidth="1"/>
  </cols>
  <sheetData>
    <row r="1" spans="2:20" ht="17.399999999999999" x14ac:dyDescent="0.3">
      <c r="B1" s="1" t="s">
        <v>84</v>
      </c>
    </row>
    <row r="2" spans="2:20" ht="17.399999999999999" x14ac:dyDescent="0.3">
      <c r="B2" s="1" t="s">
        <v>121</v>
      </c>
      <c r="F2" s="97" t="s">
        <v>122</v>
      </c>
      <c r="G2" s="97"/>
    </row>
    <row r="3" spans="2:20" x14ac:dyDescent="0.3">
      <c r="B3" s="80" t="s">
        <v>87</v>
      </c>
    </row>
    <row r="4" spans="2:20" ht="18" customHeight="1" x14ac:dyDescent="0.3">
      <c r="B4" s="1" t="s">
        <v>115</v>
      </c>
      <c r="C4" s="1"/>
      <c r="D4" s="1"/>
      <c r="E4" s="1"/>
      <c r="F4" s="1"/>
      <c r="G4" s="1"/>
      <c r="H4" s="1"/>
      <c r="I4" s="1"/>
      <c r="J4" s="1"/>
    </row>
    <row r="5" spans="2:20" ht="4.5" customHeight="1" x14ac:dyDescent="0.3"/>
    <row r="6" spans="2:20" x14ac:dyDescent="0.3">
      <c r="B6" s="20" t="s">
        <v>81</v>
      </c>
      <c r="L6" s="2" t="s">
        <v>82</v>
      </c>
    </row>
    <row r="7" spans="2:20" ht="15" customHeight="1" x14ac:dyDescent="0.3">
      <c r="B7" s="103" t="s">
        <v>0</v>
      </c>
      <c r="C7" s="95" t="s">
        <v>116</v>
      </c>
      <c r="D7" s="96"/>
      <c r="E7" s="96"/>
      <c r="F7" s="102"/>
      <c r="G7" s="96" t="s">
        <v>119</v>
      </c>
      <c r="H7" s="96"/>
      <c r="I7" s="96"/>
      <c r="J7" s="101"/>
      <c r="L7" s="103" t="s">
        <v>0</v>
      </c>
      <c r="M7" s="95" t="s">
        <v>116</v>
      </c>
      <c r="N7" s="96"/>
      <c r="O7" s="96"/>
      <c r="P7" s="102"/>
      <c r="Q7" s="96" t="s">
        <v>119</v>
      </c>
      <c r="R7" s="96"/>
      <c r="S7" s="96"/>
      <c r="T7" s="101"/>
    </row>
    <row r="8" spans="2:20" ht="20.399999999999999" x14ac:dyDescent="0.3">
      <c r="B8" s="104"/>
      <c r="C8" s="3" t="s">
        <v>117</v>
      </c>
      <c r="D8" s="3" t="s">
        <v>118</v>
      </c>
      <c r="E8" s="3" t="s">
        <v>48</v>
      </c>
      <c r="F8" s="84" t="s">
        <v>30</v>
      </c>
      <c r="G8" s="82" t="s">
        <v>117</v>
      </c>
      <c r="H8" s="3" t="s">
        <v>118</v>
      </c>
      <c r="I8" s="3" t="s">
        <v>48</v>
      </c>
      <c r="J8" s="3" t="s">
        <v>30</v>
      </c>
      <c r="L8" s="104"/>
      <c r="M8" s="3" t="s">
        <v>117</v>
      </c>
      <c r="N8" s="3" t="s">
        <v>118</v>
      </c>
      <c r="O8" s="3" t="s">
        <v>48</v>
      </c>
      <c r="P8" s="84" t="s">
        <v>30</v>
      </c>
      <c r="Q8" s="82" t="s">
        <v>117</v>
      </c>
      <c r="R8" s="3" t="s">
        <v>118</v>
      </c>
      <c r="S8" s="3" t="s">
        <v>48</v>
      </c>
      <c r="T8" s="3" t="s">
        <v>30</v>
      </c>
    </row>
    <row r="9" spans="2:20" x14ac:dyDescent="0.3">
      <c r="B9" s="4" t="s">
        <v>4</v>
      </c>
      <c r="C9" s="5"/>
      <c r="D9" s="5"/>
      <c r="E9" s="5"/>
      <c r="F9" s="37"/>
      <c r="G9" s="5"/>
      <c r="H9" s="5"/>
      <c r="I9" s="5"/>
      <c r="J9" s="5"/>
      <c r="L9" s="4" t="s">
        <v>4</v>
      </c>
      <c r="M9" s="5"/>
      <c r="N9" s="5"/>
      <c r="O9" s="5"/>
      <c r="P9" s="37"/>
      <c r="Q9" s="5"/>
      <c r="R9" s="5"/>
      <c r="S9" s="5"/>
      <c r="T9" s="5"/>
    </row>
    <row r="10" spans="2:20" x14ac:dyDescent="0.3">
      <c r="B10" s="6" t="s">
        <v>4</v>
      </c>
      <c r="C10" s="7">
        <v>293</v>
      </c>
      <c r="D10" s="7">
        <v>1442</v>
      </c>
      <c r="E10" s="7">
        <v>2261</v>
      </c>
      <c r="F10" s="61">
        <v>1900</v>
      </c>
      <c r="G10" s="59">
        <v>254</v>
      </c>
      <c r="H10" s="7">
        <v>1016</v>
      </c>
      <c r="I10" s="7">
        <v>2034</v>
      </c>
      <c r="J10" s="7">
        <v>2592</v>
      </c>
      <c r="L10" s="6" t="s">
        <v>4</v>
      </c>
      <c r="M10" s="11">
        <f>C10/(C10+D10+E10+F10)*100</f>
        <v>4.9694708276797828</v>
      </c>
      <c r="N10" s="11">
        <f>D10/(D10+E10+F10+C10)*100</f>
        <v>24.457259158751697</v>
      </c>
      <c r="O10" s="11">
        <f>E10/(E10+F10+D10+C10)*100</f>
        <v>38.348032564450477</v>
      </c>
      <c r="P10" s="38">
        <f>F10/(F10+E10+D10+C10)*100</f>
        <v>32.22523744911804</v>
      </c>
      <c r="Q10" s="34">
        <f>G10/(G10+H10+I10+J10)*100</f>
        <v>4.3080054274084123</v>
      </c>
      <c r="R10" s="11">
        <f>H10/(H10+I10+J10+G10)*100</f>
        <v>17.232021709633649</v>
      </c>
      <c r="S10" s="11">
        <f>I10/(I10+J10+H10+G10)*100</f>
        <v>34.497964721845321</v>
      </c>
      <c r="T10" s="11">
        <f>J10/(J10+I10+H10+G10)*100</f>
        <v>43.962008141112619</v>
      </c>
    </row>
    <row r="11" spans="2:20" x14ac:dyDescent="0.3">
      <c r="B11" s="4" t="s">
        <v>5</v>
      </c>
      <c r="C11" s="8"/>
      <c r="D11" s="8"/>
      <c r="E11" s="8"/>
      <c r="F11" s="62"/>
      <c r="G11" s="8"/>
      <c r="H11" s="8"/>
      <c r="I11" s="8"/>
      <c r="J11" s="8"/>
      <c r="L11" s="4" t="s">
        <v>5</v>
      </c>
      <c r="M11" s="12"/>
      <c r="N11" s="12"/>
      <c r="O11" s="12"/>
      <c r="P11" s="39"/>
      <c r="Q11" s="12"/>
      <c r="R11" s="12"/>
      <c r="S11" s="12"/>
      <c r="T11" s="12"/>
    </row>
    <row r="12" spans="2:20" x14ac:dyDescent="0.3">
      <c r="B12" s="9" t="s">
        <v>6</v>
      </c>
      <c r="C12" s="10">
        <v>72</v>
      </c>
      <c r="D12" s="10">
        <v>276</v>
      </c>
      <c r="E12" s="10">
        <v>420</v>
      </c>
      <c r="F12" s="63">
        <v>432</v>
      </c>
      <c r="G12" s="60">
        <v>48</v>
      </c>
      <c r="H12" s="10">
        <v>183</v>
      </c>
      <c r="I12" s="10">
        <v>397</v>
      </c>
      <c r="J12" s="10">
        <v>572</v>
      </c>
      <c r="L12" s="9" t="s">
        <v>6</v>
      </c>
      <c r="M12" s="13">
        <f t="shared" ref="M12:M22" si="0">C12/(C12+D12+E12+F12)*100</f>
        <v>6</v>
      </c>
      <c r="N12" s="13">
        <f t="shared" ref="N12:N23" si="1">D12/(D12+E12+F12+C12)*100</f>
        <v>23</v>
      </c>
      <c r="O12" s="13">
        <f t="shared" ref="O12:O23" si="2">E12/(E12+F12+D12+C12)*100</f>
        <v>35</v>
      </c>
      <c r="P12" s="40">
        <f t="shared" ref="P12:P23" si="3">F12/(F12+E12+D12+C12)*100</f>
        <v>36</v>
      </c>
      <c r="Q12" s="35">
        <f t="shared" ref="Q12:Q15" si="4">G12/(G12+H12+I12+J12)*100</f>
        <v>4</v>
      </c>
      <c r="R12" s="13">
        <f t="shared" ref="R12:R15" si="5">H12/(H12+I12+J12+G12)*100</f>
        <v>15.25</v>
      </c>
      <c r="S12" s="13">
        <f t="shared" ref="S12" si="6">I12/(I12+J12+H12+G12)*100</f>
        <v>33.083333333333329</v>
      </c>
      <c r="T12" s="13">
        <f t="shared" ref="T12:T15" si="7">J12/(J12+I12+H12+G12)*100</f>
        <v>47.666666666666671</v>
      </c>
    </row>
    <row r="13" spans="2:20" x14ac:dyDescent="0.3">
      <c r="B13" s="9" t="s">
        <v>7</v>
      </c>
      <c r="C13" s="10">
        <v>123</v>
      </c>
      <c r="D13" s="10">
        <v>542</v>
      </c>
      <c r="E13" s="10">
        <v>783</v>
      </c>
      <c r="F13" s="63">
        <v>671</v>
      </c>
      <c r="G13" s="60">
        <v>98</v>
      </c>
      <c r="H13" s="10">
        <v>360</v>
      </c>
      <c r="I13" s="10">
        <v>705</v>
      </c>
      <c r="J13" s="10">
        <v>956</v>
      </c>
      <c r="L13" s="9" t="s">
        <v>7</v>
      </c>
      <c r="M13" s="13">
        <f t="shared" si="0"/>
        <v>5.804624823029731</v>
      </c>
      <c r="N13" s="13">
        <f t="shared" si="1"/>
        <v>25.578102878716376</v>
      </c>
      <c r="O13" s="13">
        <f t="shared" si="2"/>
        <v>36.951392166116094</v>
      </c>
      <c r="P13" s="40">
        <f t="shared" si="3"/>
        <v>31.665880132137801</v>
      </c>
      <c r="Q13" s="35">
        <f t="shared" si="4"/>
        <v>4.6248230297310053</v>
      </c>
      <c r="R13" s="13">
        <f t="shared" si="5"/>
        <v>16.989145823501651</v>
      </c>
      <c r="S13" s="13">
        <f>I13/(I13+J13+H13+G13)*100</f>
        <v>33.270410571024065</v>
      </c>
      <c r="T13" s="13">
        <f t="shared" si="7"/>
        <v>45.115620575743279</v>
      </c>
    </row>
    <row r="14" spans="2:20" x14ac:dyDescent="0.3">
      <c r="B14" s="9" t="s">
        <v>8</v>
      </c>
      <c r="C14" s="10">
        <v>70</v>
      </c>
      <c r="D14" s="10">
        <v>425</v>
      </c>
      <c r="E14" s="10">
        <v>719</v>
      </c>
      <c r="F14" s="63">
        <v>527</v>
      </c>
      <c r="G14" s="60">
        <v>66</v>
      </c>
      <c r="H14" s="10">
        <v>297</v>
      </c>
      <c r="I14" s="10">
        <v>640</v>
      </c>
      <c r="J14" s="10">
        <v>738</v>
      </c>
      <c r="L14" s="9" t="s">
        <v>8</v>
      </c>
      <c r="M14" s="13">
        <f t="shared" si="0"/>
        <v>4.02067777139575</v>
      </c>
      <c r="N14" s="13">
        <f t="shared" si="1"/>
        <v>24.41125789775991</v>
      </c>
      <c r="O14" s="13">
        <f t="shared" si="2"/>
        <v>41.298104537622052</v>
      </c>
      <c r="P14" s="40">
        <f t="shared" si="3"/>
        <v>30.269959793222284</v>
      </c>
      <c r="Q14" s="35">
        <f t="shared" si="4"/>
        <v>3.7909247558874211</v>
      </c>
      <c r="R14" s="13">
        <f t="shared" si="5"/>
        <v>17.059161401493395</v>
      </c>
      <c r="S14" s="13">
        <f>I14/(I14+J14+H14+G14)*100</f>
        <v>36.760482481332566</v>
      </c>
      <c r="T14" s="13">
        <f t="shared" si="7"/>
        <v>42.389431361286618</v>
      </c>
    </row>
    <row r="15" spans="2:20" x14ac:dyDescent="0.3">
      <c r="B15" s="9" t="s">
        <v>9</v>
      </c>
      <c r="C15" s="10">
        <v>28</v>
      </c>
      <c r="D15" s="10">
        <v>199</v>
      </c>
      <c r="E15" s="10">
        <v>339</v>
      </c>
      <c r="F15" s="63">
        <v>270</v>
      </c>
      <c r="G15" s="60">
        <v>42</v>
      </c>
      <c r="H15" s="10">
        <v>176</v>
      </c>
      <c r="I15" s="10">
        <v>292</v>
      </c>
      <c r="J15" s="10">
        <v>326</v>
      </c>
      <c r="L15" s="9" t="s">
        <v>9</v>
      </c>
      <c r="M15" s="13">
        <f t="shared" si="0"/>
        <v>3.3492822966507179</v>
      </c>
      <c r="N15" s="13">
        <f t="shared" si="1"/>
        <v>23.80382775119617</v>
      </c>
      <c r="O15" s="13">
        <f t="shared" si="2"/>
        <v>40.550239234449762</v>
      </c>
      <c r="P15" s="40">
        <f t="shared" si="3"/>
        <v>32.296650717703351</v>
      </c>
      <c r="Q15" s="35">
        <f t="shared" si="4"/>
        <v>5.0239234449760763</v>
      </c>
      <c r="R15" s="13">
        <f t="shared" si="5"/>
        <v>21.052631578947366</v>
      </c>
      <c r="S15" s="13">
        <f>I15/(I15+J15+H15+G15)*100</f>
        <v>34.928229665071768</v>
      </c>
      <c r="T15" s="13">
        <f t="shared" si="7"/>
        <v>38.995215311004785</v>
      </c>
    </row>
    <row r="16" spans="2:20" x14ac:dyDescent="0.3">
      <c r="B16" s="4" t="s">
        <v>71</v>
      </c>
      <c r="C16" s="8"/>
      <c r="D16" s="8"/>
      <c r="E16" s="8"/>
      <c r="F16" s="62"/>
      <c r="G16" s="8"/>
      <c r="H16" s="8"/>
      <c r="I16" s="8"/>
      <c r="J16" s="8"/>
      <c r="L16" s="4" t="s">
        <v>71</v>
      </c>
      <c r="M16" s="12"/>
      <c r="N16" s="12"/>
      <c r="O16" s="12"/>
      <c r="P16" s="39"/>
      <c r="Q16" s="12"/>
      <c r="R16" s="12"/>
      <c r="S16" s="12"/>
      <c r="T16" s="12"/>
    </row>
    <row r="17" spans="2:20" x14ac:dyDescent="0.3">
      <c r="B17" s="9" t="s">
        <v>64</v>
      </c>
      <c r="C17" s="10">
        <v>53</v>
      </c>
      <c r="D17" s="10">
        <v>390</v>
      </c>
      <c r="E17" s="10">
        <v>900</v>
      </c>
      <c r="F17" s="63">
        <v>351</v>
      </c>
      <c r="G17" s="60">
        <v>39</v>
      </c>
      <c r="H17" s="10">
        <v>177</v>
      </c>
      <c r="I17" s="10">
        <v>800</v>
      </c>
      <c r="J17" s="10">
        <v>678</v>
      </c>
      <c r="L17" s="9" t="s">
        <v>64</v>
      </c>
      <c r="M17" s="13">
        <f t="shared" si="0"/>
        <v>3.1286894923258561</v>
      </c>
      <c r="N17" s="13">
        <f t="shared" si="1"/>
        <v>23.022432113341203</v>
      </c>
      <c r="O17" s="13">
        <f t="shared" si="2"/>
        <v>53.128689492325854</v>
      </c>
      <c r="P17" s="40">
        <f t="shared" si="3"/>
        <v>20.720188902007084</v>
      </c>
      <c r="Q17" s="35">
        <f t="shared" ref="Q17:Q22" si="8">G17/(G17+H17+I17+J17)*100</f>
        <v>2.3022432113341202</v>
      </c>
      <c r="R17" s="13">
        <f t="shared" ref="R17:R23" si="9">H17/(H17+I17+J17+G17)*100</f>
        <v>10.448642266824084</v>
      </c>
      <c r="S17" s="13">
        <f t="shared" ref="S17:S18" si="10">I17/(I17+J17+H17+G17)*100</f>
        <v>47.225501770956321</v>
      </c>
      <c r="T17" s="13">
        <f t="shared" ref="T17:T23" si="11">J17/(J17+I17+H17+G17)*100</f>
        <v>40.023612750885476</v>
      </c>
    </row>
    <row r="18" spans="2:20" x14ac:dyDescent="0.3">
      <c r="B18" s="9" t="s">
        <v>65</v>
      </c>
      <c r="C18" s="10">
        <v>27</v>
      </c>
      <c r="D18" s="10">
        <v>174</v>
      </c>
      <c r="E18" s="10">
        <v>219</v>
      </c>
      <c r="F18" s="63">
        <v>212</v>
      </c>
      <c r="G18" s="60">
        <v>21</v>
      </c>
      <c r="H18" s="10">
        <v>77</v>
      </c>
      <c r="I18" s="10">
        <v>178</v>
      </c>
      <c r="J18" s="10">
        <v>356</v>
      </c>
      <c r="L18" s="9" t="s">
        <v>65</v>
      </c>
      <c r="M18" s="13">
        <f t="shared" si="0"/>
        <v>4.2721518987341769</v>
      </c>
      <c r="N18" s="13">
        <f t="shared" si="1"/>
        <v>27.531645569620256</v>
      </c>
      <c r="O18" s="13">
        <f t="shared" si="2"/>
        <v>34.651898734177216</v>
      </c>
      <c r="P18" s="40">
        <f t="shared" si="3"/>
        <v>33.544303797468359</v>
      </c>
      <c r="Q18" s="35">
        <f t="shared" si="8"/>
        <v>3.3227848101265818</v>
      </c>
      <c r="R18" s="13">
        <f t="shared" si="9"/>
        <v>12.183544303797468</v>
      </c>
      <c r="S18" s="13">
        <f t="shared" si="10"/>
        <v>28.164556962025316</v>
      </c>
      <c r="T18" s="13">
        <f t="shared" si="11"/>
        <v>56.329113924050631</v>
      </c>
    </row>
    <row r="19" spans="2:20" x14ac:dyDescent="0.3">
      <c r="B19" s="9" t="s">
        <v>66</v>
      </c>
      <c r="C19" s="10">
        <v>91</v>
      </c>
      <c r="D19" s="10">
        <v>442</v>
      </c>
      <c r="E19" s="10">
        <v>647</v>
      </c>
      <c r="F19" s="63">
        <v>615</v>
      </c>
      <c r="G19" s="60">
        <v>97</v>
      </c>
      <c r="H19" s="10">
        <v>452</v>
      </c>
      <c r="I19" s="10">
        <v>622</v>
      </c>
      <c r="J19" s="10">
        <v>624</v>
      </c>
      <c r="L19" s="9" t="s">
        <v>66</v>
      </c>
      <c r="M19" s="13">
        <f t="shared" si="0"/>
        <v>5.0696378830083564</v>
      </c>
      <c r="N19" s="13">
        <f t="shared" si="1"/>
        <v>24.623955431754872</v>
      </c>
      <c r="O19" s="13">
        <f t="shared" si="2"/>
        <v>36.044568245125348</v>
      </c>
      <c r="P19" s="40">
        <f t="shared" si="3"/>
        <v>34.261838440111418</v>
      </c>
      <c r="Q19" s="35">
        <f t="shared" si="8"/>
        <v>5.4038997214484681</v>
      </c>
      <c r="R19" s="13">
        <f t="shared" si="9"/>
        <v>25.181058495821731</v>
      </c>
      <c r="S19" s="13">
        <f>I19/(I19+J19+H19+G19)*100</f>
        <v>34.651810584958213</v>
      </c>
      <c r="T19" s="13">
        <f t="shared" si="11"/>
        <v>34.763231197771589</v>
      </c>
    </row>
    <row r="20" spans="2:20" x14ac:dyDescent="0.3">
      <c r="B20" s="9" t="s">
        <v>67</v>
      </c>
      <c r="C20" s="10">
        <v>4</v>
      </c>
      <c r="D20" s="10">
        <v>43</v>
      </c>
      <c r="E20" s="10">
        <v>48</v>
      </c>
      <c r="F20" s="63">
        <v>108</v>
      </c>
      <c r="G20" s="60">
        <v>2</v>
      </c>
      <c r="H20" s="10">
        <v>22</v>
      </c>
      <c r="I20" s="10">
        <v>43</v>
      </c>
      <c r="J20" s="10">
        <v>136</v>
      </c>
      <c r="L20" s="9" t="s">
        <v>67</v>
      </c>
      <c r="M20" s="13">
        <f t="shared" si="0"/>
        <v>1.9704433497536946</v>
      </c>
      <c r="N20" s="13">
        <f t="shared" si="1"/>
        <v>21.182266009852217</v>
      </c>
      <c r="O20" s="13">
        <f t="shared" si="2"/>
        <v>23.645320197044335</v>
      </c>
      <c r="P20" s="40">
        <f t="shared" si="3"/>
        <v>53.201970443349758</v>
      </c>
      <c r="Q20" s="35">
        <f t="shared" si="8"/>
        <v>0.98522167487684731</v>
      </c>
      <c r="R20" s="13">
        <f t="shared" si="9"/>
        <v>10.83743842364532</v>
      </c>
      <c r="S20" s="13">
        <f>I20/(I20+J20+H20+G20)*100</f>
        <v>21.182266009852217</v>
      </c>
      <c r="T20" s="13">
        <f t="shared" si="11"/>
        <v>66.995073891625609</v>
      </c>
    </row>
    <row r="21" spans="2:20" x14ac:dyDescent="0.3">
      <c r="B21" s="9" t="s">
        <v>68</v>
      </c>
      <c r="C21" s="10">
        <v>31</v>
      </c>
      <c r="D21" s="10">
        <v>56</v>
      </c>
      <c r="E21" s="10">
        <v>132</v>
      </c>
      <c r="F21" s="63">
        <v>137</v>
      </c>
      <c r="G21" s="60">
        <v>36</v>
      </c>
      <c r="H21" s="10">
        <v>62</v>
      </c>
      <c r="I21" s="10">
        <v>119</v>
      </c>
      <c r="J21" s="10">
        <v>139</v>
      </c>
      <c r="L21" s="9" t="s">
        <v>68</v>
      </c>
      <c r="M21" s="13">
        <f t="shared" si="0"/>
        <v>8.7078651685393265</v>
      </c>
      <c r="N21" s="13">
        <f t="shared" si="1"/>
        <v>15.730337078651685</v>
      </c>
      <c r="O21" s="13">
        <f t="shared" si="2"/>
        <v>37.078651685393261</v>
      </c>
      <c r="P21" s="40">
        <f t="shared" si="3"/>
        <v>38.483146067415731</v>
      </c>
      <c r="Q21" s="35">
        <f t="shared" si="8"/>
        <v>10.112359550561797</v>
      </c>
      <c r="R21" s="13">
        <f t="shared" si="9"/>
        <v>17.415730337078653</v>
      </c>
      <c r="S21" s="13">
        <f>I21/(I21+J21+H21+G21)*100</f>
        <v>33.426966292134829</v>
      </c>
      <c r="T21" s="13">
        <f t="shared" si="11"/>
        <v>39.044943820224717</v>
      </c>
    </row>
    <row r="22" spans="2:20" x14ac:dyDescent="0.3">
      <c r="B22" s="9" t="s">
        <v>69</v>
      </c>
      <c r="C22" s="10">
        <v>19</v>
      </c>
      <c r="D22" s="10">
        <v>76</v>
      </c>
      <c r="E22" s="10">
        <v>67</v>
      </c>
      <c r="F22" s="63">
        <v>72</v>
      </c>
      <c r="G22" s="60">
        <v>8</v>
      </c>
      <c r="H22" s="10">
        <v>60</v>
      </c>
      <c r="I22" s="10">
        <v>67</v>
      </c>
      <c r="J22" s="10">
        <v>99</v>
      </c>
      <c r="L22" s="9" t="s">
        <v>69</v>
      </c>
      <c r="M22" s="13">
        <f t="shared" si="0"/>
        <v>8.1196581196581192</v>
      </c>
      <c r="N22" s="13">
        <f t="shared" si="1"/>
        <v>32.478632478632477</v>
      </c>
      <c r="O22" s="13">
        <f t="shared" si="2"/>
        <v>28.63247863247863</v>
      </c>
      <c r="P22" s="40">
        <f t="shared" si="3"/>
        <v>30.76923076923077</v>
      </c>
      <c r="Q22" s="35">
        <f t="shared" si="8"/>
        <v>3.4188034188034191</v>
      </c>
      <c r="R22" s="13">
        <f t="shared" si="9"/>
        <v>25.641025641025639</v>
      </c>
      <c r="S22" s="13">
        <f>I22/(I22+J22+H22+G22)*100</f>
        <v>28.63247863247863</v>
      </c>
      <c r="T22" s="13">
        <f t="shared" si="11"/>
        <v>42.307692307692307</v>
      </c>
    </row>
    <row r="23" spans="2:20" x14ac:dyDescent="0.3">
      <c r="B23" s="9" t="s">
        <v>70</v>
      </c>
      <c r="C23" s="10">
        <v>68</v>
      </c>
      <c r="D23" s="10">
        <v>261</v>
      </c>
      <c r="E23" s="10">
        <v>248</v>
      </c>
      <c r="F23" s="63">
        <v>405</v>
      </c>
      <c r="G23" s="60">
        <v>51</v>
      </c>
      <c r="H23" s="10">
        <v>166</v>
      </c>
      <c r="I23" s="10">
        <v>205</v>
      </c>
      <c r="J23" s="10">
        <v>560</v>
      </c>
      <c r="L23" s="9" t="s">
        <v>70</v>
      </c>
      <c r="M23" s="13">
        <f>C23/(C23+D23+E23+F23)*100</f>
        <v>6.9246435845213856</v>
      </c>
      <c r="N23" s="13">
        <f t="shared" si="1"/>
        <v>26.578411405295316</v>
      </c>
      <c r="O23" s="13">
        <f t="shared" si="2"/>
        <v>25.254582484725052</v>
      </c>
      <c r="P23" s="40">
        <f t="shared" si="3"/>
        <v>41.242362525458248</v>
      </c>
      <c r="Q23" s="35">
        <f>G23/(G23+H23+I23+J23)*100</f>
        <v>5.1934826883910388</v>
      </c>
      <c r="R23" s="13">
        <f t="shared" si="9"/>
        <v>16.90427698574338</v>
      </c>
      <c r="S23" s="13">
        <f>I23/(I23+J23+H23+G23)*100</f>
        <v>20.875763747454176</v>
      </c>
      <c r="T23" s="13">
        <f t="shared" si="11"/>
        <v>57.026476578411398</v>
      </c>
    </row>
  </sheetData>
  <mergeCells count="7">
    <mergeCell ref="F2:G2"/>
    <mergeCell ref="Q7:T7"/>
    <mergeCell ref="C7:F7"/>
    <mergeCell ref="G7:J7"/>
    <mergeCell ref="B7:B8"/>
    <mergeCell ref="L7:L8"/>
    <mergeCell ref="M7:P7"/>
  </mergeCells>
  <hyperlinks>
    <hyperlink ref="B3" location="Índice!A1" display="voltar"/>
  </hyperlinks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3" width="11.6640625" bestFit="1" customWidth="1"/>
    <col min="4" max="4" width="10.88671875" bestFit="1" customWidth="1"/>
    <col min="5" max="5" width="11.6640625" bestFit="1" customWidth="1"/>
    <col min="6" max="6" width="11.33203125" customWidth="1"/>
    <col min="7" max="7" width="3.44140625" customWidth="1"/>
    <col min="8" max="8" width="28.33203125" customWidth="1"/>
    <col min="9" max="12" width="11.6640625" customWidth="1"/>
  </cols>
  <sheetData>
    <row r="1" spans="2:12" ht="17.399999999999999" x14ac:dyDescent="0.3">
      <c r="B1" s="1" t="s">
        <v>84</v>
      </c>
    </row>
    <row r="2" spans="2:12" ht="17.399999999999999" x14ac:dyDescent="0.3">
      <c r="B2" s="1" t="s">
        <v>121</v>
      </c>
      <c r="E2" s="97" t="s">
        <v>122</v>
      </c>
      <c r="F2" s="97"/>
    </row>
    <row r="3" spans="2:12" x14ac:dyDescent="0.3">
      <c r="B3" s="80" t="s">
        <v>87</v>
      </c>
    </row>
    <row r="4" spans="2:12" ht="18" customHeight="1" x14ac:dyDescent="0.3">
      <c r="B4" s="1" t="s">
        <v>90</v>
      </c>
      <c r="C4" s="1"/>
      <c r="D4" s="1"/>
      <c r="E4" s="1"/>
      <c r="F4" s="1"/>
    </row>
    <row r="5" spans="2:12" ht="4.5" customHeight="1" x14ac:dyDescent="0.3"/>
    <row r="6" spans="2:12" x14ac:dyDescent="0.3">
      <c r="B6" s="20" t="s">
        <v>81</v>
      </c>
      <c r="H6" s="2" t="s">
        <v>82</v>
      </c>
    </row>
    <row r="7" spans="2:12" ht="20.399999999999999" x14ac:dyDescent="0.3">
      <c r="B7" s="3" t="s">
        <v>0</v>
      </c>
      <c r="C7" s="3" t="s">
        <v>11</v>
      </c>
      <c r="D7" s="3" t="s">
        <v>12</v>
      </c>
      <c r="E7" s="3" t="s">
        <v>13</v>
      </c>
      <c r="F7" s="3" t="s">
        <v>14</v>
      </c>
      <c r="H7" s="3" t="s">
        <v>0</v>
      </c>
      <c r="I7" s="3" t="s">
        <v>11</v>
      </c>
      <c r="J7" s="3" t="s">
        <v>12</v>
      </c>
      <c r="K7" s="3" t="s">
        <v>13</v>
      </c>
      <c r="L7" s="3" t="s">
        <v>14</v>
      </c>
    </row>
    <row r="8" spans="2:12" x14ac:dyDescent="0.3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2:12" x14ac:dyDescent="0.3">
      <c r="B9" s="6" t="s">
        <v>4</v>
      </c>
      <c r="C9" s="7">
        <v>4289</v>
      </c>
      <c r="D9" s="7">
        <v>213</v>
      </c>
      <c r="E9" s="7">
        <v>828</v>
      </c>
      <c r="F9" s="7">
        <v>566</v>
      </c>
      <c r="H9" s="6" t="s">
        <v>4</v>
      </c>
      <c r="I9" s="11">
        <f>C9/(C9+D9+E9+F9)*100</f>
        <v>72.744233378561745</v>
      </c>
      <c r="J9" s="11">
        <f>D9/(D9+E9+F9+C9)*100</f>
        <v>3.6126187245590233</v>
      </c>
      <c r="K9" s="11">
        <f>E9/(E9+F9+D9+C9)*100</f>
        <v>14.043419267299864</v>
      </c>
      <c r="L9" s="11">
        <f>F9/(F9+E9+D9+C9)*100</f>
        <v>9.599728629579376</v>
      </c>
    </row>
    <row r="10" spans="2:12" x14ac:dyDescent="0.3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2:12" x14ac:dyDescent="0.3">
      <c r="B11" s="9" t="s">
        <v>6</v>
      </c>
      <c r="C11" s="10">
        <v>848</v>
      </c>
      <c r="D11" s="10">
        <v>41</v>
      </c>
      <c r="E11" s="10">
        <v>182</v>
      </c>
      <c r="F11" s="10">
        <v>129</v>
      </c>
      <c r="H11" s="9" t="s">
        <v>6</v>
      </c>
      <c r="I11" s="13">
        <f t="shared" ref="I11:I21" si="0">C11/(C11+D11+E11+F11)*100</f>
        <v>70.666666666666671</v>
      </c>
      <c r="J11" s="13">
        <f t="shared" ref="J11:J22" si="1">D11/(D11+E11+F11+C11)*100</f>
        <v>3.4166666666666665</v>
      </c>
      <c r="K11" s="13">
        <f t="shared" ref="K11:K22" si="2">E11/(E11+F11+D11+C11)*100</f>
        <v>15.166666666666668</v>
      </c>
      <c r="L11" s="13">
        <f t="shared" ref="L11:L22" si="3">F11/(F11+E11+D11+C11)*100</f>
        <v>10.75</v>
      </c>
    </row>
    <row r="12" spans="2:12" x14ac:dyDescent="0.3">
      <c r="B12" s="9" t="s">
        <v>7</v>
      </c>
      <c r="C12" s="10">
        <v>1530</v>
      </c>
      <c r="D12" s="10">
        <v>71</v>
      </c>
      <c r="E12" s="10">
        <v>304</v>
      </c>
      <c r="F12" s="10">
        <v>214</v>
      </c>
      <c r="H12" s="9" t="s">
        <v>7</v>
      </c>
      <c r="I12" s="13">
        <f t="shared" si="0"/>
        <v>72.203869749882017</v>
      </c>
      <c r="J12" s="13">
        <f t="shared" si="1"/>
        <v>3.3506370929683809</v>
      </c>
      <c r="K12" s="13">
        <f t="shared" si="2"/>
        <v>14.346389806512505</v>
      </c>
      <c r="L12" s="13">
        <f t="shared" si="3"/>
        <v>10.099103350637092</v>
      </c>
    </row>
    <row r="13" spans="2:12" x14ac:dyDescent="0.3">
      <c r="B13" s="9" t="s">
        <v>8</v>
      </c>
      <c r="C13" s="10">
        <v>1284</v>
      </c>
      <c r="D13" s="10">
        <v>60</v>
      </c>
      <c r="E13" s="10">
        <v>240</v>
      </c>
      <c r="F13" s="10">
        <v>157</v>
      </c>
      <c r="H13" s="9" t="s">
        <v>8</v>
      </c>
      <c r="I13" s="13">
        <f t="shared" si="0"/>
        <v>73.750717978173469</v>
      </c>
      <c r="J13" s="13">
        <f t="shared" si="1"/>
        <v>3.4462952326249283</v>
      </c>
      <c r="K13" s="13">
        <f t="shared" si="2"/>
        <v>13.785180930499713</v>
      </c>
      <c r="L13" s="13">
        <f t="shared" si="3"/>
        <v>9.0178058587018946</v>
      </c>
    </row>
    <row r="14" spans="2:12" x14ac:dyDescent="0.3">
      <c r="B14" s="9" t="s">
        <v>9</v>
      </c>
      <c r="C14" s="10">
        <v>627</v>
      </c>
      <c r="D14" s="10">
        <v>41</v>
      </c>
      <c r="E14" s="10">
        <v>102</v>
      </c>
      <c r="F14" s="10">
        <v>66</v>
      </c>
      <c r="H14" s="9" t="s">
        <v>9</v>
      </c>
      <c r="I14" s="13">
        <f t="shared" si="0"/>
        <v>75</v>
      </c>
      <c r="J14" s="13">
        <f t="shared" si="1"/>
        <v>4.9043062200956937</v>
      </c>
      <c r="K14" s="13">
        <f t="shared" si="2"/>
        <v>12.200956937799043</v>
      </c>
      <c r="L14" s="13">
        <f t="shared" si="3"/>
        <v>7.8947368421052628</v>
      </c>
    </row>
    <row r="15" spans="2:12" x14ac:dyDescent="0.3">
      <c r="B15" s="4" t="s">
        <v>71</v>
      </c>
      <c r="C15" s="8"/>
      <c r="D15" s="8"/>
      <c r="E15" s="8"/>
      <c r="F15" s="8"/>
      <c r="H15" s="4" t="s">
        <v>71</v>
      </c>
      <c r="I15" s="8"/>
      <c r="J15" s="8"/>
      <c r="K15" s="8"/>
      <c r="L15" s="8"/>
    </row>
    <row r="16" spans="2:12" x14ac:dyDescent="0.3">
      <c r="B16" s="9" t="s">
        <v>64</v>
      </c>
      <c r="C16" s="10">
        <v>1225</v>
      </c>
      <c r="D16" s="10">
        <v>58</v>
      </c>
      <c r="E16" s="10">
        <v>272</v>
      </c>
      <c r="F16" s="10">
        <v>139</v>
      </c>
      <c r="H16" s="9" t="s">
        <v>64</v>
      </c>
      <c r="I16" s="13">
        <f t="shared" si="0"/>
        <v>72.314049586776861</v>
      </c>
      <c r="J16" s="13">
        <f t="shared" si="1"/>
        <v>3.4238488783943333</v>
      </c>
      <c r="K16" s="13">
        <f t="shared" si="2"/>
        <v>16.056670602125148</v>
      </c>
      <c r="L16" s="13">
        <f t="shared" si="3"/>
        <v>8.2054309327036599</v>
      </c>
    </row>
    <row r="17" spans="2:12" x14ac:dyDescent="0.3">
      <c r="B17" s="9" t="s">
        <v>65</v>
      </c>
      <c r="C17" s="10">
        <v>401</v>
      </c>
      <c r="D17" s="10">
        <v>1</v>
      </c>
      <c r="E17" s="10">
        <v>137</v>
      </c>
      <c r="F17" s="10">
        <v>93</v>
      </c>
      <c r="H17" s="9" t="s">
        <v>65</v>
      </c>
      <c r="I17" s="13">
        <f t="shared" si="0"/>
        <v>63.449367088607602</v>
      </c>
      <c r="J17" s="13">
        <f t="shared" si="1"/>
        <v>0.15822784810126583</v>
      </c>
      <c r="K17" s="13">
        <f t="shared" si="2"/>
        <v>21.677215189873415</v>
      </c>
      <c r="L17" s="13">
        <f t="shared" si="3"/>
        <v>14.715189873417723</v>
      </c>
    </row>
    <row r="18" spans="2:12" x14ac:dyDescent="0.3">
      <c r="B18" s="9" t="s">
        <v>66</v>
      </c>
      <c r="C18" s="10">
        <v>1315</v>
      </c>
      <c r="D18" s="10">
        <v>133</v>
      </c>
      <c r="E18" s="10">
        <v>200</v>
      </c>
      <c r="F18" s="10">
        <v>147</v>
      </c>
      <c r="H18" s="9" t="s">
        <v>66</v>
      </c>
      <c r="I18" s="13">
        <f t="shared" si="0"/>
        <v>73.259052924791092</v>
      </c>
      <c r="J18" s="13">
        <f t="shared" si="1"/>
        <v>7.4094707520891365</v>
      </c>
      <c r="K18" s="13">
        <f t="shared" si="2"/>
        <v>11.142061281337048</v>
      </c>
      <c r="L18" s="13">
        <f t="shared" si="3"/>
        <v>8.1894150417827305</v>
      </c>
    </row>
    <row r="19" spans="2:12" x14ac:dyDescent="0.3">
      <c r="B19" s="9" t="s">
        <v>67</v>
      </c>
      <c r="C19" s="10">
        <v>163</v>
      </c>
      <c r="D19" s="10">
        <v>7</v>
      </c>
      <c r="E19" s="10">
        <v>23</v>
      </c>
      <c r="F19" s="10">
        <v>10</v>
      </c>
      <c r="H19" s="9" t="s">
        <v>67</v>
      </c>
      <c r="I19" s="13">
        <f t="shared" si="0"/>
        <v>80.29556650246306</v>
      </c>
      <c r="J19" s="13">
        <f t="shared" si="1"/>
        <v>3.4482758620689653</v>
      </c>
      <c r="K19" s="13">
        <f t="shared" si="2"/>
        <v>11.330049261083744</v>
      </c>
      <c r="L19" s="13">
        <f t="shared" si="3"/>
        <v>4.9261083743842367</v>
      </c>
    </row>
    <row r="20" spans="2:12" x14ac:dyDescent="0.3">
      <c r="B20" s="9" t="s">
        <v>68</v>
      </c>
      <c r="C20" s="10">
        <v>324</v>
      </c>
      <c r="D20" s="10">
        <v>1</v>
      </c>
      <c r="E20" s="10">
        <v>4</v>
      </c>
      <c r="F20" s="10">
        <v>27</v>
      </c>
      <c r="H20" s="9" t="s">
        <v>68</v>
      </c>
      <c r="I20" s="13">
        <f t="shared" si="0"/>
        <v>91.011235955056179</v>
      </c>
      <c r="J20" s="13">
        <f t="shared" si="1"/>
        <v>0.2808988764044944</v>
      </c>
      <c r="K20" s="13">
        <f t="shared" si="2"/>
        <v>1.1235955056179776</v>
      </c>
      <c r="L20" s="13">
        <f t="shared" si="3"/>
        <v>7.5842696629213489</v>
      </c>
    </row>
    <row r="21" spans="2:12" x14ac:dyDescent="0.3">
      <c r="B21" s="9" t="s">
        <v>69</v>
      </c>
      <c r="C21" s="10">
        <v>161</v>
      </c>
      <c r="D21" s="10">
        <v>2</v>
      </c>
      <c r="E21" s="10">
        <v>43</v>
      </c>
      <c r="F21" s="10">
        <v>28</v>
      </c>
      <c r="H21" s="9" t="s">
        <v>69</v>
      </c>
      <c r="I21" s="13">
        <f t="shared" si="0"/>
        <v>68.803418803418808</v>
      </c>
      <c r="J21" s="13">
        <f t="shared" si="1"/>
        <v>0.85470085470085477</v>
      </c>
      <c r="K21" s="13">
        <f t="shared" si="2"/>
        <v>18.376068376068378</v>
      </c>
      <c r="L21" s="13">
        <f t="shared" si="3"/>
        <v>11.965811965811966</v>
      </c>
    </row>
    <row r="22" spans="2:12" x14ac:dyDescent="0.3">
      <c r="B22" s="9" t="s">
        <v>70</v>
      </c>
      <c r="C22" s="10">
        <v>700</v>
      </c>
      <c r="D22" s="10">
        <v>11</v>
      </c>
      <c r="E22" s="10">
        <v>149</v>
      </c>
      <c r="F22" s="10">
        <v>122</v>
      </c>
      <c r="H22" s="9" t="s">
        <v>70</v>
      </c>
      <c r="I22" s="13">
        <f>C22/(C22+D22+E22+F22)*100</f>
        <v>71.283095723014256</v>
      </c>
      <c r="J22" s="13">
        <f t="shared" si="1"/>
        <v>1.1201629327902241</v>
      </c>
      <c r="K22" s="13">
        <f t="shared" si="2"/>
        <v>15.173116089613034</v>
      </c>
      <c r="L22" s="13">
        <f t="shared" si="3"/>
        <v>12.423625254582484</v>
      </c>
    </row>
  </sheetData>
  <mergeCells count="1">
    <mergeCell ref="E2:F2"/>
  </mergeCells>
  <hyperlinks>
    <hyperlink ref="B3" location="Índice!A1" display="voltar"/>
  </hyperlinks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12" width="12" customWidth="1"/>
    <col min="13" max="13" width="3.44140625" customWidth="1"/>
    <col min="14" max="14" width="28.33203125" customWidth="1"/>
  </cols>
  <sheetData>
    <row r="1" spans="2:24" ht="17.399999999999999" x14ac:dyDescent="0.3">
      <c r="B1" s="1" t="s">
        <v>84</v>
      </c>
    </row>
    <row r="2" spans="2:24" ht="17.399999999999999" x14ac:dyDescent="0.3">
      <c r="B2" s="1" t="s">
        <v>121</v>
      </c>
      <c r="E2" s="97" t="s">
        <v>122</v>
      </c>
      <c r="F2" s="97"/>
    </row>
    <row r="3" spans="2:24" x14ac:dyDescent="0.3">
      <c r="B3" s="80" t="s">
        <v>87</v>
      </c>
    </row>
    <row r="4" spans="2:24" ht="18" customHeight="1" x14ac:dyDescent="0.3">
      <c r="B4" s="1" t="s">
        <v>91</v>
      </c>
      <c r="C4" s="1"/>
      <c r="D4" s="1"/>
      <c r="E4" s="1"/>
      <c r="F4" s="1"/>
      <c r="G4" s="1"/>
      <c r="H4" s="1"/>
      <c r="I4" s="1"/>
      <c r="J4" s="1"/>
      <c r="K4" s="1"/>
      <c r="L4" s="1"/>
      <c r="N4" s="1"/>
    </row>
    <row r="5" spans="2:24" ht="4.5" customHeight="1" x14ac:dyDescent="0.3"/>
    <row r="6" spans="2:24" x14ac:dyDescent="0.3">
      <c r="B6" s="20" t="s">
        <v>81</v>
      </c>
      <c r="N6" s="20" t="s">
        <v>82</v>
      </c>
    </row>
    <row r="7" spans="2:24" x14ac:dyDescent="0.3">
      <c r="B7" s="106" t="s">
        <v>0</v>
      </c>
      <c r="C7" s="106" t="s">
        <v>15</v>
      </c>
      <c r="D7" s="106"/>
      <c r="E7" s="106"/>
      <c r="F7" s="106"/>
      <c r="G7" s="109"/>
      <c r="H7" s="110" t="s">
        <v>16</v>
      </c>
      <c r="I7" s="106"/>
      <c r="J7" s="106"/>
      <c r="K7" s="106"/>
      <c r="L7" s="106"/>
      <c r="N7" s="106" t="s">
        <v>0</v>
      </c>
      <c r="O7" s="106" t="s">
        <v>15</v>
      </c>
      <c r="P7" s="106"/>
      <c r="Q7" s="106"/>
      <c r="R7" s="106"/>
      <c r="S7" s="107"/>
      <c r="T7" s="105" t="s">
        <v>16</v>
      </c>
      <c r="U7" s="106"/>
      <c r="V7" s="106"/>
      <c r="W7" s="106"/>
      <c r="X7" s="106"/>
    </row>
    <row r="8" spans="2:24" ht="20.399999999999999" x14ac:dyDescent="0.3">
      <c r="B8" s="108"/>
      <c r="C8" s="14" t="s">
        <v>17</v>
      </c>
      <c r="D8" s="14" t="s">
        <v>18</v>
      </c>
      <c r="E8" s="14" t="s">
        <v>19</v>
      </c>
      <c r="F8" s="14" t="s">
        <v>20</v>
      </c>
      <c r="G8" s="26" t="s">
        <v>21</v>
      </c>
      <c r="H8" s="29" t="s">
        <v>17</v>
      </c>
      <c r="I8" s="23" t="s">
        <v>18</v>
      </c>
      <c r="J8" s="23" t="s">
        <v>19</v>
      </c>
      <c r="K8" s="23" t="s">
        <v>20</v>
      </c>
      <c r="L8" s="23" t="s">
        <v>21</v>
      </c>
      <c r="N8" s="108"/>
      <c r="O8" s="23" t="s">
        <v>17</v>
      </c>
      <c r="P8" s="23" t="s">
        <v>18</v>
      </c>
      <c r="Q8" s="23" t="s">
        <v>19</v>
      </c>
      <c r="R8" s="23" t="s">
        <v>20</v>
      </c>
      <c r="S8" s="36" t="s">
        <v>21</v>
      </c>
      <c r="T8" s="21" t="s">
        <v>17</v>
      </c>
      <c r="U8" s="23" t="s">
        <v>18</v>
      </c>
      <c r="V8" s="23" t="s">
        <v>19</v>
      </c>
      <c r="W8" s="23" t="s">
        <v>20</v>
      </c>
      <c r="X8" s="23" t="s">
        <v>21</v>
      </c>
    </row>
    <row r="9" spans="2:24" x14ac:dyDescent="0.3">
      <c r="B9" s="4" t="s">
        <v>4</v>
      </c>
      <c r="C9" s="5"/>
      <c r="D9" s="5"/>
      <c r="E9" s="5"/>
      <c r="F9" s="5"/>
      <c r="G9" s="5"/>
      <c r="H9" s="30"/>
      <c r="I9" s="5"/>
      <c r="J9" s="5"/>
      <c r="K9" s="5"/>
      <c r="L9" s="5"/>
      <c r="N9" s="4" t="s">
        <v>4</v>
      </c>
      <c r="O9" s="5"/>
      <c r="P9" s="5"/>
      <c r="Q9" s="5"/>
      <c r="R9" s="5"/>
      <c r="S9" s="37"/>
      <c r="T9" s="5"/>
      <c r="U9" s="5"/>
      <c r="V9" s="5"/>
      <c r="W9" s="5"/>
      <c r="X9" s="5"/>
    </row>
    <row r="10" spans="2:24" x14ac:dyDescent="0.3">
      <c r="B10" s="6" t="s">
        <v>4</v>
      </c>
      <c r="C10" s="7">
        <v>323</v>
      </c>
      <c r="D10" s="7">
        <v>831</v>
      </c>
      <c r="E10" s="7">
        <v>1038</v>
      </c>
      <c r="F10" s="7">
        <v>737</v>
      </c>
      <c r="G10" s="27">
        <v>1360</v>
      </c>
      <c r="H10" s="31">
        <v>75</v>
      </c>
      <c r="I10" s="7">
        <v>96</v>
      </c>
      <c r="J10" s="7">
        <v>16</v>
      </c>
      <c r="K10" s="7">
        <v>14</v>
      </c>
      <c r="L10" s="7">
        <v>12</v>
      </c>
      <c r="N10" s="6" t="s">
        <v>4</v>
      </c>
      <c r="O10" s="11">
        <f>C10/(C10+D10+E10+F10+G10)*100</f>
        <v>7.5308929820470967</v>
      </c>
      <c r="P10" s="11">
        <f>D10/(D10+E10+F10+G10+C10)*100</f>
        <v>19.375145721613428</v>
      </c>
      <c r="Q10" s="11">
        <f>E10/(E10+F10+G10+C10+D10)*100</f>
        <v>24.201445558405226</v>
      </c>
      <c r="R10" s="11">
        <f>F10/(F10+G10+E10+D10+C10)*100</f>
        <v>17.183492655630683</v>
      </c>
      <c r="S10" s="38">
        <f>G10/(G10+C10+D10+E10+F10)*100</f>
        <v>31.709023082303567</v>
      </c>
      <c r="T10" s="34">
        <f>H10/(H10+I10+J10+K10+L10)*100</f>
        <v>35.2112676056338</v>
      </c>
      <c r="U10" s="11">
        <f>I10/(I10+J10+K10+L10+H10)*100</f>
        <v>45.070422535211272</v>
      </c>
      <c r="V10" s="11">
        <f>J10/(J10+K10+L10+H10+I10)*100</f>
        <v>7.511737089201878</v>
      </c>
      <c r="W10" s="11">
        <f>K10/(K10+L10+J10+I10+H10)*100</f>
        <v>6.5727699530516439</v>
      </c>
      <c r="X10" s="11">
        <f>L10/(L10+H10+I10+J10+K10)*100</f>
        <v>5.6338028169014089</v>
      </c>
    </row>
    <row r="11" spans="2:24" x14ac:dyDescent="0.3">
      <c r="B11" s="4" t="s">
        <v>5</v>
      </c>
      <c r="C11" s="8"/>
      <c r="D11" s="8"/>
      <c r="E11" s="8"/>
      <c r="F11" s="8"/>
      <c r="G11" s="8"/>
      <c r="H11" s="32"/>
      <c r="I11" s="8"/>
      <c r="J11" s="8"/>
      <c r="K11" s="8"/>
      <c r="L11" s="8"/>
      <c r="N11" s="4" t="s">
        <v>5</v>
      </c>
      <c r="O11" s="12"/>
      <c r="P11" s="12"/>
      <c r="Q11" s="12"/>
      <c r="R11" s="12"/>
      <c r="S11" s="39"/>
      <c r="T11" s="12"/>
      <c r="U11" s="12"/>
      <c r="V11" s="12"/>
      <c r="W11" s="12"/>
      <c r="X11" s="12"/>
    </row>
    <row r="12" spans="2:24" x14ac:dyDescent="0.3">
      <c r="B12" s="9" t="s">
        <v>6</v>
      </c>
      <c r="C12" s="10">
        <v>47</v>
      </c>
      <c r="D12" s="10">
        <v>118</v>
      </c>
      <c r="E12" s="10">
        <v>196</v>
      </c>
      <c r="F12" s="10">
        <v>133</v>
      </c>
      <c r="G12" s="28">
        <v>354</v>
      </c>
      <c r="H12" s="33">
        <v>12</v>
      </c>
      <c r="I12" s="10">
        <v>18</v>
      </c>
      <c r="J12" s="10">
        <v>2</v>
      </c>
      <c r="K12" s="10">
        <v>4</v>
      </c>
      <c r="L12" s="10">
        <v>5</v>
      </c>
      <c r="N12" s="9" t="s">
        <v>6</v>
      </c>
      <c r="O12" s="13">
        <f t="shared" ref="O12:O15" si="0">C12/(C12+D12+E12+F12+G12)*100</f>
        <v>5.5424528301886795</v>
      </c>
      <c r="P12" s="13">
        <f t="shared" ref="P12:P15" si="1">D12/(D12+E12+F12+G12+C12)*100</f>
        <v>13.915094339622641</v>
      </c>
      <c r="Q12" s="13">
        <f t="shared" ref="Q12:Q15" si="2">E12/(E12+F12+G12+C12+D12)*100</f>
        <v>23.113207547169811</v>
      </c>
      <c r="R12" s="13">
        <f t="shared" ref="R12:R15" si="3">F12/(F12+G12+E12+D12+C12)*100</f>
        <v>15.683962264150944</v>
      </c>
      <c r="S12" s="40">
        <f t="shared" ref="S12:S15" si="4">G12/(G12+C12+D12+E12+F12)*100</f>
        <v>41.745283018867923</v>
      </c>
      <c r="T12" s="35">
        <f t="shared" ref="T12:T15" si="5">H12/(H12+I12+J12+K12+L12)*100</f>
        <v>29.268292682926827</v>
      </c>
      <c r="U12" s="13">
        <f t="shared" ref="U12:U15" si="6">I12/(I12+J12+K12+L12+H12)*100</f>
        <v>43.902439024390247</v>
      </c>
      <c r="V12" s="13">
        <f t="shared" ref="V12:V15" si="7">J12/(J12+K12+L12+H12+I12)*100</f>
        <v>4.8780487804878048</v>
      </c>
      <c r="W12" s="13">
        <f t="shared" ref="W12:W15" si="8">K12/(K12+L12+J12+I12+H12)*100</f>
        <v>9.7560975609756095</v>
      </c>
      <c r="X12" s="13">
        <f t="shared" ref="X12:X15" si="9">L12/(L12+H12+I12+J12+K12)*100</f>
        <v>12.195121951219512</v>
      </c>
    </row>
    <row r="13" spans="2:24" x14ac:dyDescent="0.3">
      <c r="B13" s="9" t="s">
        <v>7</v>
      </c>
      <c r="C13" s="10">
        <v>96</v>
      </c>
      <c r="D13" s="10">
        <v>291</v>
      </c>
      <c r="E13" s="10">
        <v>403</v>
      </c>
      <c r="F13" s="10">
        <v>263</v>
      </c>
      <c r="G13" s="28">
        <v>477</v>
      </c>
      <c r="H13" s="33">
        <v>22</v>
      </c>
      <c r="I13" s="10">
        <v>37</v>
      </c>
      <c r="J13" s="10">
        <v>4</v>
      </c>
      <c r="K13" s="10">
        <v>6</v>
      </c>
      <c r="L13" s="10">
        <v>2</v>
      </c>
      <c r="N13" s="9" t="s">
        <v>7</v>
      </c>
      <c r="O13" s="13">
        <f t="shared" si="0"/>
        <v>6.2745098039215685</v>
      </c>
      <c r="P13" s="13">
        <f t="shared" si="1"/>
        <v>19.019607843137255</v>
      </c>
      <c r="Q13" s="13">
        <f t="shared" si="2"/>
        <v>26.339869281045754</v>
      </c>
      <c r="R13" s="13">
        <f t="shared" si="3"/>
        <v>17.18954248366013</v>
      </c>
      <c r="S13" s="40">
        <f t="shared" si="4"/>
        <v>31.176470588235293</v>
      </c>
      <c r="T13" s="35">
        <f t="shared" si="5"/>
        <v>30.985915492957744</v>
      </c>
      <c r="U13" s="13">
        <f t="shared" si="6"/>
        <v>52.112676056338024</v>
      </c>
      <c r="V13" s="13">
        <f t="shared" si="7"/>
        <v>5.6338028169014089</v>
      </c>
      <c r="W13" s="13">
        <f t="shared" si="8"/>
        <v>8.4507042253521121</v>
      </c>
      <c r="X13" s="13">
        <f t="shared" si="9"/>
        <v>2.8169014084507045</v>
      </c>
    </row>
    <row r="14" spans="2:24" x14ac:dyDescent="0.3">
      <c r="B14" s="9" t="s">
        <v>8</v>
      </c>
      <c r="C14" s="10">
        <v>103</v>
      </c>
      <c r="D14" s="10">
        <v>292</v>
      </c>
      <c r="E14" s="10">
        <v>310</v>
      </c>
      <c r="F14" s="10">
        <v>226</v>
      </c>
      <c r="G14" s="28">
        <v>353</v>
      </c>
      <c r="H14" s="33">
        <v>20</v>
      </c>
      <c r="I14" s="10">
        <v>27</v>
      </c>
      <c r="J14" s="10">
        <v>7</v>
      </c>
      <c r="K14" s="10">
        <v>2</v>
      </c>
      <c r="L14" s="10">
        <v>4</v>
      </c>
      <c r="N14" s="9" t="s">
        <v>8</v>
      </c>
      <c r="O14" s="13">
        <f t="shared" si="0"/>
        <v>8.0218068535825537</v>
      </c>
      <c r="P14" s="13">
        <f t="shared" si="1"/>
        <v>22.741433021806852</v>
      </c>
      <c r="Q14" s="13">
        <f t="shared" si="2"/>
        <v>24.143302180685357</v>
      </c>
      <c r="R14" s="13">
        <f t="shared" si="3"/>
        <v>17.601246105919003</v>
      </c>
      <c r="S14" s="40">
        <f t="shared" si="4"/>
        <v>27.492211838006231</v>
      </c>
      <c r="T14" s="35">
        <f t="shared" si="5"/>
        <v>33.333333333333329</v>
      </c>
      <c r="U14" s="13">
        <f t="shared" si="6"/>
        <v>45</v>
      </c>
      <c r="V14" s="13">
        <f t="shared" si="7"/>
        <v>11.666666666666666</v>
      </c>
      <c r="W14" s="13">
        <f t="shared" si="8"/>
        <v>3.3333333333333335</v>
      </c>
      <c r="X14" s="13">
        <f t="shared" si="9"/>
        <v>6.666666666666667</v>
      </c>
    </row>
    <row r="15" spans="2:24" x14ac:dyDescent="0.3">
      <c r="B15" s="9" t="s">
        <v>9</v>
      </c>
      <c r="C15" s="10">
        <v>77</v>
      </c>
      <c r="D15" s="10">
        <v>130</v>
      </c>
      <c r="E15" s="10">
        <v>129</v>
      </c>
      <c r="F15" s="10">
        <v>115</v>
      </c>
      <c r="G15" s="28">
        <v>176</v>
      </c>
      <c r="H15" s="33">
        <v>21</v>
      </c>
      <c r="I15" s="10">
        <v>14</v>
      </c>
      <c r="J15" s="10">
        <v>3</v>
      </c>
      <c r="K15" s="10">
        <v>2</v>
      </c>
      <c r="L15" s="10">
        <v>1</v>
      </c>
      <c r="N15" s="9" t="s">
        <v>9</v>
      </c>
      <c r="O15" s="13">
        <f t="shared" si="0"/>
        <v>12.280701754385964</v>
      </c>
      <c r="P15" s="13">
        <f t="shared" si="1"/>
        <v>20.733652312599681</v>
      </c>
      <c r="Q15" s="13">
        <f t="shared" si="2"/>
        <v>20.574162679425836</v>
      </c>
      <c r="R15" s="13">
        <f t="shared" si="3"/>
        <v>18.341307814992025</v>
      </c>
      <c r="S15" s="40">
        <f t="shared" si="4"/>
        <v>28.07017543859649</v>
      </c>
      <c r="T15" s="35">
        <f t="shared" si="5"/>
        <v>51.219512195121951</v>
      </c>
      <c r="U15" s="13">
        <f t="shared" si="6"/>
        <v>34.146341463414636</v>
      </c>
      <c r="V15" s="13">
        <f t="shared" si="7"/>
        <v>7.3170731707317067</v>
      </c>
      <c r="W15" s="13">
        <f t="shared" si="8"/>
        <v>4.8780487804878048</v>
      </c>
      <c r="X15" s="13">
        <f t="shared" si="9"/>
        <v>2.4390243902439024</v>
      </c>
    </row>
    <row r="16" spans="2:24" x14ac:dyDescent="0.3">
      <c r="B16" s="4" t="s">
        <v>71</v>
      </c>
      <c r="C16" s="8"/>
      <c r="D16" s="8"/>
      <c r="E16" s="8"/>
      <c r="F16" s="8"/>
      <c r="G16" s="8"/>
      <c r="H16" s="32"/>
      <c r="I16" s="8"/>
      <c r="J16" s="8"/>
      <c r="K16" s="8"/>
      <c r="L16" s="8"/>
      <c r="N16" s="4" t="s">
        <v>71</v>
      </c>
      <c r="O16" s="12"/>
      <c r="P16" s="12"/>
      <c r="Q16" s="12"/>
      <c r="R16" s="12"/>
      <c r="S16" s="39"/>
      <c r="T16" s="12"/>
      <c r="U16" s="12"/>
      <c r="V16" s="12"/>
      <c r="W16" s="12"/>
      <c r="X16" s="12"/>
    </row>
    <row r="17" spans="2:24" x14ac:dyDescent="0.3">
      <c r="B17" s="9" t="s">
        <v>64</v>
      </c>
      <c r="C17" s="10">
        <v>98</v>
      </c>
      <c r="D17" s="10">
        <v>289</v>
      </c>
      <c r="E17" s="10">
        <v>332</v>
      </c>
      <c r="F17" s="10">
        <v>206</v>
      </c>
      <c r="G17" s="28">
        <v>300</v>
      </c>
      <c r="H17" s="33">
        <v>20</v>
      </c>
      <c r="I17" s="10">
        <v>24</v>
      </c>
      <c r="J17" s="10">
        <v>5</v>
      </c>
      <c r="K17" s="10">
        <v>5</v>
      </c>
      <c r="L17" s="10">
        <v>4</v>
      </c>
      <c r="N17" s="9" t="s">
        <v>64</v>
      </c>
      <c r="O17" s="13">
        <f t="shared" ref="O17:O22" si="10">C17/(C17+D17+E17+F17+G17)*100</f>
        <v>8</v>
      </c>
      <c r="P17" s="13">
        <f t="shared" ref="P17:P23" si="11">D17/(D17+E17+F17+G17+C17)*100</f>
        <v>23.591836734693878</v>
      </c>
      <c r="Q17" s="13">
        <f t="shared" ref="Q17:Q23" si="12">E17/(E17+F17+G17+C17+D17)*100</f>
        <v>27.102040816326529</v>
      </c>
      <c r="R17" s="13">
        <f t="shared" ref="R17:R23" si="13">F17/(F17+G17+E17+D17+C17)*100</f>
        <v>16.816326530612244</v>
      </c>
      <c r="S17" s="40">
        <f t="shared" ref="S17:S23" si="14">G17/(G17+C17+D17+E17+F17)*100</f>
        <v>24.489795918367346</v>
      </c>
      <c r="T17" s="35">
        <f t="shared" ref="T17:T23" si="15">H17/(H17+I17+J17+K17+L17)*100</f>
        <v>34.482758620689658</v>
      </c>
      <c r="U17" s="13">
        <f t="shared" ref="U17:U23" si="16">I17/(I17+J17+K17+L17+H17)*100</f>
        <v>41.379310344827587</v>
      </c>
      <c r="V17" s="13">
        <f t="shared" ref="V17:V23" si="17">J17/(J17+K17+L17+H17+I17)*100</f>
        <v>8.6206896551724146</v>
      </c>
      <c r="W17" s="13">
        <f t="shared" ref="W17:W23" si="18">K17/(K17+L17+J17+I17+H17)*100</f>
        <v>8.6206896551724146</v>
      </c>
      <c r="X17" s="13">
        <f t="shared" ref="X17:X23" si="19">L17/(L17+H17+I17+J17+K17)*100</f>
        <v>6.8965517241379306</v>
      </c>
    </row>
    <row r="18" spans="2:24" x14ac:dyDescent="0.3">
      <c r="B18" s="9" t="s">
        <v>65</v>
      </c>
      <c r="C18" s="10">
        <v>38</v>
      </c>
      <c r="D18" s="10">
        <v>114</v>
      </c>
      <c r="E18" s="10">
        <v>96</v>
      </c>
      <c r="F18" s="10">
        <v>78</v>
      </c>
      <c r="G18" s="28">
        <v>75</v>
      </c>
      <c r="H18" s="33">
        <v>0</v>
      </c>
      <c r="I18" s="10">
        <v>1</v>
      </c>
      <c r="J18" s="10">
        <v>0</v>
      </c>
      <c r="K18" s="10">
        <v>0</v>
      </c>
      <c r="L18" s="10">
        <v>0</v>
      </c>
      <c r="N18" s="9" t="s">
        <v>65</v>
      </c>
      <c r="O18" s="13">
        <f t="shared" si="10"/>
        <v>9.4763092269326688</v>
      </c>
      <c r="P18" s="13">
        <f t="shared" si="11"/>
        <v>28.428927680798004</v>
      </c>
      <c r="Q18" s="13">
        <f t="shared" si="12"/>
        <v>23.940149625935163</v>
      </c>
      <c r="R18" s="13">
        <f t="shared" si="13"/>
        <v>19.451371571072318</v>
      </c>
      <c r="S18" s="40">
        <f t="shared" si="14"/>
        <v>18.703241895261847</v>
      </c>
      <c r="T18" s="35">
        <f t="shared" si="15"/>
        <v>0</v>
      </c>
      <c r="U18" s="13">
        <f t="shared" si="16"/>
        <v>100</v>
      </c>
      <c r="V18" s="13">
        <f t="shared" si="17"/>
        <v>0</v>
      </c>
      <c r="W18" s="13">
        <f t="shared" si="18"/>
        <v>0</v>
      </c>
      <c r="X18" s="13">
        <f t="shared" si="19"/>
        <v>0</v>
      </c>
    </row>
    <row r="19" spans="2:24" x14ac:dyDescent="0.3">
      <c r="B19" s="9" t="s">
        <v>66</v>
      </c>
      <c r="C19" s="10">
        <v>80</v>
      </c>
      <c r="D19" s="10">
        <v>231</v>
      </c>
      <c r="E19" s="10">
        <v>341</v>
      </c>
      <c r="F19" s="10">
        <v>261</v>
      </c>
      <c r="G19" s="28">
        <v>402</v>
      </c>
      <c r="H19" s="33">
        <v>44</v>
      </c>
      <c r="I19" s="10">
        <v>66</v>
      </c>
      <c r="J19" s="10">
        <v>11</v>
      </c>
      <c r="K19" s="10">
        <v>5</v>
      </c>
      <c r="L19" s="10">
        <v>7</v>
      </c>
      <c r="N19" s="9" t="s">
        <v>66</v>
      </c>
      <c r="O19" s="13">
        <f t="shared" si="10"/>
        <v>6.083650190114068</v>
      </c>
      <c r="P19" s="13">
        <f t="shared" si="11"/>
        <v>17.566539923954373</v>
      </c>
      <c r="Q19" s="13">
        <f t="shared" si="12"/>
        <v>25.931558935361217</v>
      </c>
      <c r="R19" s="13">
        <f t="shared" si="13"/>
        <v>19.847908745247146</v>
      </c>
      <c r="S19" s="40">
        <f t="shared" si="14"/>
        <v>30.570342205323193</v>
      </c>
      <c r="T19" s="35">
        <f t="shared" si="15"/>
        <v>33.082706766917291</v>
      </c>
      <c r="U19" s="13">
        <f t="shared" si="16"/>
        <v>49.624060150375939</v>
      </c>
      <c r="V19" s="13">
        <f t="shared" si="17"/>
        <v>8.2706766917293226</v>
      </c>
      <c r="W19" s="13">
        <f t="shared" si="18"/>
        <v>3.7593984962406015</v>
      </c>
      <c r="X19" s="13">
        <f t="shared" si="19"/>
        <v>5.2631578947368416</v>
      </c>
    </row>
    <row r="20" spans="2:24" x14ac:dyDescent="0.3">
      <c r="B20" s="9" t="s">
        <v>67</v>
      </c>
      <c r="C20" s="10">
        <v>18</v>
      </c>
      <c r="D20" s="10">
        <v>30</v>
      </c>
      <c r="E20" s="10">
        <v>30</v>
      </c>
      <c r="F20" s="10">
        <v>26</v>
      </c>
      <c r="G20" s="28">
        <v>59</v>
      </c>
      <c r="H20" s="33">
        <v>5</v>
      </c>
      <c r="I20" s="10">
        <v>1</v>
      </c>
      <c r="J20" s="10">
        <v>0</v>
      </c>
      <c r="K20" s="10">
        <v>1</v>
      </c>
      <c r="L20" s="10">
        <v>0</v>
      </c>
      <c r="N20" s="9" t="s">
        <v>67</v>
      </c>
      <c r="O20" s="13">
        <f t="shared" si="10"/>
        <v>11.042944785276074</v>
      </c>
      <c r="P20" s="13">
        <f t="shared" si="11"/>
        <v>18.404907975460123</v>
      </c>
      <c r="Q20" s="13">
        <f t="shared" si="12"/>
        <v>18.404907975460123</v>
      </c>
      <c r="R20" s="13">
        <f t="shared" si="13"/>
        <v>15.950920245398773</v>
      </c>
      <c r="S20" s="40">
        <f t="shared" si="14"/>
        <v>36.196319018404907</v>
      </c>
      <c r="T20" s="35">
        <f t="shared" si="15"/>
        <v>71.428571428571431</v>
      </c>
      <c r="U20" s="13">
        <f t="shared" si="16"/>
        <v>14.285714285714285</v>
      </c>
      <c r="V20" s="13">
        <f t="shared" si="17"/>
        <v>0</v>
      </c>
      <c r="W20" s="13">
        <f t="shared" si="18"/>
        <v>14.285714285714285</v>
      </c>
      <c r="X20" s="13">
        <f t="shared" si="19"/>
        <v>0</v>
      </c>
    </row>
    <row r="21" spans="2:24" x14ac:dyDescent="0.3">
      <c r="B21" s="9" t="s">
        <v>68</v>
      </c>
      <c r="C21" s="10">
        <v>15</v>
      </c>
      <c r="D21" s="10">
        <v>19</v>
      </c>
      <c r="E21" s="10">
        <v>30</v>
      </c>
      <c r="F21" s="10">
        <v>34</v>
      </c>
      <c r="G21" s="28">
        <v>226</v>
      </c>
      <c r="H21" s="33">
        <v>0</v>
      </c>
      <c r="I21" s="10">
        <v>0</v>
      </c>
      <c r="J21" s="10">
        <v>0</v>
      </c>
      <c r="K21" s="10">
        <v>0</v>
      </c>
      <c r="L21" s="10">
        <v>1</v>
      </c>
      <c r="N21" s="9" t="s">
        <v>68</v>
      </c>
      <c r="O21" s="13">
        <f t="shared" si="10"/>
        <v>4.6296296296296298</v>
      </c>
      <c r="P21" s="13">
        <f t="shared" si="11"/>
        <v>5.8641975308641969</v>
      </c>
      <c r="Q21" s="13">
        <f t="shared" si="12"/>
        <v>9.2592592592592595</v>
      </c>
      <c r="R21" s="13">
        <f t="shared" si="13"/>
        <v>10.493827160493826</v>
      </c>
      <c r="S21" s="40">
        <f t="shared" si="14"/>
        <v>69.753086419753089</v>
      </c>
      <c r="T21" s="35">
        <f t="shared" si="15"/>
        <v>0</v>
      </c>
      <c r="U21" s="13">
        <f t="shared" si="16"/>
        <v>0</v>
      </c>
      <c r="V21" s="13">
        <f t="shared" si="17"/>
        <v>0</v>
      </c>
      <c r="W21" s="13">
        <f t="shared" si="18"/>
        <v>0</v>
      </c>
      <c r="X21" s="13">
        <f t="shared" si="19"/>
        <v>100</v>
      </c>
    </row>
    <row r="22" spans="2:24" x14ac:dyDescent="0.3">
      <c r="B22" s="9" t="s">
        <v>69</v>
      </c>
      <c r="C22" s="10">
        <v>20</v>
      </c>
      <c r="D22" s="10">
        <v>34</v>
      </c>
      <c r="E22" s="10">
        <v>40</v>
      </c>
      <c r="F22" s="10">
        <v>24</v>
      </c>
      <c r="G22" s="28">
        <v>43</v>
      </c>
      <c r="H22" s="33">
        <v>1</v>
      </c>
      <c r="I22" s="10">
        <v>0</v>
      </c>
      <c r="J22" s="10">
        <v>0</v>
      </c>
      <c r="K22" s="10">
        <v>1</v>
      </c>
      <c r="L22" s="10">
        <v>0</v>
      </c>
      <c r="N22" s="9" t="s">
        <v>69</v>
      </c>
      <c r="O22" s="13">
        <f t="shared" si="10"/>
        <v>12.422360248447205</v>
      </c>
      <c r="P22" s="13">
        <f t="shared" si="11"/>
        <v>21.118012422360248</v>
      </c>
      <c r="Q22" s="13">
        <f t="shared" si="12"/>
        <v>24.844720496894411</v>
      </c>
      <c r="R22" s="13">
        <f>F22/(F22+G22+E22+D22+C22)*100</f>
        <v>14.906832298136646</v>
      </c>
      <c r="S22" s="40">
        <f t="shared" si="14"/>
        <v>26.70807453416149</v>
      </c>
      <c r="T22" s="35">
        <f t="shared" si="15"/>
        <v>50</v>
      </c>
      <c r="U22" s="13">
        <f t="shared" si="16"/>
        <v>0</v>
      </c>
      <c r="V22" s="13">
        <f t="shared" si="17"/>
        <v>0</v>
      </c>
      <c r="W22" s="13">
        <f t="shared" si="18"/>
        <v>50</v>
      </c>
      <c r="X22" s="13">
        <f t="shared" si="19"/>
        <v>0</v>
      </c>
    </row>
    <row r="23" spans="2:24" x14ac:dyDescent="0.3">
      <c r="B23" s="9" t="s">
        <v>70</v>
      </c>
      <c r="C23" s="10">
        <v>54</v>
      </c>
      <c r="D23" s="10">
        <v>114</v>
      </c>
      <c r="E23" s="10">
        <v>169</v>
      </c>
      <c r="F23" s="10">
        <v>108</v>
      </c>
      <c r="G23" s="28">
        <v>255</v>
      </c>
      <c r="H23" s="33">
        <v>5</v>
      </c>
      <c r="I23" s="10">
        <v>4</v>
      </c>
      <c r="J23" s="10">
        <v>0</v>
      </c>
      <c r="K23" s="10">
        <v>2</v>
      </c>
      <c r="L23" s="10">
        <v>0</v>
      </c>
      <c r="N23" s="9" t="s">
        <v>70</v>
      </c>
      <c r="O23" s="13">
        <f>C23/(C23+D23+E23+F23+G23)*100</f>
        <v>7.7142857142857135</v>
      </c>
      <c r="P23" s="13">
        <f t="shared" si="11"/>
        <v>16.285714285714288</v>
      </c>
      <c r="Q23" s="13">
        <f t="shared" si="12"/>
        <v>24.142857142857142</v>
      </c>
      <c r="R23" s="13">
        <f t="shared" si="13"/>
        <v>15.428571428571427</v>
      </c>
      <c r="S23" s="40">
        <f t="shared" si="14"/>
        <v>36.428571428571423</v>
      </c>
      <c r="T23" s="35">
        <f t="shared" si="15"/>
        <v>45.454545454545453</v>
      </c>
      <c r="U23" s="13">
        <f t="shared" si="16"/>
        <v>36.363636363636367</v>
      </c>
      <c r="V23" s="13">
        <f t="shared" si="17"/>
        <v>0</v>
      </c>
      <c r="W23" s="13">
        <f t="shared" si="18"/>
        <v>18.181818181818183</v>
      </c>
      <c r="X23" s="13">
        <f t="shared" si="19"/>
        <v>0</v>
      </c>
    </row>
  </sheetData>
  <mergeCells count="7">
    <mergeCell ref="T7:X7"/>
    <mergeCell ref="O7:S7"/>
    <mergeCell ref="N7:N8"/>
    <mergeCell ref="E2:F2"/>
    <mergeCell ref="B7:B8"/>
    <mergeCell ref="C7:G7"/>
    <mergeCell ref="H7:L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r:id="rId1"/>
  <headerFooter scaleWithDoc="0">
    <oddHeader>&amp;R&amp;G</oddHeader>
  </headerFooter>
  <colBreaks count="1" manualBreakCount="1">
    <brk id="12" max="1048575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23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22" width="11.6640625" customWidth="1"/>
    <col min="23" max="23" width="3.44140625" customWidth="1"/>
    <col min="24" max="24" width="27.6640625" customWidth="1"/>
    <col min="25" max="44" width="8.6640625" customWidth="1"/>
  </cols>
  <sheetData>
    <row r="1" spans="2:44" ht="17.399999999999999" x14ac:dyDescent="0.3">
      <c r="B1" s="1" t="s">
        <v>84</v>
      </c>
    </row>
    <row r="2" spans="2:44" ht="17.399999999999999" x14ac:dyDescent="0.3">
      <c r="B2" s="1" t="s">
        <v>121</v>
      </c>
      <c r="E2" s="97" t="s">
        <v>122</v>
      </c>
      <c r="F2" s="97"/>
    </row>
    <row r="3" spans="2:44" x14ac:dyDescent="0.3">
      <c r="B3" s="80" t="s">
        <v>87</v>
      </c>
    </row>
    <row r="4" spans="2:44" ht="18" customHeight="1" x14ac:dyDescent="0.3">
      <c r="B4" s="1" t="s">
        <v>92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2:44" ht="4.5" customHeight="1" x14ac:dyDescent="0.3"/>
    <row r="6" spans="2:44" ht="15" customHeight="1" x14ac:dyDescent="0.3">
      <c r="B6" s="20" t="s">
        <v>81</v>
      </c>
      <c r="X6" s="2" t="s">
        <v>82</v>
      </c>
    </row>
    <row r="7" spans="2:44" x14ac:dyDescent="0.3">
      <c r="B7" s="106" t="s">
        <v>0</v>
      </c>
      <c r="C7" s="106" t="s">
        <v>22</v>
      </c>
      <c r="D7" s="106"/>
      <c r="E7" s="106"/>
      <c r="F7" s="106"/>
      <c r="G7" s="107"/>
      <c r="H7" s="110" t="s">
        <v>23</v>
      </c>
      <c r="I7" s="106"/>
      <c r="J7" s="106"/>
      <c r="K7" s="106"/>
      <c r="L7" s="119"/>
      <c r="M7" s="120" t="s">
        <v>24</v>
      </c>
      <c r="N7" s="106"/>
      <c r="O7" s="106"/>
      <c r="P7" s="106"/>
      <c r="Q7" s="121"/>
      <c r="R7" s="105" t="s">
        <v>25</v>
      </c>
      <c r="S7" s="106"/>
      <c r="T7" s="106"/>
      <c r="U7" s="106"/>
      <c r="V7" s="106"/>
      <c r="X7" s="111" t="s">
        <v>0</v>
      </c>
      <c r="Y7" s="109" t="s">
        <v>22</v>
      </c>
      <c r="Z7" s="113"/>
      <c r="AA7" s="113"/>
      <c r="AB7" s="113"/>
      <c r="AC7" s="114"/>
      <c r="AD7" s="115" t="s">
        <v>23</v>
      </c>
      <c r="AE7" s="113"/>
      <c r="AF7" s="113"/>
      <c r="AG7" s="113"/>
      <c r="AH7" s="116"/>
      <c r="AI7" s="117" t="s">
        <v>24</v>
      </c>
      <c r="AJ7" s="113"/>
      <c r="AK7" s="113"/>
      <c r="AL7" s="113"/>
      <c r="AM7" s="118"/>
      <c r="AN7" s="113" t="s">
        <v>25</v>
      </c>
      <c r="AO7" s="113"/>
      <c r="AP7" s="113"/>
      <c r="AQ7" s="113"/>
      <c r="AR7" s="105"/>
    </row>
    <row r="8" spans="2:44" ht="20.399999999999999" x14ac:dyDescent="0.3">
      <c r="B8" s="108"/>
      <c r="C8" s="23" t="s">
        <v>26</v>
      </c>
      <c r="D8" s="23" t="s">
        <v>27</v>
      </c>
      <c r="E8" s="23" t="s">
        <v>28</v>
      </c>
      <c r="F8" s="23" t="s">
        <v>29</v>
      </c>
      <c r="G8" s="36" t="s">
        <v>30</v>
      </c>
      <c r="H8" s="29" t="s">
        <v>26</v>
      </c>
      <c r="I8" s="23" t="s">
        <v>27</v>
      </c>
      <c r="J8" s="23" t="s">
        <v>28</v>
      </c>
      <c r="K8" s="23" t="s">
        <v>29</v>
      </c>
      <c r="L8" s="41" t="s">
        <v>30</v>
      </c>
      <c r="M8" s="49" t="s">
        <v>26</v>
      </c>
      <c r="N8" s="23" t="s">
        <v>27</v>
      </c>
      <c r="O8" s="23" t="s">
        <v>28</v>
      </c>
      <c r="P8" s="23" t="s">
        <v>29</v>
      </c>
      <c r="Q8" s="50" t="s">
        <v>30</v>
      </c>
      <c r="R8" s="21" t="s">
        <v>26</v>
      </c>
      <c r="S8" s="14" t="s">
        <v>27</v>
      </c>
      <c r="T8" s="14" t="s">
        <v>28</v>
      </c>
      <c r="U8" s="14" t="s">
        <v>29</v>
      </c>
      <c r="V8" s="14" t="s">
        <v>30</v>
      </c>
      <c r="X8" s="112"/>
      <c r="Y8" s="23" t="s">
        <v>26</v>
      </c>
      <c r="Z8" s="23" t="s">
        <v>27</v>
      </c>
      <c r="AA8" s="23" t="s">
        <v>28</v>
      </c>
      <c r="AB8" s="23" t="s">
        <v>29</v>
      </c>
      <c r="AC8" s="36" t="s">
        <v>30</v>
      </c>
      <c r="AD8" s="29" t="s">
        <v>26</v>
      </c>
      <c r="AE8" s="23" t="s">
        <v>27</v>
      </c>
      <c r="AF8" s="23" t="s">
        <v>28</v>
      </c>
      <c r="AG8" s="23" t="s">
        <v>29</v>
      </c>
      <c r="AH8" s="41" t="s">
        <v>30</v>
      </c>
      <c r="AI8" s="49" t="s">
        <v>26</v>
      </c>
      <c r="AJ8" s="23" t="s">
        <v>27</v>
      </c>
      <c r="AK8" s="23" t="s">
        <v>28</v>
      </c>
      <c r="AL8" s="23" t="s">
        <v>29</v>
      </c>
      <c r="AM8" s="50" t="s">
        <v>30</v>
      </c>
      <c r="AN8" s="21" t="s">
        <v>26</v>
      </c>
      <c r="AO8" s="23" t="s">
        <v>27</v>
      </c>
      <c r="AP8" s="23" t="s">
        <v>28</v>
      </c>
      <c r="AQ8" s="23" t="s">
        <v>29</v>
      </c>
      <c r="AR8" s="23" t="s">
        <v>30</v>
      </c>
    </row>
    <row r="9" spans="2:44" x14ac:dyDescent="0.3">
      <c r="B9" s="4" t="s">
        <v>4</v>
      </c>
      <c r="C9" s="5"/>
      <c r="D9" s="5"/>
      <c r="E9" s="5"/>
      <c r="F9" s="5"/>
      <c r="G9" s="37"/>
      <c r="H9" s="30"/>
      <c r="I9" s="5"/>
      <c r="J9" s="5"/>
      <c r="K9" s="5"/>
      <c r="L9" s="42"/>
      <c r="M9" s="51"/>
      <c r="N9" s="5"/>
      <c r="O9" s="5"/>
      <c r="P9" s="5"/>
      <c r="Q9" s="52"/>
      <c r="R9" s="5"/>
      <c r="S9" s="5"/>
      <c r="T9" s="5"/>
      <c r="U9" s="5"/>
      <c r="V9" s="5"/>
      <c r="X9" s="4" t="s">
        <v>4</v>
      </c>
      <c r="Y9" s="5"/>
      <c r="Z9" s="5"/>
      <c r="AA9" s="5"/>
      <c r="AB9" s="5"/>
      <c r="AC9" s="37"/>
      <c r="AD9" s="30"/>
      <c r="AE9" s="5"/>
      <c r="AF9" s="5"/>
      <c r="AG9" s="5"/>
      <c r="AH9" s="42"/>
      <c r="AI9" s="51"/>
      <c r="AJ9" s="5"/>
      <c r="AK9" s="5"/>
      <c r="AL9" s="5"/>
      <c r="AM9" s="52"/>
      <c r="AN9" s="5"/>
      <c r="AO9" s="5"/>
      <c r="AP9" s="5"/>
      <c r="AQ9" s="5"/>
      <c r="AR9" s="5"/>
    </row>
    <row r="10" spans="2:44" x14ac:dyDescent="0.3">
      <c r="B10" s="6" t="s">
        <v>4</v>
      </c>
      <c r="C10" s="7">
        <v>3185</v>
      </c>
      <c r="D10" s="7">
        <v>700</v>
      </c>
      <c r="E10" s="7">
        <v>145</v>
      </c>
      <c r="F10" s="7">
        <v>100</v>
      </c>
      <c r="G10" s="61">
        <v>159</v>
      </c>
      <c r="H10" s="31">
        <v>472</v>
      </c>
      <c r="I10" s="7">
        <v>1070</v>
      </c>
      <c r="J10" s="7">
        <v>1373</v>
      </c>
      <c r="K10" s="7">
        <v>169</v>
      </c>
      <c r="L10" s="64">
        <v>1205</v>
      </c>
      <c r="M10" s="67">
        <v>1326</v>
      </c>
      <c r="N10" s="7">
        <v>1228</v>
      </c>
      <c r="O10" s="7">
        <v>718</v>
      </c>
      <c r="P10" s="7">
        <v>191</v>
      </c>
      <c r="Q10" s="68">
        <v>826</v>
      </c>
      <c r="R10" s="59">
        <v>3319</v>
      </c>
      <c r="S10" s="7">
        <v>478</v>
      </c>
      <c r="T10" s="7">
        <v>132</v>
      </c>
      <c r="U10" s="7">
        <v>80</v>
      </c>
      <c r="V10" s="7">
        <v>280</v>
      </c>
      <c r="X10" s="6" t="s">
        <v>4</v>
      </c>
      <c r="Y10" s="11">
        <f>C10/(C10+D10+E10+F10+G10)*100</f>
        <v>74.2597342037771</v>
      </c>
      <c r="Z10" s="11">
        <f>D10/(D10+E10+F10+G10+C10)*100</f>
        <v>16.320820704126838</v>
      </c>
      <c r="AA10" s="11">
        <f>E10/(E10+F10+G10+D10+C10)*100</f>
        <v>3.3807414315691302</v>
      </c>
      <c r="AB10" s="11">
        <f>F10/(F10+G10+E10+D10+C10)*100</f>
        <v>2.3315458148752621</v>
      </c>
      <c r="AC10" s="38">
        <f>G10/(G10+F10+E10+D10+C10)*100</f>
        <v>3.7071578456516674</v>
      </c>
      <c r="AD10" s="43">
        <f>H10/(H10+I10+J10+K10+L10)*100</f>
        <v>11.004896246211239</v>
      </c>
      <c r="AE10" s="11">
        <f>I10/(I10+J10+K10+L10+H10)*100</f>
        <v>24.947540219165308</v>
      </c>
      <c r="AF10" s="11">
        <f>J10/(J10+K10+L10+I10+H10)*100</f>
        <v>32.012124038237353</v>
      </c>
      <c r="AG10" s="11">
        <f>K10/(K10+L10+J10+I10+H10)*100</f>
        <v>3.9403124271391934</v>
      </c>
      <c r="AH10" s="44">
        <f>L10/(L10+K10+J10+I10+H10)*100</f>
        <v>28.09512706924691</v>
      </c>
      <c r="AI10" s="53">
        <f>M10/(M10+N10+O10+P10+Q10)*100</f>
        <v>30.916297505245975</v>
      </c>
      <c r="AJ10" s="11">
        <f>N10/(N10+O10+P10+Q10+M10)*100</f>
        <v>28.631382606668222</v>
      </c>
      <c r="AK10" s="11">
        <f>O10/(O10+P10+Q10+N10+M10)*100</f>
        <v>16.740498950804383</v>
      </c>
      <c r="AL10" s="11">
        <f>P10/(P10+Q10+O10+N10+M10)*100</f>
        <v>4.4532525064117516</v>
      </c>
      <c r="AM10" s="54">
        <f>Q10/(Q10+P10+O10+N10+M10)*100</f>
        <v>19.258568430869666</v>
      </c>
      <c r="AN10" s="34">
        <f>R10/(R10+S10+T10+U10+V10)*100</f>
        <v>77.384005595709965</v>
      </c>
      <c r="AO10" s="11">
        <f>S10/(S10+T10+U10+V10+R10)*100</f>
        <v>11.144788995103754</v>
      </c>
      <c r="AP10" s="11">
        <f>T10/(T10+U10+V10+S10+R10)*100</f>
        <v>3.0776404756353464</v>
      </c>
      <c r="AQ10" s="11">
        <f>U10/(U10+V10+T10+S10+R10)*100</f>
        <v>1.8652366519002099</v>
      </c>
      <c r="AR10" s="11">
        <f>V10/(V10+U10+T10+S10+R10)*100</f>
        <v>6.5283282816507349</v>
      </c>
    </row>
    <row r="11" spans="2:44" x14ac:dyDescent="0.3">
      <c r="B11" s="4" t="s">
        <v>5</v>
      </c>
      <c r="C11" s="8"/>
      <c r="D11" s="8"/>
      <c r="E11" s="8"/>
      <c r="F11" s="8"/>
      <c r="G11" s="62"/>
      <c r="H11" s="32"/>
      <c r="I11" s="8"/>
      <c r="J11" s="8"/>
      <c r="K11" s="8"/>
      <c r="L11" s="65"/>
      <c r="M11" s="69"/>
      <c r="N11" s="8"/>
      <c r="O11" s="8"/>
      <c r="P11" s="8"/>
      <c r="Q11" s="70"/>
      <c r="R11" s="8"/>
      <c r="S11" s="8"/>
      <c r="T11" s="8"/>
      <c r="U11" s="8"/>
      <c r="V11" s="8"/>
      <c r="X11" s="4" t="s">
        <v>5</v>
      </c>
      <c r="Y11" s="12"/>
      <c r="Z11" s="12"/>
      <c r="AA11" s="12"/>
      <c r="AB11" s="12"/>
      <c r="AC11" s="39"/>
      <c r="AD11" s="45"/>
      <c r="AE11" s="12"/>
      <c r="AF11" s="12"/>
      <c r="AG11" s="12"/>
      <c r="AH11" s="46"/>
      <c r="AI11" s="55"/>
      <c r="AJ11" s="12"/>
      <c r="AK11" s="12"/>
      <c r="AL11" s="12"/>
      <c r="AM11" s="56"/>
      <c r="AN11" s="12"/>
      <c r="AO11" s="12"/>
      <c r="AP11" s="12"/>
      <c r="AQ11" s="12"/>
      <c r="AR11" s="12"/>
    </row>
    <row r="12" spans="2:44" x14ac:dyDescent="0.3">
      <c r="B12" s="9" t="s">
        <v>6</v>
      </c>
      <c r="C12" s="10">
        <v>684</v>
      </c>
      <c r="D12" s="10">
        <v>87</v>
      </c>
      <c r="E12" s="10">
        <v>14</v>
      </c>
      <c r="F12" s="10">
        <v>25</v>
      </c>
      <c r="G12" s="63">
        <v>38</v>
      </c>
      <c r="H12" s="33">
        <v>89</v>
      </c>
      <c r="I12" s="10">
        <v>148</v>
      </c>
      <c r="J12" s="10">
        <v>240</v>
      </c>
      <c r="K12" s="10">
        <v>32</v>
      </c>
      <c r="L12" s="66">
        <v>339</v>
      </c>
      <c r="M12" s="71">
        <v>239</v>
      </c>
      <c r="N12" s="10">
        <v>202</v>
      </c>
      <c r="O12" s="10">
        <v>138</v>
      </c>
      <c r="P12" s="10">
        <v>42</v>
      </c>
      <c r="Q12" s="72">
        <v>227</v>
      </c>
      <c r="R12" s="60">
        <v>659</v>
      </c>
      <c r="S12" s="10">
        <v>79</v>
      </c>
      <c r="T12" s="10">
        <v>19</v>
      </c>
      <c r="U12" s="10">
        <v>21</v>
      </c>
      <c r="V12" s="10">
        <v>70</v>
      </c>
      <c r="X12" s="9" t="s">
        <v>6</v>
      </c>
      <c r="Y12" s="13">
        <f t="shared" ref="Y12:Y23" si="0">C12/(C12+D12+E12+F12+G12)*100</f>
        <v>80.660377358490564</v>
      </c>
      <c r="Z12" s="13">
        <f t="shared" ref="Z12:Z23" si="1">D12/(D12+E12+F12+G12+C12)*100</f>
        <v>10.259433962264151</v>
      </c>
      <c r="AA12" s="13">
        <f t="shared" ref="AA12:AA23" si="2">E12/(E12+F12+G12+D12+C12)*100</f>
        <v>1.6509433962264151</v>
      </c>
      <c r="AB12" s="13">
        <f t="shared" ref="AB12:AB23" si="3">F12/(F12+G12+E12+D12+C12)*100</f>
        <v>2.9481132075471699</v>
      </c>
      <c r="AC12" s="40">
        <f t="shared" ref="AC12:AC23" si="4">G12/(G12+F12+E12+D12+C12)*100</f>
        <v>4.4811320754716979</v>
      </c>
      <c r="AD12" s="47">
        <f t="shared" ref="AD12:AD23" si="5">H12/(H12+I12+J12+K12+L12)*100</f>
        <v>10.495283018867925</v>
      </c>
      <c r="AE12" s="13">
        <f t="shared" ref="AE12:AE23" si="6">I12/(I12+J12+K12+L12+H12)*100</f>
        <v>17.452830188679243</v>
      </c>
      <c r="AF12" s="13">
        <f t="shared" ref="AF12:AF23" si="7">J12/(J12+K12+L12+I12+H12)*100</f>
        <v>28.30188679245283</v>
      </c>
      <c r="AG12" s="13">
        <f t="shared" ref="AG12:AG23" si="8">K12/(K12+L12+J12+I12+H12)*100</f>
        <v>3.7735849056603774</v>
      </c>
      <c r="AH12" s="48">
        <f t="shared" ref="AH12:AH23" si="9">L12/(L12+K12+J12+I12+H12)*100</f>
        <v>39.976415094339622</v>
      </c>
      <c r="AI12" s="57">
        <f t="shared" ref="AI12:AI23" si="10">M12/(M12+N12+O12+P12+Q12)*100</f>
        <v>28.183962264150942</v>
      </c>
      <c r="AJ12" s="13">
        <f t="shared" ref="AJ12:AJ23" si="11">N12/(N12+O12+P12+Q12+M12)*100</f>
        <v>23.820754716981131</v>
      </c>
      <c r="AK12" s="13">
        <f t="shared" ref="AK12:AK23" si="12">O12/(O12+P12+Q12+N12+M12)*100</f>
        <v>16.273584905660378</v>
      </c>
      <c r="AL12" s="13">
        <f t="shared" ref="AL12:AL23" si="13">P12/(P12+Q12+O12+N12+M12)*100</f>
        <v>4.9528301886792452</v>
      </c>
      <c r="AM12" s="58">
        <f t="shared" ref="AM12:AM23" si="14">Q12/(Q12+P12+O12+N12+M12)*100</f>
        <v>26.768867924528301</v>
      </c>
      <c r="AN12" s="35">
        <f t="shared" ref="AN12:AN23" si="15">R12/(R12+S12+T12+U12+V12)*100</f>
        <v>77.712264150943398</v>
      </c>
      <c r="AO12" s="13">
        <f t="shared" ref="AO12:AO23" si="16">S12/(S12+T12+U12+V12+R12)*100</f>
        <v>9.316037735849056</v>
      </c>
      <c r="AP12" s="13">
        <f t="shared" ref="AP12:AP23" si="17">T12/(T12+U12+V12+S12+R12)*100</f>
        <v>2.2405660377358489</v>
      </c>
      <c r="AQ12" s="13">
        <f t="shared" ref="AQ12:AQ23" si="18">U12/(U12+V12+T12+S12+R12)*100</f>
        <v>2.4764150943396226</v>
      </c>
      <c r="AR12" s="13">
        <f t="shared" ref="AR12:AR23" si="19">V12/(V12+U12+T12+S12+R12)*100</f>
        <v>8.2547169811320753</v>
      </c>
    </row>
    <row r="13" spans="2:44" x14ac:dyDescent="0.3">
      <c r="B13" s="9" t="s">
        <v>7</v>
      </c>
      <c r="C13" s="10">
        <v>1133</v>
      </c>
      <c r="D13" s="10">
        <v>245</v>
      </c>
      <c r="E13" s="10">
        <v>53</v>
      </c>
      <c r="F13" s="10">
        <v>39</v>
      </c>
      <c r="G13" s="63">
        <v>60</v>
      </c>
      <c r="H13" s="33">
        <v>173</v>
      </c>
      <c r="I13" s="10">
        <v>357</v>
      </c>
      <c r="J13" s="10">
        <v>499</v>
      </c>
      <c r="K13" s="10">
        <v>60</v>
      </c>
      <c r="L13" s="66">
        <v>441</v>
      </c>
      <c r="M13" s="71">
        <v>495</v>
      </c>
      <c r="N13" s="10">
        <v>437</v>
      </c>
      <c r="O13" s="10">
        <v>244</v>
      </c>
      <c r="P13" s="10">
        <v>59</v>
      </c>
      <c r="Q13" s="72">
        <v>295</v>
      </c>
      <c r="R13" s="60">
        <v>1178</v>
      </c>
      <c r="S13" s="10">
        <v>174</v>
      </c>
      <c r="T13" s="10">
        <v>50</v>
      </c>
      <c r="U13" s="10">
        <v>30</v>
      </c>
      <c r="V13" s="10">
        <v>98</v>
      </c>
      <c r="X13" s="9" t="s">
        <v>7</v>
      </c>
      <c r="Y13" s="13">
        <f t="shared" si="0"/>
        <v>74.052287581699346</v>
      </c>
      <c r="Z13" s="13">
        <f t="shared" si="1"/>
        <v>16.013071895424837</v>
      </c>
      <c r="AA13" s="13">
        <f t="shared" si="2"/>
        <v>3.4640522875816995</v>
      </c>
      <c r="AB13" s="13">
        <f t="shared" si="3"/>
        <v>2.5490196078431371</v>
      </c>
      <c r="AC13" s="40">
        <f t="shared" si="4"/>
        <v>3.9215686274509802</v>
      </c>
      <c r="AD13" s="47">
        <f t="shared" si="5"/>
        <v>11.307189542483661</v>
      </c>
      <c r="AE13" s="13">
        <f t="shared" si="6"/>
        <v>23.333333333333332</v>
      </c>
      <c r="AF13" s="13">
        <f t="shared" si="7"/>
        <v>32.614379084967318</v>
      </c>
      <c r="AG13" s="13">
        <f t="shared" si="8"/>
        <v>3.9215686274509802</v>
      </c>
      <c r="AH13" s="48">
        <f t="shared" si="9"/>
        <v>28.823529411764703</v>
      </c>
      <c r="AI13" s="57">
        <f t="shared" si="10"/>
        <v>32.352941176470587</v>
      </c>
      <c r="AJ13" s="13">
        <f t="shared" si="11"/>
        <v>28.562091503267972</v>
      </c>
      <c r="AK13" s="13">
        <f t="shared" si="12"/>
        <v>15.947712418300652</v>
      </c>
      <c r="AL13" s="13">
        <f t="shared" si="13"/>
        <v>3.8562091503267975</v>
      </c>
      <c r="AM13" s="58">
        <f t="shared" si="14"/>
        <v>19.281045751633989</v>
      </c>
      <c r="AN13" s="35">
        <f t="shared" si="15"/>
        <v>76.993464052287592</v>
      </c>
      <c r="AO13" s="13">
        <f t="shared" si="16"/>
        <v>11.372549019607844</v>
      </c>
      <c r="AP13" s="13">
        <f t="shared" si="17"/>
        <v>3.2679738562091507</v>
      </c>
      <c r="AQ13" s="13">
        <f t="shared" si="18"/>
        <v>1.9607843137254901</v>
      </c>
      <c r="AR13" s="13">
        <f t="shared" si="19"/>
        <v>6.4052287581699341</v>
      </c>
    </row>
    <row r="14" spans="2:44" x14ac:dyDescent="0.3">
      <c r="B14" s="9" t="s">
        <v>8</v>
      </c>
      <c r="C14" s="10">
        <v>912</v>
      </c>
      <c r="D14" s="10">
        <v>250</v>
      </c>
      <c r="E14" s="10">
        <v>57</v>
      </c>
      <c r="F14" s="10">
        <v>20</v>
      </c>
      <c r="G14" s="63">
        <v>45</v>
      </c>
      <c r="H14" s="33">
        <v>141</v>
      </c>
      <c r="I14" s="10">
        <v>376</v>
      </c>
      <c r="J14" s="10">
        <v>425</v>
      </c>
      <c r="K14" s="10">
        <v>45</v>
      </c>
      <c r="L14" s="66">
        <v>297</v>
      </c>
      <c r="M14" s="71">
        <v>403</v>
      </c>
      <c r="N14" s="10">
        <v>387</v>
      </c>
      <c r="O14" s="10">
        <v>227</v>
      </c>
      <c r="P14" s="10">
        <v>60</v>
      </c>
      <c r="Q14" s="72">
        <v>207</v>
      </c>
      <c r="R14" s="60">
        <v>999</v>
      </c>
      <c r="S14" s="10">
        <v>154</v>
      </c>
      <c r="T14" s="10">
        <v>39</v>
      </c>
      <c r="U14" s="10">
        <v>16</v>
      </c>
      <c r="V14" s="10">
        <v>76</v>
      </c>
      <c r="X14" s="9" t="s">
        <v>8</v>
      </c>
      <c r="Y14" s="13">
        <f t="shared" si="0"/>
        <v>71.028037383177562</v>
      </c>
      <c r="Z14" s="13">
        <f t="shared" si="1"/>
        <v>19.470404984423677</v>
      </c>
      <c r="AA14" s="13">
        <f t="shared" si="2"/>
        <v>4.4392523364485976</v>
      </c>
      <c r="AB14" s="13">
        <f t="shared" si="3"/>
        <v>1.557632398753894</v>
      </c>
      <c r="AC14" s="40">
        <f t="shared" si="4"/>
        <v>3.5046728971962615</v>
      </c>
      <c r="AD14" s="47">
        <f t="shared" si="5"/>
        <v>10.981308411214954</v>
      </c>
      <c r="AE14" s="13">
        <f t="shared" si="6"/>
        <v>29.283489096573206</v>
      </c>
      <c r="AF14" s="13">
        <f t="shared" si="7"/>
        <v>33.099688473520253</v>
      </c>
      <c r="AG14" s="13">
        <f t="shared" si="8"/>
        <v>3.5046728971962615</v>
      </c>
      <c r="AH14" s="48">
        <f t="shared" si="9"/>
        <v>23.130841121495326</v>
      </c>
      <c r="AI14" s="57">
        <f t="shared" si="10"/>
        <v>31.386292834890966</v>
      </c>
      <c r="AJ14" s="13">
        <f t="shared" si="11"/>
        <v>30.140186915887853</v>
      </c>
      <c r="AK14" s="13">
        <f t="shared" si="12"/>
        <v>17.679127725856699</v>
      </c>
      <c r="AL14" s="13">
        <f t="shared" si="13"/>
        <v>4.6728971962616823</v>
      </c>
      <c r="AM14" s="58">
        <f t="shared" si="14"/>
        <v>16.121495327102803</v>
      </c>
      <c r="AN14" s="35">
        <f t="shared" si="15"/>
        <v>77.803738317757009</v>
      </c>
      <c r="AO14" s="13">
        <f t="shared" si="16"/>
        <v>11.993769470404985</v>
      </c>
      <c r="AP14" s="13">
        <f t="shared" si="17"/>
        <v>3.0373831775700935</v>
      </c>
      <c r="AQ14" s="13">
        <f t="shared" si="18"/>
        <v>1.2461059190031152</v>
      </c>
      <c r="AR14" s="13">
        <f t="shared" si="19"/>
        <v>5.9190031152647977</v>
      </c>
    </row>
    <row r="15" spans="2:44" x14ac:dyDescent="0.3">
      <c r="B15" s="9" t="s">
        <v>9</v>
      </c>
      <c r="C15" s="10">
        <v>456</v>
      </c>
      <c r="D15" s="10">
        <v>118</v>
      </c>
      <c r="E15" s="10">
        <v>21</v>
      </c>
      <c r="F15" s="10">
        <v>16</v>
      </c>
      <c r="G15" s="63">
        <v>16</v>
      </c>
      <c r="H15" s="33">
        <v>69</v>
      </c>
      <c r="I15" s="10">
        <v>189</v>
      </c>
      <c r="J15" s="10">
        <v>209</v>
      </c>
      <c r="K15" s="10">
        <v>32</v>
      </c>
      <c r="L15" s="66">
        <v>128</v>
      </c>
      <c r="M15" s="71">
        <v>189</v>
      </c>
      <c r="N15" s="10">
        <v>202</v>
      </c>
      <c r="O15" s="10">
        <v>109</v>
      </c>
      <c r="P15" s="10">
        <v>30</v>
      </c>
      <c r="Q15" s="72">
        <v>97</v>
      </c>
      <c r="R15" s="60">
        <v>483</v>
      </c>
      <c r="S15" s="10">
        <v>71</v>
      </c>
      <c r="T15" s="10">
        <v>24</v>
      </c>
      <c r="U15" s="10">
        <v>13</v>
      </c>
      <c r="V15" s="10">
        <v>36</v>
      </c>
      <c r="X15" s="9" t="s">
        <v>9</v>
      </c>
      <c r="Y15" s="13">
        <f t="shared" si="0"/>
        <v>72.727272727272734</v>
      </c>
      <c r="Z15" s="13">
        <f t="shared" si="1"/>
        <v>18.819776714513555</v>
      </c>
      <c r="AA15" s="13">
        <f t="shared" si="2"/>
        <v>3.3492822966507179</v>
      </c>
      <c r="AB15" s="13">
        <f t="shared" si="3"/>
        <v>2.5518341307814993</v>
      </c>
      <c r="AC15" s="40">
        <f t="shared" si="4"/>
        <v>2.5518341307814993</v>
      </c>
      <c r="AD15" s="47">
        <f t="shared" si="5"/>
        <v>11.004784688995215</v>
      </c>
      <c r="AE15" s="13">
        <f t="shared" si="6"/>
        <v>30.14354066985646</v>
      </c>
      <c r="AF15" s="13">
        <f t="shared" si="7"/>
        <v>33.333333333333329</v>
      </c>
      <c r="AG15" s="13">
        <f t="shared" si="8"/>
        <v>5.1036682615629987</v>
      </c>
      <c r="AH15" s="48">
        <f t="shared" si="9"/>
        <v>20.414673046251995</v>
      </c>
      <c r="AI15" s="57">
        <f t="shared" si="10"/>
        <v>30.14354066985646</v>
      </c>
      <c r="AJ15" s="13">
        <f t="shared" si="11"/>
        <v>32.216905901116426</v>
      </c>
      <c r="AK15" s="13">
        <f t="shared" si="12"/>
        <v>17.384370015948964</v>
      </c>
      <c r="AL15" s="13">
        <f t="shared" si="13"/>
        <v>4.7846889952153111</v>
      </c>
      <c r="AM15" s="58">
        <f t="shared" si="14"/>
        <v>15.47049441786284</v>
      </c>
      <c r="AN15" s="35">
        <f t="shared" si="15"/>
        <v>77.033492822966508</v>
      </c>
      <c r="AO15" s="13">
        <f t="shared" si="16"/>
        <v>11.323763955342903</v>
      </c>
      <c r="AP15" s="13">
        <f t="shared" si="17"/>
        <v>3.8277511961722488</v>
      </c>
      <c r="AQ15" s="13">
        <f t="shared" si="18"/>
        <v>2.073365231259968</v>
      </c>
      <c r="AR15" s="13">
        <f t="shared" si="19"/>
        <v>5.741626794258373</v>
      </c>
    </row>
    <row r="16" spans="2:44" x14ac:dyDescent="0.3">
      <c r="B16" s="4" t="s">
        <v>71</v>
      </c>
      <c r="C16" s="8"/>
      <c r="D16" s="8"/>
      <c r="E16" s="8"/>
      <c r="F16" s="8"/>
      <c r="G16" s="62"/>
      <c r="H16" s="32"/>
      <c r="I16" s="8"/>
      <c r="J16" s="8"/>
      <c r="K16" s="8"/>
      <c r="L16" s="65"/>
      <c r="M16" s="69"/>
      <c r="N16" s="8"/>
      <c r="O16" s="8"/>
      <c r="P16" s="8"/>
      <c r="Q16" s="70"/>
      <c r="R16" s="8"/>
      <c r="S16" s="8"/>
      <c r="T16" s="8"/>
      <c r="U16" s="8"/>
      <c r="V16" s="8"/>
      <c r="X16" s="4" t="s">
        <v>71</v>
      </c>
      <c r="Y16" s="12"/>
      <c r="Z16" s="12"/>
      <c r="AA16" s="12"/>
      <c r="AB16" s="12"/>
      <c r="AC16" s="39"/>
      <c r="AD16" s="45"/>
      <c r="AE16" s="12"/>
      <c r="AF16" s="12"/>
      <c r="AG16" s="12"/>
      <c r="AH16" s="46"/>
      <c r="AI16" s="55"/>
      <c r="AJ16" s="12"/>
      <c r="AK16" s="12"/>
      <c r="AL16" s="12"/>
      <c r="AM16" s="56"/>
      <c r="AN16" s="12"/>
      <c r="AO16" s="12"/>
      <c r="AP16" s="12"/>
      <c r="AQ16" s="12"/>
      <c r="AR16" s="12"/>
    </row>
    <row r="17" spans="2:44" x14ac:dyDescent="0.3">
      <c r="B17" s="9" t="s">
        <v>64</v>
      </c>
      <c r="C17" s="10">
        <v>696</v>
      </c>
      <c r="D17" s="10">
        <v>333</v>
      </c>
      <c r="E17" s="10">
        <v>91</v>
      </c>
      <c r="F17" s="10">
        <v>39</v>
      </c>
      <c r="G17" s="63">
        <v>66</v>
      </c>
      <c r="H17" s="33">
        <v>163</v>
      </c>
      <c r="I17" s="10">
        <v>397</v>
      </c>
      <c r="J17" s="10">
        <v>400</v>
      </c>
      <c r="K17" s="10">
        <v>35</v>
      </c>
      <c r="L17" s="66">
        <v>230</v>
      </c>
      <c r="M17" s="71">
        <v>487</v>
      </c>
      <c r="N17" s="10">
        <v>427</v>
      </c>
      <c r="O17" s="10">
        <v>174</v>
      </c>
      <c r="P17" s="10">
        <v>40</v>
      </c>
      <c r="Q17" s="72">
        <v>97</v>
      </c>
      <c r="R17" s="60">
        <v>980</v>
      </c>
      <c r="S17" s="10">
        <v>150</v>
      </c>
      <c r="T17" s="10">
        <v>36</v>
      </c>
      <c r="U17" s="10">
        <v>20</v>
      </c>
      <c r="V17" s="10">
        <v>39</v>
      </c>
      <c r="X17" s="9" t="s">
        <v>64</v>
      </c>
      <c r="Y17" s="13">
        <f t="shared" si="0"/>
        <v>56.816326530612251</v>
      </c>
      <c r="Z17" s="13">
        <f t="shared" si="1"/>
        <v>27.183673469387752</v>
      </c>
      <c r="AA17" s="13">
        <f t="shared" si="2"/>
        <v>7.4285714285714288</v>
      </c>
      <c r="AB17" s="13">
        <f t="shared" si="3"/>
        <v>3.1836734693877551</v>
      </c>
      <c r="AC17" s="40">
        <f t="shared" si="4"/>
        <v>5.3877551020408161</v>
      </c>
      <c r="AD17" s="47">
        <f t="shared" si="5"/>
        <v>13.306122448979593</v>
      </c>
      <c r="AE17" s="13">
        <f t="shared" si="6"/>
        <v>32.408163265306122</v>
      </c>
      <c r="AF17" s="13">
        <f t="shared" si="7"/>
        <v>32.653061224489797</v>
      </c>
      <c r="AG17" s="13">
        <f t="shared" si="8"/>
        <v>2.8571428571428572</v>
      </c>
      <c r="AH17" s="48">
        <f t="shared" si="9"/>
        <v>18.775510204081634</v>
      </c>
      <c r="AI17" s="57">
        <f t="shared" si="10"/>
        <v>39.755102040816325</v>
      </c>
      <c r="AJ17" s="13">
        <f t="shared" si="11"/>
        <v>34.857142857142861</v>
      </c>
      <c r="AK17" s="13">
        <f t="shared" si="12"/>
        <v>14.204081632653063</v>
      </c>
      <c r="AL17" s="13">
        <f t="shared" si="13"/>
        <v>3.2653061224489797</v>
      </c>
      <c r="AM17" s="58">
        <f t="shared" si="14"/>
        <v>7.9183673469387763</v>
      </c>
      <c r="AN17" s="35">
        <f t="shared" si="15"/>
        <v>80</v>
      </c>
      <c r="AO17" s="13">
        <f t="shared" si="16"/>
        <v>12.244897959183673</v>
      </c>
      <c r="AP17" s="13">
        <f t="shared" si="17"/>
        <v>2.9387755102040813</v>
      </c>
      <c r="AQ17" s="13">
        <f t="shared" si="18"/>
        <v>1.6326530612244898</v>
      </c>
      <c r="AR17" s="13">
        <f t="shared" si="19"/>
        <v>3.1836734693877551</v>
      </c>
    </row>
    <row r="18" spans="2:44" x14ac:dyDescent="0.3">
      <c r="B18" s="9" t="s">
        <v>65</v>
      </c>
      <c r="C18" s="10">
        <v>282</v>
      </c>
      <c r="D18" s="10">
        <v>89</v>
      </c>
      <c r="E18" s="10">
        <v>6</v>
      </c>
      <c r="F18" s="10">
        <v>13</v>
      </c>
      <c r="G18" s="63">
        <v>11</v>
      </c>
      <c r="H18" s="33">
        <v>53</v>
      </c>
      <c r="I18" s="10">
        <v>126</v>
      </c>
      <c r="J18" s="10">
        <v>113</v>
      </c>
      <c r="K18" s="10">
        <v>12</v>
      </c>
      <c r="L18" s="66">
        <v>97</v>
      </c>
      <c r="M18" s="71">
        <v>126</v>
      </c>
      <c r="N18" s="10">
        <v>118</v>
      </c>
      <c r="O18" s="10">
        <v>59</v>
      </c>
      <c r="P18" s="10">
        <v>14</v>
      </c>
      <c r="Q18" s="72">
        <v>84</v>
      </c>
      <c r="R18" s="60">
        <v>251</v>
      </c>
      <c r="S18" s="10">
        <v>57</v>
      </c>
      <c r="T18" s="10">
        <v>39</v>
      </c>
      <c r="U18" s="10">
        <v>12</v>
      </c>
      <c r="V18" s="10">
        <v>42</v>
      </c>
      <c r="X18" s="9" t="s">
        <v>65</v>
      </c>
      <c r="Y18" s="13">
        <f t="shared" si="0"/>
        <v>70.32418952618454</v>
      </c>
      <c r="Z18" s="13">
        <f t="shared" si="1"/>
        <v>22.194513715710723</v>
      </c>
      <c r="AA18" s="13">
        <f t="shared" si="2"/>
        <v>1.4962593516209477</v>
      </c>
      <c r="AB18" s="13">
        <f t="shared" si="3"/>
        <v>3.2418952618453867</v>
      </c>
      <c r="AC18" s="40">
        <f t="shared" si="4"/>
        <v>2.7431421446384037</v>
      </c>
      <c r="AD18" s="47">
        <f t="shared" si="5"/>
        <v>13.216957605985039</v>
      </c>
      <c r="AE18" s="13">
        <f t="shared" si="6"/>
        <v>31.421446384039903</v>
      </c>
      <c r="AF18" s="13">
        <f t="shared" si="7"/>
        <v>28.179551122194514</v>
      </c>
      <c r="AG18" s="13">
        <f t="shared" si="8"/>
        <v>2.9925187032418954</v>
      </c>
      <c r="AH18" s="48">
        <f t="shared" si="9"/>
        <v>24.189526184538654</v>
      </c>
      <c r="AI18" s="57">
        <f t="shared" si="10"/>
        <v>31.421446384039903</v>
      </c>
      <c r="AJ18" s="13">
        <f t="shared" si="11"/>
        <v>29.42643391521197</v>
      </c>
      <c r="AK18" s="13">
        <f t="shared" si="12"/>
        <v>14.713216957605985</v>
      </c>
      <c r="AL18" s="13">
        <f t="shared" si="13"/>
        <v>3.4912718204488775</v>
      </c>
      <c r="AM18" s="58">
        <f t="shared" si="14"/>
        <v>20.947630922693268</v>
      </c>
      <c r="AN18" s="35">
        <f t="shared" si="15"/>
        <v>62.593516209476306</v>
      </c>
      <c r="AO18" s="13">
        <f t="shared" si="16"/>
        <v>14.214463840399002</v>
      </c>
      <c r="AP18" s="13">
        <f t="shared" si="17"/>
        <v>9.7256857855361591</v>
      </c>
      <c r="AQ18" s="13">
        <f t="shared" si="18"/>
        <v>2.9925187032418954</v>
      </c>
      <c r="AR18" s="13">
        <f t="shared" si="19"/>
        <v>10.473815461346634</v>
      </c>
    </row>
    <row r="19" spans="2:44" x14ac:dyDescent="0.3">
      <c r="B19" s="9" t="s">
        <v>66</v>
      </c>
      <c r="C19" s="10">
        <v>1111</v>
      </c>
      <c r="D19" s="10">
        <v>126</v>
      </c>
      <c r="E19" s="10">
        <v>24</v>
      </c>
      <c r="F19" s="10">
        <v>26</v>
      </c>
      <c r="G19" s="63">
        <v>28</v>
      </c>
      <c r="H19" s="33">
        <v>153</v>
      </c>
      <c r="I19" s="10">
        <v>275</v>
      </c>
      <c r="J19" s="10">
        <v>443</v>
      </c>
      <c r="K19" s="10">
        <v>45</v>
      </c>
      <c r="L19" s="66">
        <v>399</v>
      </c>
      <c r="M19" s="71">
        <v>428</v>
      </c>
      <c r="N19" s="10">
        <v>427</v>
      </c>
      <c r="O19" s="10">
        <v>200</v>
      </c>
      <c r="P19" s="10">
        <v>42</v>
      </c>
      <c r="Q19" s="72">
        <v>218</v>
      </c>
      <c r="R19" s="60">
        <v>1036</v>
      </c>
      <c r="S19" s="10">
        <v>151</v>
      </c>
      <c r="T19" s="10">
        <v>26</v>
      </c>
      <c r="U19" s="10">
        <v>23</v>
      </c>
      <c r="V19" s="10">
        <v>79</v>
      </c>
      <c r="X19" s="9" t="s">
        <v>66</v>
      </c>
      <c r="Y19" s="13">
        <f t="shared" si="0"/>
        <v>84.48669201520913</v>
      </c>
      <c r="Z19" s="13">
        <f t="shared" si="1"/>
        <v>9.5817490494296589</v>
      </c>
      <c r="AA19" s="13">
        <f t="shared" si="2"/>
        <v>1.8250950570342206</v>
      </c>
      <c r="AB19" s="13">
        <f t="shared" si="3"/>
        <v>1.977186311787072</v>
      </c>
      <c r="AC19" s="40">
        <f t="shared" si="4"/>
        <v>2.1292775665399239</v>
      </c>
      <c r="AD19" s="47">
        <f t="shared" si="5"/>
        <v>11.634980988593156</v>
      </c>
      <c r="AE19" s="13">
        <f t="shared" si="6"/>
        <v>20.912547528517113</v>
      </c>
      <c r="AF19" s="13">
        <f t="shared" si="7"/>
        <v>33.688212927756652</v>
      </c>
      <c r="AG19" s="13">
        <f t="shared" si="8"/>
        <v>3.4220532319391634</v>
      </c>
      <c r="AH19" s="48">
        <f t="shared" si="9"/>
        <v>30.342205323193916</v>
      </c>
      <c r="AI19" s="57">
        <f t="shared" si="10"/>
        <v>32.547528517110266</v>
      </c>
      <c r="AJ19" s="13">
        <f t="shared" si="11"/>
        <v>32.471482889733835</v>
      </c>
      <c r="AK19" s="13">
        <f t="shared" si="12"/>
        <v>15.209125475285171</v>
      </c>
      <c r="AL19" s="13">
        <f t="shared" si="13"/>
        <v>3.1939163498098861</v>
      </c>
      <c r="AM19" s="58">
        <f t="shared" si="14"/>
        <v>16.577946768060837</v>
      </c>
      <c r="AN19" s="35">
        <f t="shared" si="15"/>
        <v>78.783269961977183</v>
      </c>
      <c r="AO19" s="13">
        <f t="shared" si="16"/>
        <v>11.482889733840304</v>
      </c>
      <c r="AP19" s="13">
        <f t="shared" si="17"/>
        <v>1.977186311787072</v>
      </c>
      <c r="AQ19" s="13">
        <f t="shared" si="18"/>
        <v>1.7490494296577948</v>
      </c>
      <c r="AR19" s="13">
        <f t="shared" si="19"/>
        <v>6.007604562737642</v>
      </c>
    </row>
    <row r="20" spans="2:44" x14ac:dyDescent="0.3">
      <c r="B20" s="9" t="s">
        <v>67</v>
      </c>
      <c r="C20" s="10">
        <v>130</v>
      </c>
      <c r="D20" s="10">
        <v>22</v>
      </c>
      <c r="E20" s="10">
        <v>3</v>
      </c>
      <c r="F20" s="10">
        <v>0</v>
      </c>
      <c r="G20" s="63">
        <v>8</v>
      </c>
      <c r="H20" s="33">
        <v>8</v>
      </c>
      <c r="I20" s="10">
        <v>46</v>
      </c>
      <c r="J20" s="10">
        <v>53</v>
      </c>
      <c r="K20" s="10">
        <v>13</v>
      </c>
      <c r="L20" s="66">
        <v>43</v>
      </c>
      <c r="M20" s="71">
        <v>35</v>
      </c>
      <c r="N20" s="10">
        <v>39</v>
      </c>
      <c r="O20" s="10">
        <v>33</v>
      </c>
      <c r="P20" s="10">
        <v>15</v>
      </c>
      <c r="Q20" s="72">
        <v>41</v>
      </c>
      <c r="R20" s="60">
        <v>139</v>
      </c>
      <c r="S20" s="10">
        <v>11</v>
      </c>
      <c r="T20" s="10">
        <v>1</v>
      </c>
      <c r="U20" s="10">
        <v>2</v>
      </c>
      <c r="V20" s="10">
        <v>10</v>
      </c>
      <c r="X20" s="9" t="s">
        <v>67</v>
      </c>
      <c r="Y20" s="13">
        <f t="shared" si="0"/>
        <v>79.754601226993856</v>
      </c>
      <c r="Z20" s="13">
        <f t="shared" si="1"/>
        <v>13.496932515337424</v>
      </c>
      <c r="AA20" s="13">
        <f t="shared" si="2"/>
        <v>1.8404907975460123</v>
      </c>
      <c r="AB20" s="13">
        <f t="shared" si="3"/>
        <v>0</v>
      </c>
      <c r="AC20" s="40">
        <f t="shared" si="4"/>
        <v>4.9079754601226995</v>
      </c>
      <c r="AD20" s="47">
        <f t="shared" si="5"/>
        <v>4.9079754601226995</v>
      </c>
      <c r="AE20" s="13">
        <f t="shared" si="6"/>
        <v>28.220858895705518</v>
      </c>
      <c r="AF20" s="13">
        <f t="shared" si="7"/>
        <v>32.515337423312886</v>
      </c>
      <c r="AG20" s="13">
        <f t="shared" si="8"/>
        <v>7.9754601226993866</v>
      </c>
      <c r="AH20" s="48">
        <f t="shared" si="9"/>
        <v>26.380368098159508</v>
      </c>
      <c r="AI20" s="57">
        <f t="shared" si="10"/>
        <v>21.472392638036812</v>
      </c>
      <c r="AJ20" s="13">
        <f t="shared" si="11"/>
        <v>23.926380368098162</v>
      </c>
      <c r="AK20" s="13">
        <f t="shared" si="12"/>
        <v>20.245398773006134</v>
      </c>
      <c r="AL20" s="13">
        <f t="shared" si="13"/>
        <v>9.2024539877300615</v>
      </c>
      <c r="AM20" s="58">
        <f t="shared" si="14"/>
        <v>25.153374233128833</v>
      </c>
      <c r="AN20" s="35">
        <f t="shared" si="15"/>
        <v>85.276073619631902</v>
      </c>
      <c r="AO20" s="13">
        <f t="shared" si="16"/>
        <v>6.7484662576687118</v>
      </c>
      <c r="AP20" s="13">
        <f t="shared" si="17"/>
        <v>0.61349693251533743</v>
      </c>
      <c r="AQ20" s="13">
        <f t="shared" si="18"/>
        <v>1.2269938650306749</v>
      </c>
      <c r="AR20" s="13">
        <f t="shared" si="19"/>
        <v>6.1349693251533743</v>
      </c>
    </row>
    <row r="21" spans="2:44" x14ac:dyDescent="0.3">
      <c r="B21" s="9" t="s">
        <v>68</v>
      </c>
      <c r="C21" s="10">
        <v>305</v>
      </c>
      <c r="D21" s="10">
        <v>7</v>
      </c>
      <c r="E21" s="10">
        <v>0</v>
      </c>
      <c r="F21" s="10">
        <v>4</v>
      </c>
      <c r="G21" s="63">
        <v>8</v>
      </c>
      <c r="H21" s="33">
        <v>32</v>
      </c>
      <c r="I21" s="10">
        <v>48</v>
      </c>
      <c r="J21" s="10">
        <v>92</v>
      </c>
      <c r="K21" s="10">
        <v>29</v>
      </c>
      <c r="L21" s="66">
        <v>123</v>
      </c>
      <c r="M21" s="71">
        <v>67</v>
      </c>
      <c r="N21" s="10">
        <v>51</v>
      </c>
      <c r="O21" s="10">
        <v>68</v>
      </c>
      <c r="P21" s="10">
        <v>36</v>
      </c>
      <c r="Q21" s="72">
        <v>102</v>
      </c>
      <c r="R21" s="60">
        <v>254</v>
      </c>
      <c r="S21" s="10">
        <v>13</v>
      </c>
      <c r="T21" s="10">
        <v>7</v>
      </c>
      <c r="U21" s="10">
        <v>8</v>
      </c>
      <c r="V21" s="10">
        <v>42</v>
      </c>
      <c r="X21" s="9" t="s">
        <v>68</v>
      </c>
      <c r="Y21" s="13">
        <f t="shared" si="0"/>
        <v>94.135802469135797</v>
      </c>
      <c r="Z21" s="13">
        <f t="shared" si="1"/>
        <v>2.1604938271604937</v>
      </c>
      <c r="AA21" s="13">
        <f t="shared" si="2"/>
        <v>0</v>
      </c>
      <c r="AB21" s="13">
        <f t="shared" si="3"/>
        <v>1.2345679012345678</v>
      </c>
      <c r="AC21" s="40">
        <f t="shared" si="4"/>
        <v>2.4691358024691357</v>
      </c>
      <c r="AD21" s="47">
        <f t="shared" si="5"/>
        <v>9.8765432098765427</v>
      </c>
      <c r="AE21" s="13">
        <f t="shared" si="6"/>
        <v>14.814814814814813</v>
      </c>
      <c r="AF21" s="13">
        <f t="shared" si="7"/>
        <v>28.39506172839506</v>
      </c>
      <c r="AG21" s="13">
        <f t="shared" si="8"/>
        <v>8.9506172839506171</v>
      </c>
      <c r="AH21" s="48">
        <f t="shared" si="9"/>
        <v>37.962962962962962</v>
      </c>
      <c r="AI21" s="57">
        <f t="shared" si="10"/>
        <v>20.679012345679013</v>
      </c>
      <c r="AJ21" s="13">
        <f t="shared" si="11"/>
        <v>15.74074074074074</v>
      </c>
      <c r="AK21" s="13">
        <f t="shared" si="12"/>
        <v>20.987654320987652</v>
      </c>
      <c r="AL21" s="13">
        <f t="shared" si="13"/>
        <v>11.111111111111111</v>
      </c>
      <c r="AM21" s="58">
        <f t="shared" si="14"/>
        <v>31.481481481481481</v>
      </c>
      <c r="AN21" s="35">
        <f t="shared" si="15"/>
        <v>78.395061728395063</v>
      </c>
      <c r="AO21" s="13">
        <f t="shared" si="16"/>
        <v>4.0123456790123457</v>
      </c>
      <c r="AP21" s="13">
        <f t="shared" si="17"/>
        <v>2.1604938271604937</v>
      </c>
      <c r="AQ21" s="13">
        <f t="shared" si="18"/>
        <v>2.4691358024691357</v>
      </c>
      <c r="AR21" s="13">
        <f t="shared" si="19"/>
        <v>12.962962962962962</v>
      </c>
    </row>
    <row r="22" spans="2:44" x14ac:dyDescent="0.3">
      <c r="B22" s="9" t="s">
        <v>69</v>
      </c>
      <c r="C22" s="10">
        <v>106</v>
      </c>
      <c r="D22" s="10">
        <v>35</v>
      </c>
      <c r="E22" s="10">
        <v>4</v>
      </c>
      <c r="F22" s="10">
        <v>1</v>
      </c>
      <c r="G22" s="63">
        <v>15</v>
      </c>
      <c r="H22" s="33">
        <v>9</v>
      </c>
      <c r="I22" s="10">
        <v>37</v>
      </c>
      <c r="J22" s="10">
        <v>59</v>
      </c>
      <c r="K22" s="10">
        <v>3</v>
      </c>
      <c r="L22" s="66">
        <v>53</v>
      </c>
      <c r="M22" s="71">
        <v>32</v>
      </c>
      <c r="N22" s="10">
        <v>33</v>
      </c>
      <c r="O22" s="10">
        <v>50</v>
      </c>
      <c r="P22" s="10">
        <v>5</v>
      </c>
      <c r="Q22" s="72">
        <v>41</v>
      </c>
      <c r="R22" s="60">
        <v>121</v>
      </c>
      <c r="S22" s="10">
        <v>30</v>
      </c>
      <c r="T22" s="10">
        <v>2</v>
      </c>
      <c r="U22" s="10">
        <v>1</v>
      </c>
      <c r="V22" s="10">
        <v>7</v>
      </c>
      <c r="X22" s="9" t="s">
        <v>69</v>
      </c>
      <c r="Y22" s="13">
        <f t="shared" si="0"/>
        <v>65.838509316770185</v>
      </c>
      <c r="Z22" s="13">
        <f t="shared" si="1"/>
        <v>21.739130434782609</v>
      </c>
      <c r="AA22" s="13">
        <f t="shared" si="2"/>
        <v>2.4844720496894408</v>
      </c>
      <c r="AB22" s="13">
        <f t="shared" si="3"/>
        <v>0.6211180124223602</v>
      </c>
      <c r="AC22" s="40">
        <f t="shared" si="4"/>
        <v>9.316770186335404</v>
      </c>
      <c r="AD22" s="47">
        <f t="shared" si="5"/>
        <v>5.5900621118012426</v>
      </c>
      <c r="AE22" s="13">
        <f t="shared" si="6"/>
        <v>22.981366459627328</v>
      </c>
      <c r="AF22" s="13">
        <f t="shared" si="7"/>
        <v>36.645962732919259</v>
      </c>
      <c r="AG22" s="13">
        <f t="shared" si="8"/>
        <v>1.8633540372670807</v>
      </c>
      <c r="AH22" s="48">
        <f t="shared" si="9"/>
        <v>32.919254658385093</v>
      </c>
      <c r="AI22" s="57">
        <f t="shared" si="10"/>
        <v>19.875776397515526</v>
      </c>
      <c r="AJ22" s="13">
        <f t="shared" si="11"/>
        <v>20.496894409937887</v>
      </c>
      <c r="AK22" s="13">
        <f t="shared" si="12"/>
        <v>31.05590062111801</v>
      </c>
      <c r="AL22" s="13">
        <f t="shared" si="13"/>
        <v>3.1055900621118013</v>
      </c>
      <c r="AM22" s="58">
        <f t="shared" si="14"/>
        <v>25.465838509316768</v>
      </c>
      <c r="AN22" s="35">
        <f t="shared" si="15"/>
        <v>75.155279503105589</v>
      </c>
      <c r="AO22" s="13">
        <f t="shared" si="16"/>
        <v>18.633540372670808</v>
      </c>
      <c r="AP22" s="13">
        <f t="shared" si="17"/>
        <v>1.2422360248447204</v>
      </c>
      <c r="AQ22" s="13">
        <f t="shared" si="18"/>
        <v>0.6211180124223602</v>
      </c>
      <c r="AR22" s="13">
        <f t="shared" si="19"/>
        <v>4.3478260869565215</v>
      </c>
    </row>
    <row r="23" spans="2:44" x14ac:dyDescent="0.3">
      <c r="B23" s="9" t="s">
        <v>70</v>
      </c>
      <c r="C23" s="10">
        <v>555</v>
      </c>
      <c r="D23" s="10">
        <v>88</v>
      </c>
      <c r="E23" s="10">
        <v>17</v>
      </c>
      <c r="F23" s="10">
        <v>17</v>
      </c>
      <c r="G23" s="63">
        <v>23</v>
      </c>
      <c r="H23" s="33">
        <v>54</v>
      </c>
      <c r="I23" s="10">
        <v>141</v>
      </c>
      <c r="J23" s="10">
        <v>213</v>
      </c>
      <c r="K23" s="10">
        <v>32</v>
      </c>
      <c r="L23" s="66">
        <v>260</v>
      </c>
      <c r="M23" s="71">
        <v>151</v>
      </c>
      <c r="N23" s="10">
        <v>133</v>
      </c>
      <c r="O23" s="10">
        <v>134</v>
      </c>
      <c r="P23" s="10">
        <v>39</v>
      </c>
      <c r="Q23" s="72">
        <v>243</v>
      </c>
      <c r="R23" s="60">
        <v>538</v>
      </c>
      <c r="S23" s="10">
        <v>66</v>
      </c>
      <c r="T23" s="10">
        <v>21</v>
      </c>
      <c r="U23" s="10">
        <v>14</v>
      </c>
      <c r="V23" s="10">
        <v>61</v>
      </c>
      <c r="X23" s="9" t="s">
        <v>70</v>
      </c>
      <c r="Y23" s="13">
        <f t="shared" si="0"/>
        <v>79.285714285714278</v>
      </c>
      <c r="Z23" s="13">
        <f t="shared" si="1"/>
        <v>12.571428571428573</v>
      </c>
      <c r="AA23" s="13">
        <f t="shared" si="2"/>
        <v>2.4285714285714284</v>
      </c>
      <c r="AB23" s="13">
        <f t="shared" si="3"/>
        <v>2.4285714285714284</v>
      </c>
      <c r="AC23" s="40">
        <f t="shared" si="4"/>
        <v>3.2857142857142856</v>
      </c>
      <c r="AD23" s="47">
        <f t="shared" si="5"/>
        <v>7.7142857142857135</v>
      </c>
      <c r="AE23" s="13">
        <f t="shared" si="6"/>
        <v>20.142857142857142</v>
      </c>
      <c r="AF23" s="13">
        <f t="shared" si="7"/>
        <v>30.428571428571427</v>
      </c>
      <c r="AG23" s="13">
        <f t="shared" si="8"/>
        <v>4.5714285714285712</v>
      </c>
      <c r="AH23" s="48">
        <f t="shared" si="9"/>
        <v>37.142857142857146</v>
      </c>
      <c r="AI23" s="57">
        <f t="shared" si="10"/>
        <v>21.571428571428573</v>
      </c>
      <c r="AJ23" s="13">
        <f t="shared" si="11"/>
        <v>19</v>
      </c>
      <c r="AK23" s="13">
        <f t="shared" si="12"/>
        <v>19.142857142857142</v>
      </c>
      <c r="AL23" s="13">
        <f t="shared" si="13"/>
        <v>5.5714285714285712</v>
      </c>
      <c r="AM23" s="58">
        <f t="shared" si="14"/>
        <v>34.714285714285715</v>
      </c>
      <c r="AN23" s="35">
        <f t="shared" si="15"/>
        <v>76.857142857142861</v>
      </c>
      <c r="AO23" s="13">
        <f t="shared" si="16"/>
        <v>9.4285714285714288</v>
      </c>
      <c r="AP23" s="13">
        <f t="shared" si="17"/>
        <v>3</v>
      </c>
      <c r="AQ23" s="13">
        <f t="shared" si="18"/>
        <v>2</v>
      </c>
      <c r="AR23" s="13">
        <f t="shared" si="19"/>
        <v>8.7142857142857153</v>
      </c>
    </row>
  </sheetData>
  <mergeCells count="11">
    <mergeCell ref="AN7:AR7"/>
    <mergeCell ref="B7:B8"/>
    <mergeCell ref="C7:G7"/>
    <mergeCell ref="H7:L7"/>
    <mergeCell ref="M7:Q7"/>
    <mergeCell ref="R7:V7"/>
    <mergeCell ref="E2:F2"/>
    <mergeCell ref="X7:X8"/>
    <mergeCell ref="Y7:AC7"/>
    <mergeCell ref="AD7:AH7"/>
    <mergeCell ref="AI7:AM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r:id="rId1"/>
  <headerFooter scaleWithDoc="0">
    <oddHeader>&amp;R&amp;G</oddHeader>
  </headerFooter>
  <colBreaks count="3" manualBreakCount="3">
    <brk id="12" max="1048575" man="1"/>
    <brk id="23" max="1048575" man="1"/>
    <brk id="34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23"/>
  <sheetViews>
    <sheetView showGridLines="0" topLeftCell="V1" zoomScaleNormal="100" workbookViewId="0">
      <selection activeCell="Z26" sqref="Z26"/>
    </sheetView>
  </sheetViews>
  <sheetFormatPr defaultRowHeight="14.4" x14ac:dyDescent="0.3"/>
  <cols>
    <col min="1" max="1" width="3.44140625" customWidth="1"/>
    <col min="2" max="2" width="28.33203125" customWidth="1"/>
    <col min="3" max="22" width="10.109375" customWidth="1"/>
    <col min="23" max="23" width="3.44140625" customWidth="1"/>
    <col min="24" max="24" width="27.6640625" customWidth="1"/>
  </cols>
  <sheetData>
    <row r="1" spans="2:44" ht="17.399999999999999" x14ac:dyDescent="0.3">
      <c r="B1" s="1" t="s">
        <v>84</v>
      </c>
    </row>
    <row r="2" spans="2:44" ht="17.399999999999999" x14ac:dyDescent="0.3">
      <c r="B2" s="1" t="s">
        <v>121</v>
      </c>
      <c r="F2" s="97" t="s">
        <v>122</v>
      </c>
      <c r="G2" s="97"/>
    </row>
    <row r="3" spans="2:44" x14ac:dyDescent="0.3">
      <c r="B3" s="80" t="s">
        <v>87</v>
      </c>
    </row>
    <row r="4" spans="2:44" ht="18" customHeight="1" x14ac:dyDescent="0.3">
      <c r="B4" s="1" t="s">
        <v>93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2:44" ht="4.5" customHeight="1" x14ac:dyDescent="0.3"/>
    <row r="6" spans="2:44" x14ac:dyDescent="0.3">
      <c r="B6" s="20" t="s">
        <v>81</v>
      </c>
      <c r="X6" s="20" t="s">
        <v>82</v>
      </c>
    </row>
    <row r="7" spans="2:44" x14ac:dyDescent="0.3">
      <c r="B7" s="106" t="s">
        <v>0</v>
      </c>
      <c r="C7" s="106" t="s">
        <v>22</v>
      </c>
      <c r="D7" s="106"/>
      <c r="E7" s="106"/>
      <c r="F7" s="106"/>
      <c r="G7" s="107"/>
      <c r="H7" s="110" t="s">
        <v>23</v>
      </c>
      <c r="I7" s="106"/>
      <c r="J7" s="106"/>
      <c r="K7" s="106"/>
      <c r="L7" s="119"/>
      <c r="M7" s="120" t="s">
        <v>24</v>
      </c>
      <c r="N7" s="106"/>
      <c r="O7" s="106"/>
      <c r="P7" s="106"/>
      <c r="Q7" s="121"/>
      <c r="R7" s="105" t="s">
        <v>25</v>
      </c>
      <c r="S7" s="106"/>
      <c r="T7" s="106"/>
      <c r="U7" s="106"/>
      <c r="V7" s="106"/>
      <c r="X7" s="106" t="s">
        <v>0</v>
      </c>
      <c r="Y7" s="106" t="s">
        <v>22</v>
      </c>
      <c r="Z7" s="106"/>
      <c r="AA7" s="106"/>
      <c r="AB7" s="106"/>
      <c r="AC7" s="107"/>
      <c r="AD7" s="110" t="s">
        <v>23</v>
      </c>
      <c r="AE7" s="106"/>
      <c r="AF7" s="106"/>
      <c r="AG7" s="106"/>
      <c r="AH7" s="119"/>
      <c r="AI7" s="120" t="s">
        <v>24</v>
      </c>
      <c r="AJ7" s="106"/>
      <c r="AK7" s="106"/>
      <c r="AL7" s="106"/>
      <c r="AM7" s="121"/>
      <c r="AN7" s="105" t="s">
        <v>25</v>
      </c>
      <c r="AO7" s="106"/>
      <c r="AP7" s="106"/>
      <c r="AQ7" s="106"/>
      <c r="AR7" s="106"/>
    </row>
    <row r="8" spans="2:44" ht="20.399999999999999" x14ac:dyDescent="0.3">
      <c r="B8" s="108"/>
      <c r="C8" s="23" t="s">
        <v>26</v>
      </c>
      <c r="D8" s="23" t="s">
        <v>27</v>
      </c>
      <c r="E8" s="23" t="s">
        <v>28</v>
      </c>
      <c r="F8" s="23" t="s">
        <v>29</v>
      </c>
      <c r="G8" s="36" t="s">
        <v>30</v>
      </c>
      <c r="H8" s="29" t="s">
        <v>26</v>
      </c>
      <c r="I8" s="23" t="s">
        <v>27</v>
      </c>
      <c r="J8" s="23" t="s">
        <v>28</v>
      </c>
      <c r="K8" s="23" t="s">
        <v>29</v>
      </c>
      <c r="L8" s="41" t="s">
        <v>30</v>
      </c>
      <c r="M8" s="49" t="s">
        <v>26</v>
      </c>
      <c r="N8" s="23" t="s">
        <v>27</v>
      </c>
      <c r="O8" s="23" t="s">
        <v>28</v>
      </c>
      <c r="P8" s="23" t="s">
        <v>29</v>
      </c>
      <c r="Q8" s="50" t="s">
        <v>30</v>
      </c>
      <c r="R8" s="21" t="s">
        <v>26</v>
      </c>
      <c r="S8" s="14" t="s">
        <v>27</v>
      </c>
      <c r="T8" s="14" t="s">
        <v>28</v>
      </c>
      <c r="U8" s="14" t="s">
        <v>29</v>
      </c>
      <c r="V8" s="14" t="s">
        <v>30</v>
      </c>
      <c r="X8" s="108"/>
      <c r="Y8" s="23" t="s">
        <v>26</v>
      </c>
      <c r="Z8" s="23" t="s">
        <v>27</v>
      </c>
      <c r="AA8" s="23" t="s">
        <v>28</v>
      </c>
      <c r="AB8" s="23" t="s">
        <v>29</v>
      </c>
      <c r="AC8" s="36" t="s">
        <v>30</v>
      </c>
      <c r="AD8" s="29" t="s">
        <v>26</v>
      </c>
      <c r="AE8" s="23" t="s">
        <v>27</v>
      </c>
      <c r="AF8" s="23" t="s">
        <v>28</v>
      </c>
      <c r="AG8" s="23" t="s">
        <v>29</v>
      </c>
      <c r="AH8" s="41" t="s">
        <v>30</v>
      </c>
      <c r="AI8" s="49" t="s">
        <v>26</v>
      </c>
      <c r="AJ8" s="23" t="s">
        <v>27</v>
      </c>
      <c r="AK8" s="23" t="s">
        <v>28</v>
      </c>
      <c r="AL8" s="23" t="s">
        <v>29</v>
      </c>
      <c r="AM8" s="50" t="s">
        <v>30</v>
      </c>
      <c r="AN8" s="21" t="s">
        <v>26</v>
      </c>
      <c r="AO8" s="14" t="s">
        <v>27</v>
      </c>
      <c r="AP8" s="14" t="s">
        <v>28</v>
      </c>
      <c r="AQ8" s="14" t="s">
        <v>29</v>
      </c>
      <c r="AR8" s="14" t="s">
        <v>30</v>
      </c>
    </row>
    <row r="9" spans="2:44" x14ac:dyDescent="0.3">
      <c r="B9" s="4" t="s">
        <v>4</v>
      </c>
      <c r="C9" s="5"/>
      <c r="D9" s="5"/>
      <c r="E9" s="5"/>
      <c r="F9" s="5"/>
      <c r="G9" s="37"/>
      <c r="H9" s="30"/>
      <c r="I9" s="5"/>
      <c r="J9" s="5"/>
      <c r="K9" s="5"/>
      <c r="L9" s="42"/>
      <c r="M9" s="51"/>
      <c r="N9" s="5"/>
      <c r="O9" s="5"/>
      <c r="P9" s="5"/>
      <c r="Q9" s="52"/>
      <c r="R9" s="5"/>
      <c r="S9" s="5"/>
      <c r="T9" s="5"/>
      <c r="U9" s="5"/>
      <c r="V9" s="5"/>
      <c r="X9" s="4" t="s">
        <v>4</v>
      </c>
      <c r="Y9" s="5"/>
      <c r="Z9" s="5"/>
      <c r="AA9" s="5"/>
      <c r="AB9" s="5"/>
      <c r="AC9" s="37"/>
      <c r="AD9" s="30"/>
      <c r="AE9" s="5"/>
      <c r="AF9" s="5"/>
      <c r="AG9" s="5"/>
      <c r="AH9" s="42"/>
      <c r="AI9" s="51"/>
      <c r="AJ9" s="5"/>
      <c r="AK9" s="5"/>
      <c r="AL9" s="5"/>
      <c r="AM9" s="52"/>
      <c r="AN9" s="5"/>
      <c r="AO9" s="5"/>
      <c r="AP9" s="5"/>
      <c r="AQ9" s="5"/>
      <c r="AR9" s="5"/>
    </row>
    <row r="10" spans="2:44" x14ac:dyDescent="0.3">
      <c r="B10" s="6" t="s">
        <v>4</v>
      </c>
      <c r="C10" s="7">
        <v>66</v>
      </c>
      <c r="D10" s="7">
        <v>0</v>
      </c>
      <c r="E10" s="7">
        <v>1</v>
      </c>
      <c r="F10" s="7">
        <v>1</v>
      </c>
      <c r="G10" s="61">
        <v>9</v>
      </c>
      <c r="H10" s="31">
        <v>23</v>
      </c>
      <c r="I10" s="7">
        <v>4</v>
      </c>
      <c r="J10" s="7">
        <v>10</v>
      </c>
      <c r="K10" s="7">
        <v>7</v>
      </c>
      <c r="L10" s="64">
        <v>33</v>
      </c>
      <c r="M10" s="67">
        <v>36</v>
      </c>
      <c r="N10" s="7">
        <v>6</v>
      </c>
      <c r="O10" s="7">
        <v>8</v>
      </c>
      <c r="P10" s="7">
        <v>2</v>
      </c>
      <c r="Q10" s="68">
        <v>25</v>
      </c>
      <c r="R10" s="59">
        <v>54</v>
      </c>
      <c r="S10" s="7">
        <v>1</v>
      </c>
      <c r="T10" s="7">
        <v>1</v>
      </c>
      <c r="U10" s="7">
        <v>1</v>
      </c>
      <c r="V10" s="7">
        <v>20</v>
      </c>
      <c r="X10" s="6" t="s">
        <v>4</v>
      </c>
      <c r="Y10" s="11">
        <f>C10/(C10+D10+E10+F10+G10)*100</f>
        <v>85.714285714285708</v>
      </c>
      <c r="Z10" s="11">
        <f>D10/(D10+E10+F10+G10+C10)*100</f>
        <v>0</v>
      </c>
      <c r="AA10" s="11">
        <f>E10/(E10+F10+G10+D10+C10)*100</f>
        <v>1.2987012987012987</v>
      </c>
      <c r="AB10" s="11">
        <f>F10/(F10+G10+E10+D10+C10)*100</f>
        <v>1.2987012987012987</v>
      </c>
      <c r="AC10" s="73">
        <f>G10/(G10+F10+E10+D10+C10)*100</f>
        <v>11.688311688311687</v>
      </c>
      <c r="AD10" s="34">
        <f>H10/(H10+I10+J10+K10+L10)*100</f>
        <v>29.870129870129869</v>
      </c>
      <c r="AE10" s="11">
        <f>I10/(I10+J10+K10+L10+H10)*100</f>
        <v>5.1948051948051948</v>
      </c>
      <c r="AF10" s="11">
        <f>J10/(J10+K10+L10+I10+H10)*100</f>
        <v>12.987012987012985</v>
      </c>
      <c r="AG10" s="11">
        <f>K10/(K10+L10+J10+I10+H10)*100</f>
        <v>9.0909090909090917</v>
      </c>
      <c r="AH10" s="73">
        <f>L10/(L10+K10+J10+I10+H10)*100</f>
        <v>42.857142857142854</v>
      </c>
      <c r="AI10" s="34">
        <f>M10/(M10+N10+O10+P10+Q10)*100</f>
        <v>46.753246753246749</v>
      </c>
      <c r="AJ10" s="11">
        <f>N10/(N10+O10+P10+Q10+M10)*100</f>
        <v>7.7922077922077921</v>
      </c>
      <c r="AK10" s="11">
        <f>O10/(O10+P10+Q10+N10+M10)*100</f>
        <v>10.38961038961039</v>
      </c>
      <c r="AL10" s="11">
        <f>P10/(P10+Q10+O10+N10+M10)*100</f>
        <v>2.5974025974025974</v>
      </c>
      <c r="AM10" s="73">
        <f>Q10/(Q10+P10+O10+N10+M10)*100</f>
        <v>32.467532467532465</v>
      </c>
      <c r="AN10" s="34">
        <f>R10/(R10+S10+T10+U10+V10)*100</f>
        <v>70.129870129870127</v>
      </c>
      <c r="AO10" s="11">
        <f>S10/(S10+T10+U10+V10+R10)*100</f>
        <v>1.2987012987012987</v>
      </c>
      <c r="AP10" s="11">
        <f>T10/(T10+U10+V10+S10+R10)*100</f>
        <v>1.2987012987012987</v>
      </c>
      <c r="AQ10" s="11">
        <f>U10/(U10+V10+T10+S10+R10)*100</f>
        <v>1.2987012987012987</v>
      </c>
      <c r="AR10" s="11">
        <f>V10/(V10+U10+T10+S10+R10)*100</f>
        <v>25.97402597402597</v>
      </c>
    </row>
    <row r="11" spans="2:44" x14ac:dyDescent="0.3">
      <c r="B11" s="4" t="s">
        <v>5</v>
      </c>
      <c r="C11" s="8"/>
      <c r="D11" s="8"/>
      <c r="E11" s="8"/>
      <c r="F11" s="8"/>
      <c r="G11" s="62"/>
      <c r="H11" s="32"/>
      <c r="I11" s="8"/>
      <c r="J11" s="8"/>
      <c r="K11" s="8"/>
      <c r="L11" s="65"/>
      <c r="M11" s="69"/>
      <c r="N11" s="8"/>
      <c r="O11" s="8"/>
      <c r="P11" s="8"/>
      <c r="Q11" s="70"/>
      <c r="R11" s="8"/>
      <c r="S11" s="8"/>
      <c r="T11" s="8"/>
      <c r="U11" s="8"/>
      <c r="V11" s="8"/>
      <c r="X11" s="4" t="s">
        <v>5</v>
      </c>
      <c r="Y11" s="12"/>
      <c r="Z11" s="12"/>
      <c r="AA11" s="12"/>
      <c r="AB11" s="12"/>
      <c r="AC11" s="39"/>
      <c r="AD11" s="45"/>
      <c r="AE11" s="12"/>
      <c r="AF11" s="12"/>
      <c r="AG11" s="12"/>
      <c r="AH11" s="46"/>
      <c r="AI11" s="55"/>
      <c r="AJ11" s="12"/>
      <c r="AK11" s="12"/>
      <c r="AL11" s="12"/>
      <c r="AM11" s="56"/>
      <c r="AN11" s="12"/>
      <c r="AO11" s="12"/>
      <c r="AP11" s="12"/>
      <c r="AQ11" s="12"/>
      <c r="AR11" s="12"/>
    </row>
    <row r="12" spans="2:44" x14ac:dyDescent="0.3">
      <c r="B12" s="9" t="s">
        <v>6</v>
      </c>
      <c r="C12" s="10">
        <v>30</v>
      </c>
      <c r="D12" s="10">
        <v>0</v>
      </c>
      <c r="E12" s="10">
        <v>1</v>
      </c>
      <c r="F12" s="10">
        <v>0</v>
      </c>
      <c r="G12" s="63">
        <v>5</v>
      </c>
      <c r="H12" s="33">
        <v>11</v>
      </c>
      <c r="I12" s="10">
        <v>2</v>
      </c>
      <c r="J12" s="10">
        <v>5</v>
      </c>
      <c r="K12" s="10">
        <v>2</v>
      </c>
      <c r="L12" s="66">
        <v>16</v>
      </c>
      <c r="M12" s="71">
        <v>15</v>
      </c>
      <c r="N12" s="10">
        <v>3</v>
      </c>
      <c r="O12" s="10">
        <v>3</v>
      </c>
      <c r="P12" s="10">
        <v>1</v>
      </c>
      <c r="Q12" s="72">
        <v>14</v>
      </c>
      <c r="R12" s="60">
        <v>22</v>
      </c>
      <c r="S12" s="10">
        <v>0</v>
      </c>
      <c r="T12" s="10">
        <v>1</v>
      </c>
      <c r="U12" s="10">
        <v>1</v>
      </c>
      <c r="V12" s="10">
        <v>12</v>
      </c>
      <c r="X12" s="9" t="s">
        <v>6</v>
      </c>
      <c r="Y12" s="13">
        <f t="shared" ref="Y12:Y15" si="0">C12/(C12+D12+E12+F12+G12)*100</f>
        <v>83.333333333333343</v>
      </c>
      <c r="Z12" s="13">
        <f t="shared" ref="Z12:Z15" si="1">D12/(D12+E12+F12+G12+C12)*100</f>
        <v>0</v>
      </c>
      <c r="AA12" s="13">
        <f t="shared" ref="AA12:AA15" si="2">E12/(E12+F12+G12+D12+C12)*100</f>
        <v>2.7777777777777777</v>
      </c>
      <c r="AB12" s="13">
        <f t="shared" ref="AB12:AB15" si="3">F12/(F12+G12+E12+D12+C12)*100</f>
        <v>0</v>
      </c>
      <c r="AC12" s="40">
        <f t="shared" ref="AC12:AC15" si="4">G12/(G12+F12+E12+D12+C12)*100</f>
        <v>13.888888888888889</v>
      </c>
      <c r="AD12" s="47">
        <f t="shared" ref="AD12:AD15" si="5">H12/(H12+I12+J12+K12+L12)*100</f>
        <v>30.555555555555557</v>
      </c>
      <c r="AE12" s="13">
        <f t="shared" ref="AE12:AE15" si="6">I12/(I12+J12+K12+L12+H12)*100</f>
        <v>5.5555555555555554</v>
      </c>
      <c r="AF12" s="13">
        <f t="shared" ref="AF12:AF15" si="7">J12/(J12+K12+L12+I12+H12)*100</f>
        <v>13.888888888888889</v>
      </c>
      <c r="AG12" s="13">
        <f t="shared" ref="AG12:AG15" si="8">K12/(K12+L12+J12+I12+H12)*100</f>
        <v>5.5555555555555554</v>
      </c>
      <c r="AH12" s="48">
        <f t="shared" ref="AH12:AH15" si="9">L12/(L12+K12+J12+I12+H12)*100</f>
        <v>44.444444444444443</v>
      </c>
      <c r="AI12" s="57">
        <f t="shared" ref="AI12:AI15" si="10">M12/(M12+N12+O12+P12+Q12)*100</f>
        <v>41.666666666666671</v>
      </c>
      <c r="AJ12" s="13">
        <f t="shared" ref="AJ12:AJ15" si="11">N12/(N12+O12+P12+Q12+M12)*100</f>
        <v>8.3333333333333321</v>
      </c>
      <c r="AK12" s="13">
        <f t="shared" ref="AK12:AK15" si="12">O12/(O12+P12+Q12+N12+M12)*100</f>
        <v>8.3333333333333321</v>
      </c>
      <c r="AL12" s="13">
        <f t="shared" ref="AL12:AL15" si="13">P12/(P12+Q12+O12+N12+M12)*100</f>
        <v>2.7777777777777777</v>
      </c>
      <c r="AM12" s="58">
        <f t="shared" ref="AM12:AM15" si="14">Q12/(Q12+P12+O12+N12+M12)*100</f>
        <v>38.888888888888893</v>
      </c>
      <c r="AN12" s="35">
        <f t="shared" ref="AN12:AN15" si="15">R12/(R12+S12+T12+U12+V12)*100</f>
        <v>61.111111111111114</v>
      </c>
      <c r="AO12" s="13">
        <f t="shared" ref="AO12:AO15" si="16">S12/(S12+T12+U12+V12+R12)*100</f>
        <v>0</v>
      </c>
      <c r="AP12" s="13">
        <f t="shared" ref="AP12:AP15" si="17">T12/(T12+U12+V12+S12+R12)*100</f>
        <v>2.7777777777777777</v>
      </c>
      <c r="AQ12" s="13">
        <f t="shared" ref="AQ12:AQ15" si="18">U12/(U12+V12+T12+S12+R12)*100</f>
        <v>2.7777777777777777</v>
      </c>
      <c r="AR12" s="13">
        <f t="shared" ref="AR12:AR15" si="19">V12/(V12+U12+T12+S12+R12)*100</f>
        <v>33.333333333333329</v>
      </c>
    </row>
    <row r="13" spans="2:44" x14ac:dyDescent="0.3">
      <c r="B13" s="9" t="s">
        <v>7</v>
      </c>
      <c r="C13" s="10">
        <v>22</v>
      </c>
      <c r="D13" s="10">
        <v>0</v>
      </c>
      <c r="E13" s="10">
        <v>0</v>
      </c>
      <c r="F13" s="10">
        <v>0</v>
      </c>
      <c r="G13" s="63">
        <v>1</v>
      </c>
      <c r="H13" s="33">
        <v>9</v>
      </c>
      <c r="I13" s="10">
        <v>2</v>
      </c>
      <c r="J13" s="10">
        <v>2</v>
      </c>
      <c r="K13" s="10">
        <v>3</v>
      </c>
      <c r="L13" s="66">
        <v>7</v>
      </c>
      <c r="M13" s="71">
        <v>14</v>
      </c>
      <c r="N13" s="10">
        <v>1</v>
      </c>
      <c r="O13" s="10">
        <v>3</v>
      </c>
      <c r="P13" s="10">
        <v>1</v>
      </c>
      <c r="Q13" s="72">
        <v>4</v>
      </c>
      <c r="R13" s="60">
        <v>19</v>
      </c>
      <c r="S13" s="10">
        <v>1</v>
      </c>
      <c r="T13" s="10">
        <v>0</v>
      </c>
      <c r="U13" s="10">
        <v>0</v>
      </c>
      <c r="V13" s="10">
        <v>3</v>
      </c>
      <c r="X13" s="9" t="s">
        <v>7</v>
      </c>
      <c r="Y13" s="13">
        <f t="shared" si="0"/>
        <v>95.652173913043484</v>
      </c>
      <c r="Z13" s="13">
        <f t="shared" si="1"/>
        <v>0</v>
      </c>
      <c r="AA13" s="13">
        <f t="shared" si="2"/>
        <v>0</v>
      </c>
      <c r="AB13" s="13">
        <f t="shared" si="3"/>
        <v>0</v>
      </c>
      <c r="AC13" s="40">
        <f t="shared" si="4"/>
        <v>4.3478260869565215</v>
      </c>
      <c r="AD13" s="47">
        <f t="shared" si="5"/>
        <v>39.130434782608695</v>
      </c>
      <c r="AE13" s="13">
        <f t="shared" si="6"/>
        <v>8.695652173913043</v>
      </c>
      <c r="AF13" s="13">
        <f t="shared" si="7"/>
        <v>8.695652173913043</v>
      </c>
      <c r="AG13" s="13">
        <f t="shared" si="8"/>
        <v>13.043478260869565</v>
      </c>
      <c r="AH13" s="48">
        <f t="shared" si="9"/>
        <v>30.434782608695656</v>
      </c>
      <c r="AI13" s="57">
        <f t="shared" si="10"/>
        <v>60.869565217391312</v>
      </c>
      <c r="AJ13" s="13">
        <f t="shared" si="11"/>
        <v>4.3478260869565215</v>
      </c>
      <c r="AK13" s="13">
        <f t="shared" si="12"/>
        <v>13.043478260869565</v>
      </c>
      <c r="AL13" s="13">
        <f t="shared" si="13"/>
        <v>4.3478260869565215</v>
      </c>
      <c r="AM13" s="58">
        <f t="shared" si="14"/>
        <v>17.391304347826086</v>
      </c>
      <c r="AN13" s="35">
        <f t="shared" si="15"/>
        <v>82.608695652173907</v>
      </c>
      <c r="AO13" s="13">
        <f t="shared" si="16"/>
        <v>4.3478260869565215</v>
      </c>
      <c r="AP13" s="13">
        <f t="shared" si="17"/>
        <v>0</v>
      </c>
      <c r="AQ13" s="13">
        <f t="shared" si="18"/>
        <v>0</v>
      </c>
      <c r="AR13" s="13">
        <f t="shared" si="19"/>
        <v>13.043478260869565</v>
      </c>
    </row>
    <row r="14" spans="2:44" x14ac:dyDescent="0.3">
      <c r="B14" s="9" t="s">
        <v>8</v>
      </c>
      <c r="C14" s="10">
        <v>12</v>
      </c>
      <c r="D14" s="10">
        <v>0</v>
      </c>
      <c r="E14" s="10">
        <v>0</v>
      </c>
      <c r="F14" s="10">
        <v>1</v>
      </c>
      <c r="G14" s="63">
        <v>3</v>
      </c>
      <c r="H14" s="33">
        <v>3</v>
      </c>
      <c r="I14" s="10">
        <v>0</v>
      </c>
      <c r="J14" s="10">
        <v>2</v>
      </c>
      <c r="K14" s="10">
        <v>1</v>
      </c>
      <c r="L14" s="66">
        <v>10</v>
      </c>
      <c r="M14" s="71">
        <v>6</v>
      </c>
      <c r="N14" s="10">
        <v>2</v>
      </c>
      <c r="O14" s="10">
        <v>1</v>
      </c>
      <c r="P14" s="10">
        <v>0</v>
      </c>
      <c r="Q14" s="72">
        <v>7</v>
      </c>
      <c r="R14" s="60">
        <v>11</v>
      </c>
      <c r="S14" s="10">
        <v>0</v>
      </c>
      <c r="T14" s="10">
        <v>0</v>
      </c>
      <c r="U14" s="10">
        <v>0</v>
      </c>
      <c r="V14" s="10">
        <v>5</v>
      </c>
      <c r="X14" s="9" t="s">
        <v>8</v>
      </c>
      <c r="Y14" s="13">
        <f t="shared" si="0"/>
        <v>75</v>
      </c>
      <c r="Z14" s="13">
        <f t="shared" si="1"/>
        <v>0</v>
      </c>
      <c r="AA14" s="13">
        <f t="shared" si="2"/>
        <v>0</v>
      </c>
      <c r="AB14" s="13">
        <f t="shared" si="3"/>
        <v>6.25</v>
      </c>
      <c r="AC14" s="40">
        <f t="shared" si="4"/>
        <v>18.75</v>
      </c>
      <c r="AD14" s="47">
        <f t="shared" si="5"/>
        <v>18.75</v>
      </c>
      <c r="AE14" s="13">
        <f t="shared" si="6"/>
        <v>0</v>
      </c>
      <c r="AF14" s="13">
        <f t="shared" si="7"/>
        <v>12.5</v>
      </c>
      <c r="AG14" s="13">
        <f t="shared" si="8"/>
        <v>6.25</v>
      </c>
      <c r="AH14" s="48">
        <f t="shared" si="9"/>
        <v>62.5</v>
      </c>
      <c r="AI14" s="57">
        <f t="shared" si="10"/>
        <v>37.5</v>
      </c>
      <c r="AJ14" s="13">
        <f t="shared" si="11"/>
        <v>12.5</v>
      </c>
      <c r="AK14" s="13">
        <f t="shared" si="12"/>
        <v>6.25</v>
      </c>
      <c r="AL14" s="13">
        <f t="shared" si="13"/>
        <v>0</v>
      </c>
      <c r="AM14" s="58">
        <f t="shared" si="14"/>
        <v>43.75</v>
      </c>
      <c r="AN14" s="35">
        <f t="shared" si="15"/>
        <v>68.75</v>
      </c>
      <c r="AO14" s="13">
        <f t="shared" si="16"/>
        <v>0</v>
      </c>
      <c r="AP14" s="13">
        <f t="shared" si="17"/>
        <v>0</v>
      </c>
      <c r="AQ14" s="13">
        <f t="shared" si="18"/>
        <v>0</v>
      </c>
      <c r="AR14" s="13">
        <f t="shared" si="19"/>
        <v>31.25</v>
      </c>
    </row>
    <row r="15" spans="2:44" x14ac:dyDescent="0.3">
      <c r="B15" s="9" t="s">
        <v>9</v>
      </c>
      <c r="C15" s="10">
        <v>2</v>
      </c>
      <c r="D15" s="10">
        <v>0</v>
      </c>
      <c r="E15" s="10">
        <v>0</v>
      </c>
      <c r="F15" s="10">
        <v>0</v>
      </c>
      <c r="G15" s="63">
        <v>0</v>
      </c>
      <c r="H15" s="33">
        <v>0</v>
      </c>
      <c r="I15" s="10">
        <v>0</v>
      </c>
      <c r="J15" s="10">
        <v>1</v>
      </c>
      <c r="K15" s="10">
        <v>1</v>
      </c>
      <c r="L15" s="66">
        <v>0</v>
      </c>
      <c r="M15" s="71">
        <v>1</v>
      </c>
      <c r="N15" s="10">
        <v>0</v>
      </c>
      <c r="O15" s="10">
        <v>1</v>
      </c>
      <c r="P15" s="10">
        <v>0</v>
      </c>
      <c r="Q15" s="72">
        <v>0</v>
      </c>
      <c r="R15" s="60">
        <v>2</v>
      </c>
      <c r="S15" s="10">
        <v>0</v>
      </c>
      <c r="T15" s="10">
        <v>0</v>
      </c>
      <c r="U15" s="10">
        <v>0</v>
      </c>
      <c r="V15" s="10">
        <v>0</v>
      </c>
      <c r="X15" s="9" t="s">
        <v>9</v>
      </c>
      <c r="Y15" s="13">
        <f t="shared" si="0"/>
        <v>100</v>
      </c>
      <c r="Z15" s="13">
        <f t="shared" si="1"/>
        <v>0</v>
      </c>
      <c r="AA15" s="13">
        <f t="shared" si="2"/>
        <v>0</v>
      </c>
      <c r="AB15" s="13">
        <f t="shared" si="3"/>
        <v>0</v>
      </c>
      <c r="AC15" s="40">
        <f t="shared" si="4"/>
        <v>0</v>
      </c>
      <c r="AD15" s="47">
        <f t="shared" si="5"/>
        <v>0</v>
      </c>
      <c r="AE15" s="13">
        <f t="shared" si="6"/>
        <v>0</v>
      </c>
      <c r="AF15" s="13">
        <f t="shared" si="7"/>
        <v>50</v>
      </c>
      <c r="AG15" s="13">
        <f t="shared" si="8"/>
        <v>50</v>
      </c>
      <c r="AH15" s="48">
        <f t="shared" si="9"/>
        <v>0</v>
      </c>
      <c r="AI15" s="57">
        <f t="shared" si="10"/>
        <v>50</v>
      </c>
      <c r="AJ15" s="13">
        <f t="shared" si="11"/>
        <v>0</v>
      </c>
      <c r="AK15" s="13">
        <f t="shared" si="12"/>
        <v>50</v>
      </c>
      <c r="AL15" s="13">
        <f t="shared" si="13"/>
        <v>0</v>
      </c>
      <c r="AM15" s="58">
        <f t="shared" si="14"/>
        <v>0</v>
      </c>
      <c r="AN15" s="35">
        <f t="shared" si="15"/>
        <v>100</v>
      </c>
      <c r="AO15" s="13">
        <f t="shared" si="16"/>
        <v>0</v>
      </c>
      <c r="AP15" s="13">
        <f t="shared" si="17"/>
        <v>0</v>
      </c>
      <c r="AQ15" s="13">
        <f t="shared" si="18"/>
        <v>0</v>
      </c>
      <c r="AR15" s="13">
        <f t="shared" si="19"/>
        <v>0</v>
      </c>
    </row>
    <row r="16" spans="2:44" x14ac:dyDescent="0.3">
      <c r="B16" s="4" t="s">
        <v>71</v>
      </c>
      <c r="C16" s="8"/>
      <c r="D16" s="8"/>
      <c r="E16" s="8"/>
      <c r="F16" s="8"/>
      <c r="G16" s="62"/>
      <c r="H16" s="32"/>
      <c r="I16" s="8"/>
      <c r="J16" s="8"/>
      <c r="K16" s="8"/>
      <c r="L16" s="65"/>
      <c r="M16" s="69"/>
      <c r="N16" s="8"/>
      <c r="O16" s="8"/>
      <c r="P16" s="8"/>
      <c r="Q16" s="70"/>
      <c r="R16" s="8"/>
      <c r="S16" s="8"/>
      <c r="T16" s="8"/>
      <c r="U16" s="8"/>
      <c r="V16" s="8"/>
      <c r="X16" s="4" t="s">
        <v>71</v>
      </c>
      <c r="Y16" s="8"/>
      <c r="Z16" s="8"/>
      <c r="AA16" s="8"/>
      <c r="AB16" s="8"/>
      <c r="AC16" s="62"/>
      <c r="AD16" s="32"/>
      <c r="AE16" s="8"/>
      <c r="AF16" s="8"/>
      <c r="AG16" s="8"/>
      <c r="AH16" s="65"/>
      <c r="AI16" s="69"/>
      <c r="AJ16" s="8"/>
      <c r="AK16" s="8"/>
      <c r="AL16" s="8"/>
      <c r="AM16" s="70"/>
      <c r="AN16" s="8"/>
      <c r="AO16" s="8"/>
      <c r="AP16" s="8"/>
      <c r="AQ16" s="8"/>
      <c r="AR16" s="8"/>
    </row>
    <row r="17" spans="2:44" x14ac:dyDescent="0.3">
      <c r="B17" s="9" t="s">
        <v>64</v>
      </c>
      <c r="C17" s="10">
        <v>7</v>
      </c>
      <c r="D17" s="10">
        <v>0</v>
      </c>
      <c r="E17" s="10">
        <v>1</v>
      </c>
      <c r="F17" s="10">
        <v>1</v>
      </c>
      <c r="G17" s="63">
        <v>0</v>
      </c>
      <c r="H17" s="33">
        <v>4</v>
      </c>
      <c r="I17" s="10">
        <v>0</v>
      </c>
      <c r="J17" s="10">
        <v>3</v>
      </c>
      <c r="K17" s="10">
        <v>1</v>
      </c>
      <c r="L17" s="66">
        <v>1</v>
      </c>
      <c r="M17" s="71">
        <v>5</v>
      </c>
      <c r="N17" s="10">
        <v>1</v>
      </c>
      <c r="O17" s="10">
        <v>2</v>
      </c>
      <c r="P17" s="10">
        <v>0</v>
      </c>
      <c r="Q17" s="72">
        <v>1</v>
      </c>
      <c r="R17" s="60">
        <v>9</v>
      </c>
      <c r="S17" s="10">
        <v>0</v>
      </c>
      <c r="T17" s="10">
        <v>0</v>
      </c>
      <c r="U17" s="10">
        <v>0</v>
      </c>
      <c r="V17" s="10">
        <v>0</v>
      </c>
      <c r="X17" s="9" t="s">
        <v>64</v>
      </c>
      <c r="Y17" s="13">
        <f t="shared" ref="Y17:Y23" si="20">C17/(C17+D17+E17+F17+G17)*100</f>
        <v>77.777777777777786</v>
      </c>
      <c r="Z17" s="13">
        <f t="shared" ref="Z17:Z23" si="21">D17/(D17+E17+F17+G17+C17)*100</f>
        <v>0</v>
      </c>
      <c r="AA17" s="13">
        <f t="shared" ref="AA17:AA23" si="22">E17/(E17+F17+G17+D17+C17)*100</f>
        <v>11.111111111111111</v>
      </c>
      <c r="AB17" s="13">
        <f t="shared" ref="AB17:AB23" si="23">F17/(F17+G17+E17+D17+C17)*100</f>
        <v>11.111111111111111</v>
      </c>
      <c r="AC17" s="40">
        <f t="shared" ref="AC17:AC23" si="24">G17/(G17+F17+E17+D17+C17)*100</f>
        <v>0</v>
      </c>
      <c r="AD17" s="47">
        <f t="shared" ref="AD17:AD23" si="25">H17/(H17+I17+J17+K17+L17)*100</f>
        <v>44.444444444444443</v>
      </c>
      <c r="AE17" s="13">
        <f t="shared" ref="AE17:AE23" si="26">I17/(I17+J17+K17+L17+H17)*100</f>
        <v>0</v>
      </c>
      <c r="AF17" s="13">
        <f t="shared" ref="AF17:AF23" si="27">J17/(J17+K17+L17+I17+H17)*100</f>
        <v>33.333333333333329</v>
      </c>
      <c r="AG17" s="13">
        <f t="shared" ref="AG17:AG23" si="28">K17/(K17+L17+J17+I17+H17)*100</f>
        <v>11.111111111111111</v>
      </c>
      <c r="AH17" s="48">
        <f t="shared" ref="AH17:AH23" si="29">L17/(L17+K17+J17+I17+H17)*100</f>
        <v>11.111111111111111</v>
      </c>
      <c r="AI17" s="57">
        <f t="shared" ref="AI17:AI23" si="30">M17/(M17+N17+O17+P17+Q17)*100</f>
        <v>55.555555555555557</v>
      </c>
      <c r="AJ17" s="13">
        <f t="shared" ref="AJ17:AJ23" si="31">N17/(N17+O17+P17+Q17+M17)*100</f>
        <v>11.111111111111111</v>
      </c>
      <c r="AK17" s="13">
        <f t="shared" ref="AK17:AK23" si="32">O17/(O17+P17+Q17+N17+M17)*100</f>
        <v>22.222222222222221</v>
      </c>
      <c r="AL17" s="13">
        <f t="shared" ref="AL17:AL23" si="33">P17/(P17+Q17+O17+N17+M17)*100</f>
        <v>0</v>
      </c>
      <c r="AM17" s="58">
        <f t="shared" ref="AM17:AM23" si="34">Q17/(Q17+P17+O17+N17+M17)*100</f>
        <v>11.111111111111111</v>
      </c>
      <c r="AN17" s="35">
        <f t="shared" ref="AN17:AN23" si="35">R17/(R17+S17+T17+U17+V17)*100</f>
        <v>100</v>
      </c>
      <c r="AO17" s="13">
        <f t="shared" ref="AO17:AO23" si="36">S17/(S17+T17+U17+V17+R17)*100</f>
        <v>0</v>
      </c>
      <c r="AP17" s="13">
        <f t="shared" ref="AP17:AP23" si="37">T17/(T17+U17+V17+S17+R17)*100</f>
        <v>0</v>
      </c>
      <c r="AQ17" s="13">
        <f t="shared" ref="AQ17:AQ23" si="38">U17/(U17+V17+T17+S17+R17)*100</f>
        <v>0</v>
      </c>
      <c r="AR17" s="13">
        <f t="shared" ref="AR17:AR23" si="39">V17/(V17+U17+T17+S17+R17)*100</f>
        <v>0</v>
      </c>
    </row>
    <row r="18" spans="2:44" x14ac:dyDescent="0.3">
      <c r="B18" s="9" t="s">
        <v>65</v>
      </c>
      <c r="C18" s="10">
        <v>4</v>
      </c>
      <c r="D18" s="10">
        <v>0</v>
      </c>
      <c r="E18" s="10">
        <v>0</v>
      </c>
      <c r="F18" s="10">
        <v>0</v>
      </c>
      <c r="G18" s="63">
        <v>3</v>
      </c>
      <c r="H18" s="33">
        <v>2</v>
      </c>
      <c r="I18" s="10">
        <v>1</v>
      </c>
      <c r="J18" s="10">
        <v>0</v>
      </c>
      <c r="K18" s="10">
        <v>0</v>
      </c>
      <c r="L18" s="66">
        <v>4</v>
      </c>
      <c r="M18" s="71">
        <v>2</v>
      </c>
      <c r="N18" s="10">
        <v>0</v>
      </c>
      <c r="O18" s="10">
        <v>1</v>
      </c>
      <c r="P18" s="10">
        <v>0</v>
      </c>
      <c r="Q18" s="72">
        <v>4</v>
      </c>
      <c r="R18" s="60">
        <v>4</v>
      </c>
      <c r="S18" s="10">
        <v>0</v>
      </c>
      <c r="T18" s="10">
        <v>0</v>
      </c>
      <c r="U18" s="10">
        <v>0</v>
      </c>
      <c r="V18" s="10">
        <v>3</v>
      </c>
      <c r="X18" s="9" t="s">
        <v>65</v>
      </c>
      <c r="Y18" s="13">
        <f t="shared" si="20"/>
        <v>57.142857142857139</v>
      </c>
      <c r="Z18" s="13">
        <f t="shared" si="21"/>
        <v>0</v>
      </c>
      <c r="AA18" s="13">
        <f t="shared" si="22"/>
        <v>0</v>
      </c>
      <c r="AB18" s="13">
        <f t="shared" si="23"/>
        <v>0</v>
      </c>
      <c r="AC18" s="40">
        <f t="shared" si="24"/>
        <v>42.857142857142854</v>
      </c>
      <c r="AD18" s="47">
        <f t="shared" si="25"/>
        <v>28.571428571428569</v>
      </c>
      <c r="AE18" s="13">
        <f t="shared" si="26"/>
        <v>14.285714285714285</v>
      </c>
      <c r="AF18" s="13">
        <f t="shared" si="27"/>
        <v>0</v>
      </c>
      <c r="AG18" s="13">
        <f t="shared" si="28"/>
        <v>0</v>
      </c>
      <c r="AH18" s="48">
        <f t="shared" si="29"/>
        <v>57.142857142857139</v>
      </c>
      <c r="AI18" s="57">
        <f t="shared" si="30"/>
        <v>28.571428571428569</v>
      </c>
      <c r="AJ18" s="13">
        <f t="shared" si="31"/>
        <v>0</v>
      </c>
      <c r="AK18" s="13">
        <f t="shared" si="32"/>
        <v>14.285714285714285</v>
      </c>
      <c r="AL18" s="13">
        <f t="shared" si="33"/>
        <v>0</v>
      </c>
      <c r="AM18" s="58">
        <f t="shared" si="34"/>
        <v>57.142857142857139</v>
      </c>
      <c r="AN18" s="35">
        <f t="shared" si="35"/>
        <v>57.142857142857139</v>
      </c>
      <c r="AO18" s="13">
        <f t="shared" si="36"/>
        <v>0</v>
      </c>
      <c r="AP18" s="13">
        <f t="shared" si="37"/>
        <v>0</v>
      </c>
      <c r="AQ18" s="13">
        <f t="shared" si="38"/>
        <v>0</v>
      </c>
      <c r="AR18" s="13">
        <f t="shared" si="39"/>
        <v>42.857142857142854</v>
      </c>
    </row>
    <row r="19" spans="2:44" x14ac:dyDescent="0.3">
      <c r="B19" s="9" t="s">
        <v>66</v>
      </c>
      <c r="C19" s="10">
        <v>28</v>
      </c>
      <c r="D19" s="10">
        <v>0</v>
      </c>
      <c r="E19" s="10">
        <v>0</v>
      </c>
      <c r="F19" s="10">
        <v>0</v>
      </c>
      <c r="G19" s="63">
        <v>2</v>
      </c>
      <c r="H19" s="33">
        <v>11</v>
      </c>
      <c r="I19" s="10">
        <v>1</v>
      </c>
      <c r="J19" s="10">
        <v>3</v>
      </c>
      <c r="K19" s="10">
        <v>3</v>
      </c>
      <c r="L19" s="66">
        <v>12</v>
      </c>
      <c r="M19" s="71">
        <v>21</v>
      </c>
      <c r="N19" s="10">
        <v>3</v>
      </c>
      <c r="O19" s="10">
        <v>1</v>
      </c>
      <c r="P19" s="10">
        <v>1</v>
      </c>
      <c r="Q19" s="72">
        <v>4</v>
      </c>
      <c r="R19" s="60">
        <v>26</v>
      </c>
      <c r="S19" s="10">
        <v>0</v>
      </c>
      <c r="T19" s="10">
        <v>0</v>
      </c>
      <c r="U19" s="10">
        <v>0</v>
      </c>
      <c r="V19" s="10">
        <v>4</v>
      </c>
      <c r="X19" s="9" t="s">
        <v>66</v>
      </c>
      <c r="Y19" s="13">
        <f t="shared" si="20"/>
        <v>93.333333333333329</v>
      </c>
      <c r="Z19" s="13">
        <f t="shared" si="21"/>
        <v>0</v>
      </c>
      <c r="AA19" s="13">
        <f t="shared" si="22"/>
        <v>0</v>
      </c>
      <c r="AB19" s="13">
        <f t="shared" si="23"/>
        <v>0</v>
      </c>
      <c r="AC19" s="40">
        <f t="shared" si="24"/>
        <v>6.666666666666667</v>
      </c>
      <c r="AD19" s="47">
        <f t="shared" si="25"/>
        <v>36.666666666666664</v>
      </c>
      <c r="AE19" s="13">
        <f t="shared" si="26"/>
        <v>3.3333333333333335</v>
      </c>
      <c r="AF19" s="13">
        <f t="shared" si="27"/>
        <v>10</v>
      </c>
      <c r="AG19" s="13">
        <f t="shared" si="28"/>
        <v>10</v>
      </c>
      <c r="AH19" s="48">
        <f t="shared" si="29"/>
        <v>40</v>
      </c>
      <c r="AI19" s="57">
        <f t="shared" si="30"/>
        <v>70</v>
      </c>
      <c r="AJ19" s="13">
        <f t="shared" si="31"/>
        <v>10</v>
      </c>
      <c r="AK19" s="13">
        <f t="shared" si="32"/>
        <v>3.3333333333333335</v>
      </c>
      <c r="AL19" s="13">
        <f t="shared" si="33"/>
        <v>3.3333333333333335</v>
      </c>
      <c r="AM19" s="58">
        <f t="shared" si="34"/>
        <v>13.333333333333334</v>
      </c>
      <c r="AN19" s="35">
        <f t="shared" si="35"/>
        <v>86.666666666666671</v>
      </c>
      <c r="AO19" s="13">
        <f t="shared" si="36"/>
        <v>0</v>
      </c>
      <c r="AP19" s="13">
        <f t="shared" si="37"/>
        <v>0</v>
      </c>
      <c r="AQ19" s="13">
        <f t="shared" si="38"/>
        <v>0</v>
      </c>
      <c r="AR19" s="13">
        <f t="shared" si="39"/>
        <v>13.333333333333334</v>
      </c>
    </row>
    <row r="20" spans="2:44" x14ac:dyDescent="0.3">
      <c r="B20" s="9" t="s">
        <v>67</v>
      </c>
      <c r="C20" s="10">
        <v>0</v>
      </c>
      <c r="D20" s="10">
        <v>0</v>
      </c>
      <c r="E20" s="10">
        <v>0</v>
      </c>
      <c r="F20" s="10">
        <v>0</v>
      </c>
      <c r="G20" s="63">
        <v>0</v>
      </c>
      <c r="H20" s="33">
        <v>0</v>
      </c>
      <c r="I20" s="10">
        <v>0</v>
      </c>
      <c r="J20" s="10">
        <v>0</v>
      </c>
      <c r="K20" s="10">
        <v>0</v>
      </c>
      <c r="L20" s="66">
        <v>0</v>
      </c>
      <c r="M20" s="71">
        <v>0</v>
      </c>
      <c r="N20" s="10">
        <v>0</v>
      </c>
      <c r="O20" s="10">
        <v>0</v>
      </c>
      <c r="P20" s="10">
        <v>0</v>
      </c>
      <c r="Q20" s="72">
        <v>0</v>
      </c>
      <c r="R20" s="60">
        <v>0</v>
      </c>
      <c r="S20" s="10">
        <v>0</v>
      </c>
      <c r="T20" s="10">
        <v>0</v>
      </c>
      <c r="U20" s="10">
        <v>0</v>
      </c>
      <c r="V20" s="10">
        <v>0</v>
      </c>
      <c r="X20" s="9" t="s">
        <v>67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</row>
    <row r="21" spans="2:44" x14ac:dyDescent="0.3">
      <c r="B21" s="9" t="s">
        <v>68</v>
      </c>
      <c r="C21" s="10">
        <v>18</v>
      </c>
      <c r="D21" s="10">
        <v>0</v>
      </c>
      <c r="E21" s="10">
        <v>0</v>
      </c>
      <c r="F21" s="10">
        <v>0</v>
      </c>
      <c r="G21" s="63">
        <v>2</v>
      </c>
      <c r="H21" s="33">
        <v>3</v>
      </c>
      <c r="I21" s="10">
        <v>1</v>
      </c>
      <c r="J21" s="10">
        <v>3</v>
      </c>
      <c r="K21" s="10">
        <v>2</v>
      </c>
      <c r="L21" s="66">
        <v>11</v>
      </c>
      <c r="M21" s="71">
        <v>5</v>
      </c>
      <c r="N21" s="10">
        <v>2</v>
      </c>
      <c r="O21" s="10">
        <v>2</v>
      </c>
      <c r="P21" s="10">
        <v>1</v>
      </c>
      <c r="Q21" s="72">
        <v>10</v>
      </c>
      <c r="R21" s="60">
        <v>9</v>
      </c>
      <c r="S21" s="10">
        <v>1</v>
      </c>
      <c r="T21" s="10">
        <v>0</v>
      </c>
      <c r="U21" s="10">
        <v>1</v>
      </c>
      <c r="V21" s="10">
        <v>9</v>
      </c>
      <c r="X21" s="9" t="s">
        <v>68</v>
      </c>
      <c r="Y21" s="13">
        <f t="shared" si="20"/>
        <v>90</v>
      </c>
      <c r="Z21" s="13">
        <f t="shared" si="21"/>
        <v>0</v>
      </c>
      <c r="AA21" s="13">
        <f t="shared" si="22"/>
        <v>0</v>
      </c>
      <c r="AB21" s="13">
        <f t="shared" si="23"/>
        <v>0</v>
      </c>
      <c r="AC21" s="40">
        <f t="shared" si="24"/>
        <v>10</v>
      </c>
      <c r="AD21" s="47">
        <f t="shared" si="25"/>
        <v>15</v>
      </c>
      <c r="AE21" s="13">
        <f t="shared" si="26"/>
        <v>5</v>
      </c>
      <c r="AF21" s="13">
        <f t="shared" si="27"/>
        <v>15</v>
      </c>
      <c r="AG21" s="13">
        <f t="shared" si="28"/>
        <v>10</v>
      </c>
      <c r="AH21" s="48">
        <f t="shared" si="29"/>
        <v>55.000000000000007</v>
      </c>
      <c r="AI21" s="57">
        <f t="shared" si="30"/>
        <v>25</v>
      </c>
      <c r="AJ21" s="13">
        <f t="shared" si="31"/>
        <v>10</v>
      </c>
      <c r="AK21" s="13">
        <f t="shared" si="32"/>
        <v>10</v>
      </c>
      <c r="AL21" s="13">
        <f t="shared" si="33"/>
        <v>5</v>
      </c>
      <c r="AM21" s="58">
        <f t="shared" si="34"/>
        <v>50</v>
      </c>
      <c r="AN21" s="35">
        <f t="shared" si="35"/>
        <v>45</v>
      </c>
      <c r="AO21" s="13">
        <f t="shared" si="36"/>
        <v>5</v>
      </c>
      <c r="AP21" s="13">
        <f t="shared" si="37"/>
        <v>0</v>
      </c>
      <c r="AQ21" s="13">
        <f t="shared" si="38"/>
        <v>5</v>
      </c>
      <c r="AR21" s="13">
        <f t="shared" si="39"/>
        <v>45</v>
      </c>
    </row>
    <row r="22" spans="2:44" x14ac:dyDescent="0.3">
      <c r="B22" s="9" t="s">
        <v>69</v>
      </c>
      <c r="C22" s="10">
        <v>0</v>
      </c>
      <c r="D22" s="10">
        <v>0</v>
      </c>
      <c r="E22" s="10">
        <v>0</v>
      </c>
      <c r="F22" s="10">
        <v>0</v>
      </c>
      <c r="G22" s="63">
        <v>0</v>
      </c>
      <c r="H22" s="33">
        <v>0</v>
      </c>
      <c r="I22" s="10">
        <v>0</v>
      </c>
      <c r="J22" s="10">
        <v>0</v>
      </c>
      <c r="K22" s="10">
        <v>0</v>
      </c>
      <c r="L22" s="66">
        <v>0</v>
      </c>
      <c r="M22" s="71">
        <v>0</v>
      </c>
      <c r="N22" s="10">
        <v>0</v>
      </c>
      <c r="O22" s="10">
        <v>0</v>
      </c>
      <c r="P22" s="10">
        <v>0</v>
      </c>
      <c r="Q22" s="72">
        <v>0</v>
      </c>
      <c r="R22" s="60">
        <v>0</v>
      </c>
      <c r="S22" s="10">
        <v>0</v>
      </c>
      <c r="T22" s="10">
        <v>0</v>
      </c>
      <c r="U22" s="10">
        <v>0</v>
      </c>
      <c r="V22" s="10">
        <v>0</v>
      </c>
      <c r="X22" s="9" t="s">
        <v>69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</row>
    <row r="23" spans="2:44" x14ac:dyDescent="0.3">
      <c r="B23" s="9" t="s">
        <v>70</v>
      </c>
      <c r="C23" s="10">
        <v>9</v>
      </c>
      <c r="D23" s="10">
        <v>0</v>
      </c>
      <c r="E23" s="10">
        <v>0</v>
      </c>
      <c r="F23" s="10">
        <v>0</v>
      </c>
      <c r="G23" s="63">
        <v>2</v>
      </c>
      <c r="H23" s="33">
        <v>3</v>
      </c>
      <c r="I23" s="10">
        <v>1</v>
      </c>
      <c r="J23" s="10">
        <v>1</v>
      </c>
      <c r="K23" s="10">
        <v>1</v>
      </c>
      <c r="L23" s="66">
        <v>5</v>
      </c>
      <c r="M23" s="71">
        <v>3</v>
      </c>
      <c r="N23" s="10">
        <v>0</v>
      </c>
      <c r="O23" s="10">
        <v>2</v>
      </c>
      <c r="P23" s="10">
        <v>0</v>
      </c>
      <c r="Q23" s="72">
        <v>6</v>
      </c>
      <c r="R23" s="60">
        <v>6</v>
      </c>
      <c r="S23" s="10">
        <v>0</v>
      </c>
      <c r="T23" s="10">
        <v>1</v>
      </c>
      <c r="U23" s="10">
        <v>0</v>
      </c>
      <c r="V23" s="10">
        <v>4</v>
      </c>
      <c r="X23" s="9" t="s">
        <v>70</v>
      </c>
      <c r="Y23" s="13">
        <f t="shared" si="20"/>
        <v>81.818181818181827</v>
      </c>
      <c r="Z23" s="13">
        <f t="shared" si="21"/>
        <v>0</v>
      </c>
      <c r="AA23" s="13">
        <f t="shared" si="22"/>
        <v>0</v>
      </c>
      <c r="AB23" s="13">
        <f t="shared" si="23"/>
        <v>0</v>
      </c>
      <c r="AC23" s="40">
        <f t="shared" si="24"/>
        <v>18.181818181818183</v>
      </c>
      <c r="AD23" s="47">
        <f t="shared" si="25"/>
        <v>27.27272727272727</v>
      </c>
      <c r="AE23" s="13">
        <f t="shared" si="26"/>
        <v>9.0909090909090917</v>
      </c>
      <c r="AF23" s="13">
        <f t="shared" si="27"/>
        <v>9.0909090909090917</v>
      </c>
      <c r="AG23" s="13">
        <f t="shared" si="28"/>
        <v>9.0909090909090917</v>
      </c>
      <c r="AH23" s="48">
        <f t="shared" si="29"/>
        <v>45.454545454545453</v>
      </c>
      <c r="AI23" s="57">
        <f t="shared" si="30"/>
        <v>27.27272727272727</v>
      </c>
      <c r="AJ23" s="13">
        <f t="shared" si="31"/>
        <v>0</v>
      </c>
      <c r="AK23" s="13">
        <f t="shared" si="32"/>
        <v>18.181818181818183</v>
      </c>
      <c r="AL23" s="13">
        <f t="shared" si="33"/>
        <v>0</v>
      </c>
      <c r="AM23" s="58">
        <f t="shared" si="34"/>
        <v>54.54545454545454</v>
      </c>
      <c r="AN23" s="35">
        <f t="shared" si="35"/>
        <v>54.54545454545454</v>
      </c>
      <c r="AO23" s="13">
        <f t="shared" si="36"/>
        <v>0</v>
      </c>
      <c r="AP23" s="13">
        <f t="shared" si="37"/>
        <v>9.0909090909090917</v>
      </c>
      <c r="AQ23" s="13">
        <f t="shared" si="38"/>
        <v>0</v>
      </c>
      <c r="AR23" s="13">
        <f t="shared" si="39"/>
        <v>36.363636363636367</v>
      </c>
    </row>
  </sheetData>
  <mergeCells count="11">
    <mergeCell ref="AN7:AR7"/>
    <mergeCell ref="B7:B8"/>
    <mergeCell ref="C7:G7"/>
    <mergeCell ref="H7:L7"/>
    <mergeCell ref="M7:Q7"/>
    <mergeCell ref="R7:V7"/>
    <mergeCell ref="F2:G2"/>
    <mergeCell ref="X7:X8"/>
    <mergeCell ref="Y7:AC7"/>
    <mergeCell ref="AD7:AH7"/>
    <mergeCell ref="AI7:AM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r:id="rId1"/>
  <headerFooter scaleWithDoc="0">
    <oddHeader>&amp;R&amp;G</oddHeader>
  </headerFooter>
  <colBreaks count="3" manualBreakCount="3">
    <brk id="12" max="1048575" man="1"/>
    <brk id="23" max="1048575" man="1"/>
    <brk id="34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3" width="11.6640625" bestFit="1" customWidth="1"/>
    <col min="4" max="6" width="11.33203125" customWidth="1"/>
    <col min="7" max="7" width="3.44140625" customWidth="1"/>
    <col min="8" max="8" width="27.6640625" customWidth="1"/>
  </cols>
  <sheetData>
    <row r="1" spans="2:12" ht="17.399999999999999" x14ac:dyDescent="0.3">
      <c r="B1" s="1" t="s">
        <v>84</v>
      </c>
    </row>
    <row r="2" spans="2:12" ht="17.399999999999999" x14ac:dyDescent="0.3">
      <c r="B2" s="1" t="s">
        <v>121</v>
      </c>
      <c r="E2" s="97" t="s">
        <v>122</v>
      </c>
      <c r="F2" s="97"/>
    </row>
    <row r="3" spans="2:12" x14ac:dyDescent="0.3">
      <c r="B3" s="80" t="s">
        <v>87</v>
      </c>
    </row>
    <row r="4" spans="2:12" ht="18" customHeight="1" x14ac:dyDescent="0.3">
      <c r="B4" s="1" t="s">
        <v>94</v>
      </c>
      <c r="C4" s="1"/>
      <c r="D4" s="1"/>
      <c r="E4" s="1"/>
      <c r="F4" s="1"/>
    </row>
    <row r="5" spans="2:12" ht="4.5" customHeight="1" x14ac:dyDescent="0.3"/>
    <row r="6" spans="2:12" x14ac:dyDescent="0.3">
      <c r="B6" s="20" t="s">
        <v>81</v>
      </c>
      <c r="H6" s="20" t="s">
        <v>82</v>
      </c>
    </row>
    <row r="7" spans="2:12" ht="30.6" x14ac:dyDescent="0.3">
      <c r="B7" s="3" t="s">
        <v>0</v>
      </c>
      <c r="C7" s="3" t="s">
        <v>11</v>
      </c>
      <c r="D7" s="3" t="s">
        <v>12</v>
      </c>
      <c r="E7" s="3" t="s">
        <v>13</v>
      </c>
      <c r="F7" s="3" t="s">
        <v>14</v>
      </c>
      <c r="H7" s="3" t="s">
        <v>0</v>
      </c>
      <c r="I7" s="3" t="s">
        <v>11</v>
      </c>
      <c r="J7" s="3" t="s">
        <v>12</v>
      </c>
      <c r="K7" s="3" t="s">
        <v>13</v>
      </c>
      <c r="L7" s="3" t="s">
        <v>14</v>
      </c>
    </row>
    <row r="8" spans="2:12" x14ac:dyDescent="0.3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2:12" x14ac:dyDescent="0.3">
      <c r="B9" s="6" t="s">
        <v>4</v>
      </c>
      <c r="C9" s="7">
        <v>3334</v>
      </c>
      <c r="D9" s="7">
        <v>31</v>
      </c>
      <c r="E9" s="7">
        <v>2201</v>
      </c>
      <c r="F9" s="7">
        <v>330</v>
      </c>
      <c r="H9" s="6" t="s">
        <v>4</v>
      </c>
      <c r="I9" s="11">
        <f>C9/(C9+D9+E9+F9)*100</f>
        <v>56.546811397557661</v>
      </c>
      <c r="J9" s="11">
        <f>D9/(D9+E9+F9+C9)*100</f>
        <v>0.52578018995929443</v>
      </c>
      <c r="K9" s="11">
        <f>E9/(E9+F9+D9+C9)*100</f>
        <v>37.330393487109902</v>
      </c>
      <c r="L9" s="11">
        <f>F9/(F9+E9+D9+C9)*100</f>
        <v>5.5970149253731343</v>
      </c>
    </row>
    <row r="10" spans="2:12" x14ac:dyDescent="0.3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2:12" x14ac:dyDescent="0.3">
      <c r="B11" s="9" t="s">
        <v>6</v>
      </c>
      <c r="C11" s="10">
        <v>528</v>
      </c>
      <c r="D11" s="10">
        <v>8</v>
      </c>
      <c r="E11" s="10">
        <v>563</v>
      </c>
      <c r="F11" s="10">
        <v>101</v>
      </c>
      <c r="H11" s="9" t="s">
        <v>6</v>
      </c>
      <c r="I11" s="13">
        <f t="shared" ref="I11:I22" si="0">C11/(C11+D11+E11+F11)*100</f>
        <v>44</v>
      </c>
      <c r="J11" s="13">
        <f t="shared" ref="J11:J22" si="1">D11/(D11+E11+F11+C11)*100</f>
        <v>0.66666666666666674</v>
      </c>
      <c r="K11" s="13">
        <f t="shared" ref="K11:K22" si="2">E11/(E11+F11+D11+C11)*100</f>
        <v>46.916666666666664</v>
      </c>
      <c r="L11" s="13">
        <f t="shared" ref="L11:L22" si="3">F11/(F11+E11+D11+C11)*100</f>
        <v>8.4166666666666661</v>
      </c>
    </row>
    <row r="12" spans="2:12" x14ac:dyDescent="0.3">
      <c r="B12" s="9" t="s">
        <v>7</v>
      </c>
      <c r="C12" s="10">
        <v>1159</v>
      </c>
      <c r="D12" s="10">
        <v>11</v>
      </c>
      <c r="E12" s="10">
        <v>827</v>
      </c>
      <c r="F12" s="10">
        <v>122</v>
      </c>
      <c r="H12" s="9" t="s">
        <v>7</v>
      </c>
      <c r="I12" s="13">
        <f t="shared" si="0"/>
        <v>54.695611137328925</v>
      </c>
      <c r="J12" s="13">
        <f t="shared" si="1"/>
        <v>0.51911278905143932</v>
      </c>
      <c r="K12" s="13">
        <f t="shared" si="2"/>
        <v>39.02784332232185</v>
      </c>
      <c r="L12" s="13">
        <f t="shared" si="3"/>
        <v>5.7574327512977819</v>
      </c>
    </row>
    <row r="13" spans="2:12" x14ac:dyDescent="0.3">
      <c r="B13" s="9" t="s">
        <v>8</v>
      </c>
      <c r="C13" s="10">
        <v>1099</v>
      </c>
      <c r="D13" s="10">
        <v>6</v>
      </c>
      <c r="E13" s="10">
        <v>567</v>
      </c>
      <c r="F13" s="10">
        <v>69</v>
      </c>
      <c r="H13" s="9" t="s">
        <v>8</v>
      </c>
      <c r="I13" s="13">
        <f t="shared" si="0"/>
        <v>63.124641010913265</v>
      </c>
      <c r="J13" s="13">
        <f t="shared" si="1"/>
        <v>0.34462952326249285</v>
      </c>
      <c r="K13" s="13">
        <f t="shared" si="2"/>
        <v>32.567489948305571</v>
      </c>
      <c r="L13" s="13">
        <f t="shared" si="3"/>
        <v>3.9632395175186672</v>
      </c>
    </row>
    <row r="14" spans="2:12" x14ac:dyDescent="0.3">
      <c r="B14" s="9" t="s">
        <v>9</v>
      </c>
      <c r="C14" s="10">
        <v>548</v>
      </c>
      <c r="D14" s="10">
        <v>6</v>
      </c>
      <c r="E14" s="10">
        <v>244</v>
      </c>
      <c r="F14" s="10">
        <v>38</v>
      </c>
      <c r="H14" s="9" t="s">
        <v>9</v>
      </c>
      <c r="I14" s="13">
        <f t="shared" si="0"/>
        <v>65.550239234449762</v>
      </c>
      <c r="J14" s="13">
        <f t="shared" si="1"/>
        <v>0.71770334928229662</v>
      </c>
      <c r="K14" s="13">
        <f t="shared" si="2"/>
        <v>29.186602870813399</v>
      </c>
      <c r="L14" s="13">
        <f t="shared" si="3"/>
        <v>4.5454545454545459</v>
      </c>
    </row>
    <row r="15" spans="2:12" x14ac:dyDescent="0.3">
      <c r="B15" s="4" t="s">
        <v>71</v>
      </c>
      <c r="C15" s="8"/>
      <c r="D15" s="8"/>
      <c r="E15" s="8"/>
      <c r="F15" s="8"/>
      <c r="H15" s="4" t="s">
        <v>71</v>
      </c>
      <c r="I15" s="8"/>
      <c r="J15" s="8"/>
      <c r="K15" s="8"/>
      <c r="L15" s="8"/>
    </row>
    <row r="16" spans="2:12" x14ac:dyDescent="0.3">
      <c r="B16" s="9" t="s">
        <v>64</v>
      </c>
      <c r="C16" s="10">
        <v>975</v>
      </c>
      <c r="D16" s="10">
        <v>10</v>
      </c>
      <c r="E16" s="10">
        <v>633</v>
      </c>
      <c r="F16" s="10">
        <v>76</v>
      </c>
      <c r="H16" s="9" t="s">
        <v>64</v>
      </c>
      <c r="I16" s="13">
        <f t="shared" si="0"/>
        <v>57.556080283353005</v>
      </c>
      <c r="J16" s="13">
        <f t="shared" si="1"/>
        <v>0.59031877213695394</v>
      </c>
      <c r="K16" s="13">
        <f t="shared" si="2"/>
        <v>37.367178276269186</v>
      </c>
      <c r="L16" s="13">
        <f t="shared" si="3"/>
        <v>4.4864226682408495</v>
      </c>
    </row>
    <row r="17" spans="2:12" x14ac:dyDescent="0.3">
      <c r="B17" s="9" t="s">
        <v>65</v>
      </c>
      <c r="C17" s="10">
        <v>297</v>
      </c>
      <c r="D17" s="10">
        <v>1</v>
      </c>
      <c r="E17" s="10">
        <v>287</v>
      </c>
      <c r="F17" s="10">
        <v>47</v>
      </c>
      <c r="H17" s="9" t="s">
        <v>65</v>
      </c>
      <c r="I17" s="13">
        <f t="shared" si="0"/>
        <v>46.993670886075947</v>
      </c>
      <c r="J17" s="13">
        <f t="shared" si="1"/>
        <v>0.15822784810126583</v>
      </c>
      <c r="K17" s="13">
        <f t="shared" si="2"/>
        <v>45.411392405063289</v>
      </c>
      <c r="L17" s="13">
        <f t="shared" si="3"/>
        <v>7.4367088607594933</v>
      </c>
    </row>
    <row r="18" spans="2:12" x14ac:dyDescent="0.3">
      <c r="B18" s="9" t="s">
        <v>66</v>
      </c>
      <c r="C18" s="10">
        <v>1029</v>
      </c>
      <c r="D18" s="10">
        <v>10</v>
      </c>
      <c r="E18" s="10">
        <v>666</v>
      </c>
      <c r="F18" s="10">
        <v>90</v>
      </c>
      <c r="H18" s="9" t="s">
        <v>66</v>
      </c>
      <c r="I18" s="13">
        <f t="shared" si="0"/>
        <v>57.325905292479106</v>
      </c>
      <c r="J18" s="13">
        <f t="shared" si="1"/>
        <v>0.55710306406685239</v>
      </c>
      <c r="K18" s="13">
        <f t="shared" si="2"/>
        <v>37.103064066852369</v>
      </c>
      <c r="L18" s="13">
        <f t="shared" si="3"/>
        <v>5.0139275766016711</v>
      </c>
    </row>
    <row r="19" spans="2:12" x14ac:dyDescent="0.3">
      <c r="B19" s="9" t="s">
        <v>67</v>
      </c>
      <c r="C19" s="10">
        <v>131</v>
      </c>
      <c r="D19" s="10">
        <v>1</v>
      </c>
      <c r="E19" s="10">
        <v>63</v>
      </c>
      <c r="F19" s="10">
        <v>8</v>
      </c>
      <c r="H19" s="9" t="s">
        <v>67</v>
      </c>
      <c r="I19" s="13">
        <f t="shared" si="0"/>
        <v>64.532019704433495</v>
      </c>
      <c r="J19" s="13">
        <f t="shared" si="1"/>
        <v>0.49261083743842365</v>
      </c>
      <c r="K19" s="13">
        <f t="shared" si="2"/>
        <v>31.03448275862069</v>
      </c>
      <c r="L19" s="13">
        <f t="shared" si="3"/>
        <v>3.9408866995073892</v>
      </c>
    </row>
    <row r="20" spans="2:12" x14ac:dyDescent="0.3">
      <c r="B20" s="9" t="s">
        <v>68</v>
      </c>
      <c r="C20" s="10">
        <v>283</v>
      </c>
      <c r="D20" s="10">
        <v>1</v>
      </c>
      <c r="E20" s="10">
        <v>40</v>
      </c>
      <c r="F20" s="10">
        <v>32</v>
      </c>
      <c r="H20" s="9" t="s">
        <v>68</v>
      </c>
      <c r="I20" s="13">
        <f t="shared" si="0"/>
        <v>79.49438202247191</v>
      </c>
      <c r="J20" s="13">
        <f t="shared" si="1"/>
        <v>0.2808988764044944</v>
      </c>
      <c r="K20" s="13">
        <f t="shared" si="2"/>
        <v>11.235955056179774</v>
      </c>
      <c r="L20" s="13">
        <f t="shared" si="3"/>
        <v>8.9887640449438209</v>
      </c>
    </row>
    <row r="21" spans="2:12" x14ac:dyDescent="0.3">
      <c r="B21" s="9" t="s">
        <v>69</v>
      </c>
      <c r="C21" s="10">
        <v>87</v>
      </c>
      <c r="D21" s="10">
        <v>1</v>
      </c>
      <c r="E21" s="10">
        <v>130</v>
      </c>
      <c r="F21" s="10">
        <v>16</v>
      </c>
      <c r="H21" s="9" t="s">
        <v>69</v>
      </c>
      <c r="I21" s="13">
        <f t="shared" si="0"/>
        <v>37.179487179487182</v>
      </c>
      <c r="J21" s="13">
        <f t="shared" si="1"/>
        <v>0.42735042735042739</v>
      </c>
      <c r="K21" s="13">
        <f t="shared" si="2"/>
        <v>55.555555555555557</v>
      </c>
      <c r="L21" s="13">
        <f t="shared" si="3"/>
        <v>6.8376068376068382</v>
      </c>
    </row>
    <row r="22" spans="2:12" x14ac:dyDescent="0.3">
      <c r="B22" s="9" t="s">
        <v>70</v>
      </c>
      <c r="C22" s="10">
        <v>532</v>
      </c>
      <c r="D22" s="10">
        <v>7</v>
      </c>
      <c r="E22" s="10">
        <v>382</v>
      </c>
      <c r="F22" s="10">
        <v>61</v>
      </c>
      <c r="H22" s="9" t="s">
        <v>70</v>
      </c>
      <c r="I22" s="13">
        <f t="shared" si="0"/>
        <v>54.175152749490842</v>
      </c>
      <c r="J22" s="13">
        <f t="shared" si="1"/>
        <v>0.71283095723014256</v>
      </c>
      <c r="K22" s="13">
        <f t="shared" si="2"/>
        <v>38.900203665987782</v>
      </c>
      <c r="L22" s="13">
        <f t="shared" si="3"/>
        <v>6.2118126272912422</v>
      </c>
    </row>
  </sheetData>
  <mergeCells count="1">
    <mergeCell ref="E2:F2"/>
  </mergeCells>
  <hyperlinks>
    <hyperlink ref="B3" location="Índice!A1" display="voltar"/>
  </hyperlinks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%CLASSIFICATIONDATETIME%">18:28 27/04/2020</XMLData>
</file>

<file path=customXml/item3.xml><?xml version="1.0" encoding="utf-8"?>
<XMLData TextToDisplay="RightsWATCHMark">6|BDP-BdP-Interno|{00000000-0000-0000-0000-000000000000}</XMLData>
</file>

<file path=customXml/itemProps1.xml><?xml version="1.0" encoding="utf-8"?>
<ds:datastoreItem xmlns:ds="http://schemas.openxmlformats.org/officeDocument/2006/customXml" ds:itemID="{A3DCE2A6-86C7-4D15-9CE0-ABBB2CD1ACEE}">
  <ds:schemaRefs/>
</ds:datastoreItem>
</file>

<file path=customXml/itemProps2.xml><?xml version="1.0" encoding="utf-8"?>
<ds:datastoreItem xmlns:ds="http://schemas.openxmlformats.org/officeDocument/2006/customXml" ds:itemID="{C02EE48F-1282-4C06-9FD4-514422B14730}">
  <ds:schemaRefs/>
</ds:datastoreItem>
</file>

<file path=customXml/itemProps3.xml><?xml version="1.0" encoding="utf-8"?>
<ds:datastoreItem xmlns:ds="http://schemas.openxmlformats.org/officeDocument/2006/customXml" ds:itemID="{AC14D651-D650-4FEC-B3DE-A3A9D9E91C1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Índice</vt:lpstr>
      <vt:lpstr>Amostra</vt:lpstr>
      <vt:lpstr>Q1</vt:lpstr>
      <vt:lpstr>Q2A</vt:lpstr>
      <vt:lpstr>Q2</vt:lpstr>
      <vt:lpstr>Q21</vt:lpstr>
      <vt:lpstr>Q31</vt:lpstr>
      <vt:lpstr>Q32</vt:lpstr>
      <vt:lpstr>Q4</vt:lpstr>
      <vt:lpstr>Q41</vt:lpstr>
      <vt:lpstr>Q5</vt:lpstr>
      <vt:lpstr>Q6</vt:lpstr>
      <vt:lpstr>Q7</vt:lpstr>
      <vt:lpstr>Q8</vt:lpstr>
      <vt:lpstr>Q81</vt:lpstr>
      <vt:lpstr>Q82</vt:lpstr>
      <vt:lpstr>Q9</vt:lpstr>
      <vt:lpstr>Nota</vt:lpstr>
      <vt:lpstr>'Q8'!Print_Area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andre.sousa</dc:creator>
  <cp:lastModifiedBy>Paula Casimiro</cp:lastModifiedBy>
  <cp:lastPrinted>2020-04-10T13:33:42Z</cp:lastPrinted>
  <dcterms:created xsi:type="dcterms:W3CDTF">2020-04-07T17:13:30Z</dcterms:created>
  <dcterms:modified xsi:type="dcterms:W3CDTF">2020-04-27T18:28:08Z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6|BDP-BdP-Interno|{00000000-0000-0000-0000-000000000000}</vt:lpwstr>
  </property>
</Properties>
</file>