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29040" windowHeight="15840" tabRatio="768"/>
  </bookViews>
  <sheets>
    <sheet name="Índice" sheetId="18" r:id="rId1"/>
    <sheet name="Amostra" sheetId="15" r:id="rId2"/>
    <sheet name="Q1" sheetId="1" r:id="rId3"/>
    <sheet name="Q2" sheetId="2" r:id="rId4"/>
    <sheet name="Q21" sheetId="3" r:id="rId5"/>
    <sheet name="Q31" sheetId="4" r:id="rId6"/>
    <sheet name="Q32" sheetId="5" r:id="rId7"/>
    <sheet name="Q4" sheetId="6" r:id="rId8"/>
    <sheet name="Q41" sheetId="7" r:id="rId9"/>
    <sheet name="Q5" sheetId="8" r:id="rId10"/>
    <sheet name="Q6" sheetId="9" r:id="rId11"/>
    <sheet name="Q7" sheetId="10" r:id="rId12"/>
    <sheet name="Q8" sheetId="11" r:id="rId13"/>
    <sheet name="Q81" sheetId="12" r:id="rId14"/>
    <sheet name="Q82" sheetId="13" r:id="rId15"/>
    <sheet name="Q9" sheetId="14" r:id="rId16"/>
    <sheet name="Nota" sheetId="17" r:id="rId17"/>
  </sheets>
  <definedNames>
    <definedName name="_xlnm._FilterDatabase" localSheetId="4" hidden="1">'Q21'!#REF!</definedName>
    <definedName name="_xlnm._FilterDatabase" localSheetId="5" hidden="1">'Q31'!#REF!</definedName>
    <definedName name="_xlnm._FilterDatabase" localSheetId="7" hidden="1">'Q4'!#REF!</definedName>
    <definedName name="_xlnm._FilterDatabase" localSheetId="9" hidden="1">'Q5'!#REF!</definedName>
    <definedName name="_xlnm.Print_Area" localSheetId="12">'Q8'!$A$4:$K$23</definedName>
    <definedName name="_xlnm.Print_Titles" localSheetId="5">'Q31'!$B:$B</definedName>
    <definedName name="_xlnm.Print_Titles" localSheetId="6">'Q32'!$B:$B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3" i="18" l="1"/>
  <c r="B21" i="18"/>
  <c r="B20" i="18"/>
  <c r="B19" i="18"/>
  <c r="B18" i="18"/>
  <c r="B17" i="18"/>
  <c r="B16" i="18"/>
  <c r="B15" i="18"/>
  <c r="B14" i="18"/>
  <c r="B13" i="18"/>
  <c r="B12" i="18"/>
  <c r="B11" i="18"/>
  <c r="B10" i="18"/>
  <c r="B9" i="18"/>
  <c r="B8" i="18"/>
  <c r="B6" i="18"/>
  <c r="V22" i="15" l="1"/>
  <c r="W21" i="15"/>
  <c r="X20" i="15"/>
  <c r="V20" i="15"/>
  <c r="W19" i="15"/>
  <c r="X18" i="15"/>
  <c r="V18" i="15"/>
  <c r="W17" i="15"/>
  <c r="X15" i="15"/>
  <c r="V15" i="15"/>
  <c r="W14" i="15"/>
  <c r="X13" i="15"/>
  <c r="V13" i="15"/>
  <c r="W12" i="15"/>
  <c r="X10" i="15"/>
  <c r="V10" i="15"/>
  <c r="X22" i="15" l="1"/>
  <c r="W23" i="15"/>
  <c r="W10" i="15"/>
  <c r="V12" i="15"/>
  <c r="X12" i="15"/>
  <c r="W13" i="15"/>
  <c r="V14" i="15"/>
  <c r="X14" i="15"/>
  <c r="W15" i="15"/>
  <c r="V17" i="15"/>
  <c r="X17" i="15"/>
  <c r="W18" i="15"/>
  <c r="V19" i="15"/>
  <c r="X19" i="15"/>
  <c r="W20" i="15"/>
  <c r="V21" i="15"/>
  <c r="X21" i="15"/>
  <c r="W22" i="15"/>
  <c r="V23" i="15"/>
  <c r="X23" i="15"/>
  <c r="H20" i="1" l="1"/>
  <c r="Y14" i="4"/>
  <c r="AC13" i="5"/>
  <c r="AB19" i="5"/>
  <c r="J22" i="11"/>
  <c r="I11" i="11"/>
  <c r="L18" i="13"/>
  <c r="L20" i="13"/>
  <c r="L22" i="13"/>
  <c r="R10" i="3"/>
  <c r="J22" i="1"/>
  <c r="AO13" i="5"/>
  <c r="V14" i="3"/>
  <c r="AQ14" i="5"/>
  <c r="AP15" i="5"/>
  <c r="H18" i="1"/>
  <c r="I19" i="1"/>
  <c r="X15" i="3"/>
  <c r="P15" i="3"/>
  <c r="AG18" i="4"/>
  <c r="AH21" i="4"/>
  <c r="AE13" i="4"/>
  <c r="AH23" i="4"/>
  <c r="AH10" i="4"/>
  <c r="AD15" i="4"/>
  <c r="AG17" i="4"/>
  <c r="AE19" i="4"/>
  <c r="AH20" i="4"/>
  <c r="AF22" i="4"/>
  <c r="AL14" i="4"/>
  <c r="AM18" i="4"/>
  <c r="AI22" i="4"/>
  <c r="AK12" i="4"/>
  <c r="AM19" i="4"/>
  <c r="AK21" i="4"/>
  <c r="AI23" i="4"/>
  <c r="AK13" i="4"/>
  <c r="AL17" i="4"/>
  <c r="AM20" i="4"/>
  <c r="AC12" i="4"/>
  <c r="AC13" i="4"/>
  <c r="Y18" i="4"/>
  <c r="Z21" i="4"/>
  <c r="AA17" i="4"/>
  <c r="AB20" i="4"/>
  <c r="AC23" i="4"/>
  <c r="Y15" i="4"/>
  <c r="Z19" i="4"/>
  <c r="AA22" i="4"/>
  <c r="AR12" i="4"/>
  <c r="AR13" i="4"/>
  <c r="AN18" i="4"/>
  <c r="AO21" i="4"/>
  <c r="AR14" i="4"/>
  <c r="AR23" i="4"/>
  <c r="AN15" i="4"/>
  <c r="AQ17" i="4"/>
  <c r="AO19" i="4"/>
  <c r="AR20" i="4"/>
  <c r="AP22" i="4"/>
  <c r="AM15" i="5"/>
  <c r="AL14" i="5"/>
  <c r="AE10" i="5"/>
  <c r="Z14" i="5"/>
  <c r="AC12" i="5"/>
  <c r="AC21" i="5"/>
  <c r="AC18" i="5"/>
  <c r="AA20" i="5"/>
  <c r="AB23" i="5"/>
  <c r="J9" i="6"/>
  <c r="J14" i="6"/>
  <c r="J19" i="6"/>
  <c r="J21" i="6"/>
  <c r="I17" i="6"/>
  <c r="L16" i="6"/>
  <c r="L18" i="6"/>
  <c r="L20" i="6"/>
  <c r="L22" i="6"/>
  <c r="R10" i="7"/>
  <c r="Q12" i="7"/>
  <c r="O14" i="7"/>
  <c r="S13" i="7"/>
  <c r="W14" i="7"/>
  <c r="V13" i="7"/>
  <c r="P9" i="8"/>
  <c r="P13" i="8"/>
  <c r="P18" i="8"/>
  <c r="P22" i="8"/>
  <c r="M11" i="8"/>
  <c r="M16" i="8"/>
  <c r="O17" i="8"/>
  <c r="K19" i="8"/>
  <c r="O21" i="8"/>
  <c r="J14" i="10"/>
  <c r="I17" i="11"/>
  <c r="H20" i="11"/>
  <c r="H19" i="11"/>
  <c r="J21" i="11"/>
  <c r="H12" i="11"/>
  <c r="J16" i="11"/>
  <c r="H13" i="11"/>
  <c r="H9" i="11"/>
  <c r="H18" i="11"/>
  <c r="AB19" i="12"/>
  <c r="AC22" i="12"/>
  <c r="AC12" i="12"/>
  <c r="Y17" i="12"/>
  <c r="AB18" i="12"/>
  <c r="Z20" i="12"/>
  <c r="AC21" i="12"/>
  <c r="AA23" i="12"/>
  <c r="AE17" i="12"/>
  <c r="AH22" i="12"/>
  <c r="AH19" i="12"/>
  <c r="AD10" i="12"/>
  <c r="AG12" i="12"/>
  <c r="AF18" i="12"/>
  <c r="AD20" i="12"/>
  <c r="AG21" i="12"/>
  <c r="AE23" i="12"/>
  <c r="X22" i="12"/>
  <c r="W17" i="12"/>
  <c r="X20" i="12"/>
  <c r="T19" i="12"/>
  <c r="X18" i="12"/>
  <c r="V21" i="12"/>
  <c r="T23" i="12"/>
  <c r="L14" i="13"/>
  <c r="L17" i="13"/>
  <c r="L19" i="13"/>
  <c r="L21" i="13"/>
  <c r="L23" i="13"/>
  <c r="AH15" i="5"/>
  <c r="AD12" i="5"/>
  <c r="AG13" i="5"/>
  <c r="J14" i="2"/>
  <c r="AK18" i="5"/>
  <c r="T10" i="7"/>
  <c r="I11" i="1"/>
  <c r="I16" i="1"/>
  <c r="J17" i="1"/>
  <c r="J21" i="1"/>
  <c r="H13" i="1"/>
  <c r="AK19" i="5"/>
  <c r="AJ23" i="5"/>
  <c r="J9" i="10"/>
  <c r="K23" i="13" l="1"/>
  <c r="K14" i="13"/>
  <c r="J19" i="13"/>
  <c r="J14" i="13"/>
  <c r="I19" i="13"/>
  <c r="AL21" i="5"/>
  <c r="J11" i="2"/>
  <c r="K21" i="13"/>
  <c r="K17" i="13"/>
  <c r="J21" i="13"/>
  <c r="J17" i="13"/>
  <c r="I21" i="13"/>
  <c r="I17" i="13"/>
  <c r="X23" i="12"/>
  <c r="U22" i="12"/>
  <c r="V20" i="12"/>
  <c r="U17" i="12"/>
  <c r="V22" i="12"/>
  <c r="U19" i="12"/>
  <c r="W19" i="12"/>
  <c r="W23" i="12"/>
  <c r="V19" i="12"/>
  <c r="X17" i="12"/>
  <c r="U21" i="12"/>
  <c r="AD23" i="12"/>
  <c r="AF12" i="12"/>
  <c r="AG19" i="12"/>
  <c r="AH18" i="12"/>
  <c r="AE20" i="12"/>
  <c r="AH17" i="12"/>
  <c r="AG23" i="12"/>
  <c r="AH21" i="12"/>
  <c r="AD17" i="12"/>
  <c r="AB21" i="12"/>
  <c r="AA18" i="12"/>
  <c r="AB12" i="12"/>
  <c r="AB20" i="12"/>
  <c r="AA21" i="12"/>
  <c r="AA20" i="12"/>
  <c r="Y23" i="12"/>
  <c r="Z21" i="12"/>
  <c r="AE12" i="12"/>
  <c r="J12" i="11"/>
  <c r="I12" i="11"/>
  <c r="I19" i="11"/>
  <c r="H16" i="11"/>
  <c r="J18" i="11"/>
  <c r="J20" i="11"/>
  <c r="I20" i="11"/>
  <c r="M20" i="8"/>
  <c r="K14" i="8"/>
  <c r="P12" i="7"/>
  <c r="R12" i="7"/>
  <c r="W13" i="7"/>
  <c r="S14" i="7"/>
  <c r="P13" i="7"/>
  <c r="Z17" i="5"/>
  <c r="AP13" i="4"/>
  <c r="AQ20" i="4"/>
  <c r="AP17" i="4"/>
  <c r="AO13" i="4"/>
  <c r="AR22" i="4"/>
  <c r="AQ19" i="4"/>
  <c r="AP15" i="4"/>
  <c r="AO12" i="4"/>
  <c r="AQ13" i="4"/>
  <c r="AO20" i="4"/>
  <c r="AN12" i="4"/>
  <c r="AQ18" i="4"/>
  <c r="AC20" i="4"/>
  <c r="AB17" i="4"/>
  <c r="AA13" i="4"/>
  <c r="Z22" i="4"/>
  <c r="Y19" i="4"/>
  <c r="Z13" i="4"/>
  <c r="Z20" i="4"/>
  <c r="AA19" i="4"/>
  <c r="Y12" i="4"/>
  <c r="AB23" i="4"/>
  <c r="Z17" i="4"/>
  <c r="AA23" i="4"/>
  <c r="AK22" i="4"/>
  <c r="AJ19" i="4"/>
  <c r="AJ18" i="4"/>
  <c r="AI14" i="4"/>
  <c r="AL23" i="4"/>
  <c r="AK20" i="4"/>
  <c r="AJ17" i="4"/>
  <c r="AI13" i="4"/>
  <c r="AM12" i="4"/>
  <c r="AK19" i="4"/>
  <c r="AL13" i="4"/>
  <c r="AF13" i="4"/>
  <c r="AG20" i="4"/>
  <c r="AF17" i="4"/>
  <c r="AG10" i="4"/>
  <c r="AH18" i="4"/>
  <c r="AF10" i="4"/>
  <c r="AE10" i="4"/>
  <c r="AH22" i="4"/>
  <c r="AF15" i="4"/>
  <c r="AE15" i="4"/>
  <c r="AQ14" i="4"/>
  <c r="AG15" i="4"/>
  <c r="AQ12" i="4"/>
  <c r="AB15" i="4"/>
  <c r="AB13" i="4"/>
  <c r="S15" i="3"/>
  <c r="J13" i="1"/>
  <c r="I13" i="1"/>
  <c r="N14" i="10"/>
  <c r="Y12" i="12"/>
  <c r="M9" i="10"/>
  <c r="T15" i="3"/>
  <c r="J11" i="1"/>
  <c r="S10" i="7"/>
  <c r="X14" i="3"/>
  <c r="W14" i="3"/>
  <c r="I21" i="1"/>
  <c r="I17" i="1"/>
  <c r="H21" i="1"/>
  <c r="H17" i="1"/>
  <c r="T13" i="7"/>
  <c r="Q10" i="3"/>
  <c r="K20" i="13"/>
  <c r="J20" i="13"/>
  <c r="I22" i="13"/>
  <c r="I18" i="13"/>
  <c r="V23" i="12"/>
  <c r="X21" i="12"/>
  <c r="X19" i="12"/>
  <c r="V17" i="12"/>
  <c r="W21" i="12"/>
  <c r="W18" i="12"/>
  <c r="AH20" i="12"/>
  <c r="AG17" i="12"/>
  <c r="AH23" i="12"/>
  <c r="AG20" i="12"/>
  <c r="AF17" i="12"/>
  <c r="AD18" i="12"/>
  <c r="AD22" i="12"/>
  <c r="AF23" i="12"/>
  <c r="AF19" i="12"/>
  <c r="AG18" i="12"/>
  <c r="AB22" i="12"/>
  <c r="AA19" i="12"/>
  <c r="AA22" i="12"/>
  <c r="Z19" i="12"/>
  <c r="Y19" i="12"/>
  <c r="AC19" i="12"/>
  <c r="AC18" i="12"/>
  <c r="Z18" i="12"/>
  <c r="I9" i="11"/>
  <c r="I18" i="11"/>
  <c r="H21" i="11"/>
  <c r="J17" i="11"/>
  <c r="I22" i="11"/>
  <c r="U14" i="7"/>
  <c r="P14" i="7"/>
  <c r="R14" i="7"/>
  <c r="Q10" i="7"/>
  <c r="X14" i="7"/>
  <c r="U13" i="7"/>
  <c r="W10" i="7"/>
  <c r="Q14" i="7"/>
  <c r="S12" i="7"/>
  <c r="AQ21" i="4"/>
  <c r="AP18" i="4"/>
  <c r="AP21" i="4"/>
  <c r="AO18" i="4"/>
  <c r="AQ23" i="4"/>
  <c r="AP20" i="4"/>
  <c r="AO17" i="4"/>
  <c r="AR17" i="4"/>
  <c r="AP23" i="4"/>
  <c r="AQ22" i="4"/>
  <c r="Z23" i="4"/>
  <c r="Y20" i="4"/>
  <c r="AA21" i="4"/>
  <c r="Z18" i="4"/>
  <c r="AC22" i="4"/>
  <c r="AA15" i="4"/>
  <c r="Y21" i="4"/>
  <c r="AC21" i="4"/>
  <c r="AC18" i="4"/>
  <c r="AB18" i="4"/>
  <c r="AL21" i="4"/>
  <c r="AK18" i="4"/>
  <c r="AM23" i="4"/>
  <c r="AL20" i="4"/>
  <c r="AK17" i="4"/>
  <c r="AM22" i="4"/>
  <c r="AL19" i="4"/>
  <c r="AJ12" i="4"/>
  <c r="AI17" i="4"/>
  <c r="AL22" i="4"/>
  <c r="AM17" i="4"/>
  <c r="AG21" i="4"/>
  <c r="AF18" i="4"/>
  <c r="AD10" i="4"/>
  <c r="AF21" i="4"/>
  <c r="AE18" i="4"/>
  <c r="AG23" i="4"/>
  <c r="AE17" i="4"/>
  <c r="AF19" i="4"/>
  <c r="AE20" i="4"/>
  <c r="AD18" i="4"/>
  <c r="AD21" i="4"/>
  <c r="AQ15" i="4"/>
  <c r="AM14" i="4"/>
  <c r="AP12" i="4"/>
  <c r="Z12" i="4"/>
  <c r="O10" i="3"/>
  <c r="I20" i="1"/>
  <c r="J20" i="1"/>
  <c r="H19" i="1"/>
  <c r="K9" i="10"/>
  <c r="O15" i="3"/>
  <c r="L9" i="10"/>
  <c r="N9" i="10"/>
  <c r="M14" i="10"/>
  <c r="AA12" i="12"/>
  <c r="K14" i="10"/>
  <c r="U14" i="3"/>
  <c r="K19" i="13"/>
  <c r="J23" i="13"/>
  <c r="I23" i="13"/>
  <c r="I14" i="13"/>
  <c r="T22" i="12"/>
  <c r="AF21" i="12"/>
  <c r="AE18" i="12"/>
  <c r="AF10" i="12"/>
  <c r="AD21" i="12"/>
  <c r="AE10" i="12"/>
  <c r="Z23" i="12"/>
  <c r="Y20" i="12"/>
  <c r="AC23" i="12"/>
  <c r="AA17" i="12"/>
  <c r="AB23" i="12"/>
  <c r="Z17" i="12"/>
  <c r="I16" i="11"/>
  <c r="V14" i="7"/>
  <c r="AO22" i="4"/>
  <c r="AN19" i="4"/>
  <c r="AN21" i="4"/>
  <c r="AO15" i="4"/>
  <c r="AP14" i="4"/>
  <c r="AB22" i="4"/>
  <c r="Z15" i="4"/>
  <c r="Y17" i="4"/>
  <c r="AA20" i="4"/>
  <c r="Y13" i="4"/>
  <c r="AJ20" i="4"/>
  <c r="AK14" i="4"/>
  <c r="AI12" i="4"/>
  <c r="AI21" i="4"/>
  <c r="AE22" i="4"/>
  <c r="AD19" i="4"/>
  <c r="AD22" i="4"/>
  <c r="AG13" i="4"/>
  <c r="AH17" i="4"/>
  <c r="AG19" i="4"/>
  <c r="AL12" i="4"/>
  <c r="AB12" i="4"/>
  <c r="AR15" i="4"/>
  <c r="AM13" i="4"/>
  <c r="AA12" i="4"/>
  <c r="Q15" i="3"/>
  <c r="AD12" i="12"/>
  <c r="J13" i="11"/>
  <c r="U15" i="3"/>
  <c r="I13" i="11"/>
  <c r="X10" i="7"/>
  <c r="W15" i="3"/>
  <c r="T14" i="3"/>
  <c r="V15" i="3"/>
  <c r="J18" i="1"/>
  <c r="H16" i="1"/>
  <c r="I22" i="1"/>
  <c r="I18" i="1"/>
  <c r="X13" i="7"/>
  <c r="R15" i="3"/>
  <c r="K22" i="13"/>
  <c r="K18" i="13"/>
  <c r="J22" i="13"/>
  <c r="J18" i="13"/>
  <c r="I20" i="13"/>
  <c r="W22" i="12"/>
  <c r="T21" i="12"/>
  <c r="U18" i="12"/>
  <c r="W20" i="12"/>
  <c r="U23" i="12"/>
  <c r="U20" i="12"/>
  <c r="T17" i="12"/>
  <c r="T18" i="12"/>
  <c r="V18" i="12"/>
  <c r="T20" i="12"/>
  <c r="AF22" i="12"/>
  <c r="AE19" i="12"/>
  <c r="AE22" i="12"/>
  <c r="AD19" i="12"/>
  <c r="AE21" i="12"/>
  <c r="AG22" i="12"/>
  <c r="AF20" i="12"/>
  <c r="Y21" i="12"/>
  <c r="AC17" i="12"/>
  <c r="AC20" i="12"/>
  <c r="AB17" i="12"/>
  <c r="Z22" i="12"/>
  <c r="Y22" i="12"/>
  <c r="Y18" i="12"/>
  <c r="Z12" i="12"/>
  <c r="J9" i="11"/>
  <c r="I21" i="11"/>
  <c r="H17" i="11"/>
  <c r="J19" i="11"/>
  <c r="H22" i="11"/>
  <c r="L14" i="10"/>
  <c r="U10" i="7"/>
  <c r="V10" i="7"/>
  <c r="O13" i="7"/>
  <c r="Q13" i="7"/>
  <c r="T14" i="7"/>
  <c r="R13" i="7"/>
  <c r="O12" i="7"/>
  <c r="AO23" i="4"/>
  <c r="AN20" i="4"/>
  <c r="AO14" i="4"/>
  <c r="AN23" i="4"/>
  <c r="AR19" i="4"/>
  <c r="AN14" i="4"/>
  <c r="AN22" i="4"/>
  <c r="AR18" i="4"/>
  <c r="AN13" i="4"/>
  <c r="AP19" i="4"/>
  <c r="AN17" i="4"/>
  <c r="AR21" i="4"/>
  <c r="AB21" i="4"/>
  <c r="AA18" i="4"/>
  <c r="Y23" i="4"/>
  <c r="AC19" i="4"/>
  <c r="AB19" i="4"/>
  <c r="AA14" i="4"/>
  <c r="AC17" i="4"/>
  <c r="Y22" i="4"/>
  <c r="AB14" i="4"/>
  <c r="AJ23" i="4"/>
  <c r="AI20" i="4"/>
  <c r="AJ14" i="4"/>
  <c r="AJ22" i="4"/>
  <c r="AI19" i="4"/>
  <c r="AJ13" i="4"/>
  <c r="AJ21" i="4"/>
  <c r="AI18" i="4"/>
  <c r="AK23" i="4"/>
  <c r="AM21" i="4"/>
  <c r="AL18" i="4"/>
  <c r="AE23" i="4"/>
  <c r="AD20" i="4"/>
  <c r="AD23" i="4"/>
  <c r="AH19" i="4"/>
  <c r="AF20" i="4"/>
  <c r="AD13" i="4"/>
  <c r="AF23" i="4"/>
  <c r="AD17" i="4"/>
  <c r="AG22" i="4"/>
  <c r="AE21" i="4"/>
  <c r="AH13" i="4"/>
  <c r="Z14" i="4"/>
  <c r="AH15" i="4"/>
  <c r="AC15" i="4"/>
  <c r="AC14" i="4"/>
  <c r="P10" i="3"/>
  <c r="H22" i="1"/>
  <c r="J19" i="1"/>
  <c r="J16" i="1"/>
  <c r="AG10" i="12"/>
  <c r="S10" i="3"/>
  <c r="H11" i="11"/>
  <c r="AH10" i="12"/>
  <c r="J11" i="11"/>
  <c r="AH12" i="12"/>
  <c r="H11" i="1"/>
  <c r="P10" i="7"/>
  <c r="O10" i="7"/>
  <c r="K20" i="14"/>
  <c r="O16" i="14"/>
  <c r="N21" i="14"/>
  <c r="L18" i="14"/>
  <c r="L19" i="14"/>
  <c r="O22" i="14"/>
  <c r="N17" i="14"/>
  <c r="N19" i="14"/>
  <c r="P21" i="14"/>
  <c r="L20" i="14"/>
  <c r="L22" i="14"/>
  <c r="P18" i="14"/>
  <c r="N22" i="14"/>
  <c r="L16" i="14"/>
  <c r="M18" i="14"/>
  <c r="K18" i="14"/>
  <c r="L21" i="14"/>
  <c r="O20" i="14"/>
  <c r="O17" i="14"/>
  <c r="P17" i="14"/>
  <c r="M20" i="14"/>
  <c r="K17" i="14"/>
  <c r="L17" i="14"/>
  <c r="K22" i="14"/>
  <c r="N20" i="14"/>
  <c r="O21" i="14"/>
  <c r="M16" i="14"/>
  <c r="M19" i="14"/>
  <c r="P19" i="14"/>
  <c r="P20" i="14"/>
  <c r="M21" i="14"/>
  <c r="N16" i="14"/>
  <c r="O19" i="14"/>
  <c r="M22" i="14"/>
  <c r="K16" i="14"/>
  <c r="P22" i="14"/>
  <c r="K21" i="14"/>
  <c r="O18" i="14"/>
  <c r="P16" i="14"/>
  <c r="M17" i="14"/>
  <c r="K19" i="14"/>
  <c r="N18" i="14"/>
  <c r="P14" i="8"/>
  <c r="N21" i="8"/>
  <c r="L16" i="8"/>
  <c r="L11" i="8"/>
  <c r="L19" i="8"/>
  <c r="O20" i="8"/>
  <c r="K18" i="8"/>
  <c r="M14" i="8"/>
  <c r="N18" i="8"/>
  <c r="L9" i="8"/>
  <c r="L13" i="8"/>
  <c r="M9" i="8"/>
  <c r="K21" i="8"/>
  <c r="M18" i="8"/>
  <c r="O14" i="8"/>
  <c r="O9" i="8"/>
  <c r="P17" i="8"/>
  <c r="L22" i="8"/>
  <c r="N19" i="8"/>
  <c r="P16" i="8"/>
  <c r="P11" i="8"/>
  <c r="N20" i="8"/>
  <c r="N11" i="8"/>
  <c r="M21" i="8"/>
  <c r="O18" i="8"/>
  <c r="K16" i="8"/>
  <c r="K11" i="8"/>
  <c r="N16" i="8"/>
  <c r="K9" i="8"/>
  <c r="M13" i="8"/>
  <c r="P19" i="8"/>
  <c r="L20" i="8"/>
  <c r="N17" i="8"/>
  <c r="N22" i="8"/>
  <c r="L14" i="8"/>
  <c r="K22" i="8"/>
  <c r="M19" i="8"/>
  <c r="O16" i="8"/>
  <c r="O11" i="8"/>
  <c r="N13" i="8"/>
  <c r="K13" i="8"/>
  <c r="M22" i="8"/>
  <c r="O19" i="8"/>
  <c r="K17" i="8"/>
  <c r="P21" i="8"/>
  <c r="P20" i="8"/>
  <c r="L18" i="8"/>
  <c r="N14" i="8"/>
  <c r="N9" i="8"/>
  <c r="L17" i="8"/>
  <c r="O22" i="8"/>
  <c r="K20" i="8"/>
  <c r="M17" i="8"/>
  <c r="O13" i="8"/>
  <c r="L21" i="8"/>
  <c r="K22" i="6"/>
  <c r="K18" i="6"/>
  <c r="I19" i="6"/>
  <c r="L19" i="6"/>
  <c r="L14" i="6"/>
  <c r="K19" i="6"/>
  <c r="K14" i="6"/>
  <c r="I20" i="6"/>
  <c r="J20" i="6"/>
  <c r="J16" i="6"/>
  <c r="I16" i="6"/>
  <c r="K9" i="6"/>
  <c r="I18" i="6"/>
  <c r="K20" i="6"/>
  <c r="K16" i="6"/>
  <c r="I22" i="6"/>
  <c r="J17" i="6"/>
  <c r="I14" i="6"/>
  <c r="L21" i="6"/>
  <c r="L17" i="6"/>
  <c r="L9" i="6"/>
  <c r="K21" i="6"/>
  <c r="K17" i="6"/>
  <c r="J22" i="6"/>
  <c r="J18" i="6"/>
  <c r="I21" i="6"/>
  <c r="I9" i="6"/>
  <c r="AM21" i="5"/>
  <c r="AI19" i="5"/>
  <c r="AA17" i="5"/>
  <c r="AB18" i="5"/>
  <c r="AB21" i="5"/>
  <c r="AA18" i="5"/>
  <c r="AA12" i="5"/>
  <c r="AA14" i="5"/>
  <c r="AB14" i="5"/>
  <c r="AO15" i="5"/>
  <c r="AI21" i="5"/>
  <c r="AM18" i="5"/>
  <c r="AJ18" i="5"/>
  <c r="AM23" i="5"/>
  <c r="AC23" i="5"/>
  <c r="Y14" i="5"/>
  <c r="Y21" i="5"/>
  <c r="AC17" i="5"/>
  <c r="Y23" i="5"/>
  <c r="Z13" i="5"/>
  <c r="AC20" i="5"/>
  <c r="AB17" i="5"/>
  <c r="AA13" i="5"/>
  <c r="AB20" i="5"/>
  <c r="AI15" i="5"/>
  <c r="AK15" i="5"/>
  <c r="AR15" i="5"/>
  <c r="AO14" i="5"/>
  <c r="AN14" i="5"/>
  <c r="AF13" i="5"/>
  <c r="AH12" i="5"/>
  <c r="AH10" i="5"/>
  <c r="AF10" i="5"/>
  <c r="AN13" i="5"/>
  <c r="AM19" i="5"/>
  <c r="AK21" i="5"/>
  <c r="AD15" i="5"/>
  <c r="AA23" i="5"/>
  <c r="Z20" i="5"/>
  <c r="Y17" i="5"/>
  <c r="AA21" i="5"/>
  <c r="Z23" i="5"/>
  <c r="Y20" i="5"/>
  <c r="AB12" i="5"/>
  <c r="Z18" i="5"/>
  <c r="AE12" i="5"/>
  <c r="AG15" i="5"/>
  <c r="AJ15" i="5"/>
  <c r="AF15" i="5"/>
  <c r="AP14" i="5"/>
  <c r="AM14" i="5"/>
  <c r="AK23" i="5"/>
  <c r="AJ19" i="5"/>
  <c r="AL18" i="5"/>
  <c r="AQ15" i="5"/>
  <c r="AR13" i="5"/>
  <c r="AI18" i="5"/>
  <c r="AJ21" i="5"/>
  <c r="AI23" i="5"/>
  <c r="Z21" i="5"/>
  <c r="Y18" i="5"/>
  <c r="Z12" i="5"/>
  <c r="AC19" i="5"/>
  <c r="AA19" i="5"/>
  <c r="AB13" i="5"/>
  <c r="Y19" i="5"/>
  <c r="Z19" i="5"/>
  <c r="AC14" i="5"/>
  <c r="Y12" i="5"/>
  <c r="AE13" i="5"/>
  <c r="AJ14" i="5"/>
  <c r="AF12" i="5"/>
  <c r="AN15" i="5"/>
  <c r="AL15" i="5"/>
  <c r="AQ13" i="5"/>
  <c r="AR14" i="5"/>
  <c r="Y13" i="5"/>
  <c r="AK14" i="5"/>
  <c r="AE15" i="5"/>
  <c r="AH13" i="5"/>
  <c r="AD13" i="5"/>
  <c r="AG12" i="5"/>
  <c r="AG10" i="5"/>
  <c r="AD10" i="5"/>
  <c r="AI14" i="5"/>
  <c r="AP13" i="5"/>
  <c r="AL23" i="5"/>
  <c r="AL19" i="5"/>
  <c r="I11" i="2"/>
  <c r="I14" i="2"/>
  <c r="L14" i="2"/>
  <c r="K11" i="2"/>
  <c r="K14" i="2"/>
  <c r="L11" i="2"/>
  <c r="V13" i="12"/>
  <c r="AE15" i="12"/>
  <c r="I13" i="6"/>
  <c r="U14" i="12"/>
  <c r="O13" i="3"/>
  <c r="Z14" i="12"/>
  <c r="K13" i="2"/>
  <c r="AG14" i="5"/>
  <c r="T13" i="3"/>
  <c r="R12" i="3"/>
  <c r="AF12" i="4"/>
  <c r="AM15" i="4"/>
  <c r="AJ12" i="5"/>
  <c r="AO10" i="5"/>
  <c r="AJ10" i="5"/>
  <c r="M12" i="10"/>
  <c r="P14" i="14"/>
  <c r="W20" i="3"/>
  <c r="R18" i="7"/>
  <c r="M12" i="8"/>
  <c r="T12" i="3"/>
  <c r="J12" i="6"/>
  <c r="I14" i="1"/>
  <c r="I15" i="13"/>
  <c r="L13" i="10"/>
  <c r="H14" i="11"/>
  <c r="I13" i="13"/>
  <c r="AB10" i="12"/>
  <c r="N11" i="10"/>
  <c r="J12" i="1"/>
  <c r="I12" i="13"/>
  <c r="AE13" i="12"/>
  <c r="AO12" i="5"/>
  <c r="I12" i="2"/>
  <c r="Y13" i="12"/>
  <c r="AL13" i="5"/>
  <c r="I9" i="2"/>
  <c r="X15" i="12"/>
  <c r="AB15" i="12"/>
  <c r="V10" i="3"/>
  <c r="AH14" i="12"/>
  <c r="I11" i="6"/>
  <c r="I9" i="1"/>
  <c r="J14" i="1"/>
  <c r="P14" i="3"/>
  <c r="AF14" i="4"/>
  <c r="AK10" i="4"/>
  <c r="AP10" i="4"/>
  <c r="AB10" i="4"/>
  <c r="AA15" i="5"/>
  <c r="Z10" i="5"/>
  <c r="R15" i="7"/>
  <c r="X12" i="7"/>
  <c r="K10" i="13"/>
  <c r="P9" i="14"/>
  <c r="U20" i="3"/>
  <c r="X19" i="7"/>
  <c r="K20" i="2"/>
  <c r="S19" i="3"/>
  <c r="R23" i="3"/>
  <c r="P21" i="3"/>
  <c r="AH21" i="5"/>
  <c r="AF19" i="5"/>
  <c r="AE23" i="5"/>
  <c r="P21" i="7"/>
  <c r="R22" i="7"/>
  <c r="O21" i="7"/>
  <c r="X23" i="3"/>
  <c r="U18" i="3"/>
  <c r="X22" i="3"/>
  <c r="U21" i="3"/>
  <c r="W19" i="3"/>
  <c r="U17" i="3"/>
  <c r="W22" i="7"/>
  <c r="U23" i="7"/>
  <c r="W21" i="7"/>
  <c r="W17" i="7"/>
  <c r="AO20" i="5"/>
  <c r="AQ18" i="5"/>
  <c r="AO23" i="5"/>
  <c r="AQ21" i="5"/>
  <c r="AO19" i="5"/>
  <c r="AQ17" i="5"/>
  <c r="I22" i="2"/>
  <c r="I21" i="2"/>
  <c r="I18" i="2"/>
  <c r="I17" i="2"/>
  <c r="I16" i="2"/>
  <c r="R22" i="3"/>
  <c r="S17" i="3"/>
  <c r="O20" i="3"/>
  <c r="Q18" i="3"/>
  <c r="AF17" i="5"/>
  <c r="AF20" i="5"/>
  <c r="AD18" i="5"/>
  <c r="R23" i="7"/>
  <c r="O19" i="7"/>
  <c r="Q23" i="7"/>
  <c r="S20" i="7"/>
  <c r="R17" i="7"/>
  <c r="AL17" i="5"/>
  <c r="AJ20" i="5"/>
  <c r="K19" i="10"/>
  <c r="J17" i="10"/>
  <c r="J22" i="10"/>
  <c r="K20" i="10"/>
  <c r="N18" i="10"/>
  <c r="L21" i="10"/>
  <c r="J19" i="10"/>
  <c r="J20" i="10"/>
  <c r="J16" i="10"/>
  <c r="X15" i="7"/>
  <c r="L16" i="10" l="1"/>
  <c r="R20" i="7"/>
  <c r="P23" i="7"/>
  <c r="S19" i="7"/>
  <c r="O18" i="3"/>
  <c r="P22" i="3"/>
  <c r="U21" i="7"/>
  <c r="X22" i="7"/>
  <c r="V21" i="7"/>
  <c r="U19" i="3"/>
  <c r="T17" i="3"/>
  <c r="W18" i="3"/>
  <c r="L18" i="10"/>
  <c r="K18" i="10"/>
  <c r="K22" i="10"/>
  <c r="K17" i="10"/>
  <c r="K21" i="10"/>
  <c r="M18" i="10"/>
  <c r="N21" i="10"/>
  <c r="P19" i="7"/>
  <c r="O18" i="7"/>
  <c r="Q17" i="7"/>
  <c r="S20" i="3"/>
  <c r="Q19" i="3"/>
  <c r="S21" i="3"/>
  <c r="R21" i="3"/>
  <c r="T17" i="7"/>
  <c r="V19" i="7"/>
  <c r="X21" i="7"/>
  <c r="T18" i="3"/>
  <c r="V20" i="3"/>
  <c r="T19" i="3"/>
  <c r="R21" i="7"/>
  <c r="S18" i="7"/>
  <c r="O22" i="7"/>
  <c r="O23" i="7"/>
  <c r="P17" i="3"/>
  <c r="Q20" i="3"/>
  <c r="Q17" i="3"/>
  <c r="S23" i="3"/>
  <c r="U17" i="7"/>
  <c r="W23" i="7"/>
  <c r="X23" i="7"/>
  <c r="T20" i="3"/>
  <c r="U23" i="3"/>
  <c r="X21" i="3"/>
  <c r="W12" i="3"/>
  <c r="W13" i="3"/>
  <c r="S12" i="3"/>
  <c r="AK15" i="4"/>
  <c r="AL10" i="4"/>
  <c r="AI10" i="4"/>
  <c r="AD14" i="4"/>
  <c r="P15" i="7"/>
  <c r="P17" i="7"/>
  <c r="I14" i="11"/>
  <c r="AB14" i="12"/>
  <c r="AC14" i="12"/>
  <c r="Y10" i="12"/>
  <c r="AG14" i="12"/>
  <c r="I10" i="13"/>
  <c r="J10" i="13"/>
  <c r="R14" i="3"/>
  <c r="U12" i="7"/>
  <c r="H12" i="1"/>
  <c r="L11" i="10"/>
  <c r="AC10" i="12"/>
  <c r="K13" i="13"/>
  <c r="L13" i="13"/>
  <c r="M11" i="10"/>
  <c r="O12" i="3"/>
  <c r="AA10" i="4"/>
  <c r="AQ10" i="4"/>
  <c r="T12" i="7"/>
  <c r="O15" i="7"/>
  <c r="R19" i="7"/>
  <c r="Y14" i="12"/>
  <c r="AF15" i="12"/>
  <c r="W13" i="12"/>
  <c r="U15" i="12"/>
  <c r="X14" i="12"/>
  <c r="AG15" i="12"/>
  <c r="Z13" i="12"/>
  <c r="J13" i="13"/>
  <c r="Q14" i="3"/>
  <c r="Q12" i="3"/>
  <c r="AH14" i="4"/>
  <c r="AD12" i="4"/>
  <c r="Y10" i="4"/>
  <c r="K11" i="10"/>
  <c r="W15" i="12"/>
  <c r="AA13" i="12"/>
  <c r="X13" i="12"/>
  <c r="P18" i="3"/>
  <c r="J9" i="1"/>
  <c r="U12" i="3"/>
  <c r="W10" i="3"/>
  <c r="N13" i="10"/>
  <c r="L12" i="10"/>
  <c r="R13" i="3"/>
  <c r="J14" i="11"/>
  <c r="Q13" i="3"/>
  <c r="AM10" i="4"/>
  <c r="Q15" i="7"/>
  <c r="N12" i="10"/>
  <c r="AA14" i="12"/>
  <c r="AH15" i="12"/>
  <c r="J12" i="13"/>
  <c r="L12" i="13"/>
  <c r="T10" i="3"/>
  <c r="M21" i="10"/>
  <c r="M16" i="10"/>
  <c r="L19" i="10"/>
  <c r="P20" i="3"/>
  <c r="V15" i="7"/>
  <c r="N16" i="10"/>
  <c r="N20" i="10"/>
  <c r="L17" i="10"/>
  <c r="N19" i="10"/>
  <c r="U15" i="7"/>
  <c r="J18" i="10"/>
  <c r="L20" i="10"/>
  <c r="N22" i="10"/>
  <c r="N17" i="10"/>
  <c r="P20" i="7"/>
  <c r="S23" i="7"/>
  <c r="O17" i="3"/>
  <c r="R18" i="3"/>
  <c r="I19" i="2"/>
  <c r="X17" i="7"/>
  <c r="T22" i="3"/>
  <c r="W23" i="3"/>
  <c r="T23" i="3"/>
  <c r="O20" i="7"/>
  <c r="Q19" i="7"/>
  <c r="Q21" i="7"/>
  <c r="S18" i="3"/>
  <c r="O22" i="3"/>
  <c r="O19" i="3"/>
  <c r="R20" i="3"/>
  <c r="T22" i="7"/>
  <c r="V18" i="3"/>
  <c r="V22" i="3"/>
  <c r="U22" i="3"/>
  <c r="X17" i="3"/>
  <c r="V19" i="3"/>
  <c r="W22" i="3"/>
  <c r="H14" i="1"/>
  <c r="W15" i="7"/>
  <c r="L22" i="10"/>
  <c r="M20" i="10"/>
  <c r="T15" i="7"/>
  <c r="M19" i="10"/>
  <c r="K16" i="10"/>
  <c r="J21" i="10"/>
  <c r="O17" i="7"/>
  <c r="S21" i="7"/>
  <c r="S22" i="7"/>
  <c r="P22" i="7"/>
  <c r="R17" i="3"/>
  <c r="Q22" i="3"/>
  <c r="O21" i="3"/>
  <c r="Q23" i="3"/>
  <c r="U19" i="7"/>
  <c r="V22" i="7"/>
  <c r="U22" i="7"/>
  <c r="T21" i="7"/>
  <c r="V23" i="7"/>
  <c r="X18" i="3"/>
  <c r="V17" i="3"/>
  <c r="V21" i="3"/>
  <c r="S17" i="7"/>
  <c r="Q20" i="7"/>
  <c r="P18" i="7"/>
  <c r="R19" i="3"/>
  <c r="S22" i="3"/>
  <c r="O23" i="3"/>
  <c r="W19" i="7"/>
  <c r="V17" i="7"/>
  <c r="T19" i="7"/>
  <c r="T23" i="7"/>
  <c r="W17" i="3"/>
  <c r="X20" i="3"/>
  <c r="T21" i="3"/>
  <c r="V23" i="3"/>
  <c r="AD14" i="12"/>
  <c r="AA10" i="12"/>
  <c r="J11" i="10"/>
  <c r="T13" i="12"/>
  <c r="K13" i="10"/>
  <c r="S13" i="3"/>
  <c r="AO10" i="4"/>
  <c r="AE14" i="4"/>
  <c r="V12" i="7"/>
  <c r="W12" i="7"/>
  <c r="AF14" i="12"/>
  <c r="AH13" i="12"/>
  <c r="AF13" i="12"/>
  <c r="L15" i="13"/>
  <c r="P13" i="3"/>
  <c r="Q21" i="3"/>
  <c r="X13" i="3"/>
  <c r="V12" i="3"/>
  <c r="V13" i="3"/>
  <c r="J13" i="10"/>
  <c r="AD15" i="12"/>
  <c r="T15" i="12"/>
  <c r="Y15" i="12"/>
  <c r="U13" i="12"/>
  <c r="AJ15" i="4"/>
  <c r="AE12" i="4"/>
  <c r="AG14" i="4"/>
  <c r="AL15" i="4"/>
  <c r="AR10" i="4"/>
  <c r="S15" i="7"/>
  <c r="AC15" i="12"/>
  <c r="AG13" i="12"/>
  <c r="AE14" i="12"/>
  <c r="V15" i="12"/>
  <c r="P19" i="3"/>
  <c r="X12" i="3"/>
  <c r="AG12" i="4"/>
  <c r="Z10" i="4"/>
  <c r="AH12" i="4"/>
  <c r="AN10" i="4"/>
  <c r="Q18" i="7"/>
  <c r="AC13" i="12"/>
  <c r="AB13" i="12"/>
  <c r="V14" i="12"/>
  <c r="T14" i="12"/>
  <c r="J15" i="13"/>
  <c r="K15" i="13"/>
  <c r="L10" i="13"/>
  <c r="O14" i="3"/>
  <c r="I12" i="1"/>
  <c r="U13" i="3"/>
  <c r="X19" i="3"/>
  <c r="M22" i="10"/>
  <c r="Z15" i="12"/>
  <c r="X10" i="3"/>
  <c r="K12" i="10"/>
  <c r="AD13" i="12"/>
  <c r="J12" i="10"/>
  <c r="M13" i="10"/>
  <c r="U10" i="3"/>
  <c r="AA15" i="12"/>
  <c r="P12" i="3"/>
  <c r="S14" i="3"/>
  <c r="AC10" i="4"/>
  <c r="AJ10" i="4"/>
  <c r="AI15" i="4"/>
  <c r="Q22" i="7"/>
  <c r="Z10" i="12"/>
  <c r="K12" i="13"/>
  <c r="P23" i="3"/>
  <c r="M17" i="10"/>
  <c r="W14" i="12"/>
  <c r="H9" i="1"/>
  <c r="W21" i="3"/>
  <c r="O12" i="14"/>
  <c r="K11" i="14"/>
  <c r="O13" i="14"/>
  <c r="O11" i="14"/>
  <c r="M14" i="14"/>
  <c r="N11" i="14"/>
  <c r="K9" i="14"/>
  <c r="O9" i="14"/>
  <c r="L9" i="14"/>
  <c r="P13" i="14"/>
  <c r="K12" i="14"/>
  <c r="K14" i="14"/>
  <c r="P12" i="14"/>
  <c r="M9" i="14"/>
  <c r="N12" i="14"/>
  <c r="N9" i="14"/>
  <c r="M12" i="14"/>
  <c r="L11" i="14"/>
  <c r="N13" i="14"/>
  <c r="N14" i="14"/>
  <c r="L12" i="14"/>
  <c r="L13" i="14"/>
  <c r="M13" i="14"/>
  <c r="P11" i="14"/>
  <c r="O14" i="14"/>
  <c r="M11" i="14"/>
  <c r="L14" i="14"/>
  <c r="K13" i="14"/>
  <c r="O12" i="8"/>
  <c r="L12" i="8"/>
  <c r="P12" i="8"/>
  <c r="K12" i="8"/>
  <c r="N12" i="8"/>
  <c r="L12" i="6"/>
  <c r="K12" i="6"/>
  <c r="L13" i="6"/>
  <c r="K13" i="6"/>
  <c r="J13" i="6"/>
  <c r="K11" i="6"/>
  <c r="J11" i="6"/>
  <c r="I12" i="6"/>
  <c r="L11" i="6"/>
  <c r="AE18" i="5"/>
  <c r="AF18" i="5"/>
  <c r="AH20" i="5"/>
  <c r="AN18" i="5"/>
  <c r="AP17" i="5"/>
  <c r="AR19" i="5"/>
  <c r="AR23" i="5"/>
  <c r="AG19" i="5"/>
  <c r="AG23" i="5"/>
  <c r="AH19" i="5"/>
  <c r="AD23" i="5"/>
  <c r="AN20" i="5"/>
  <c r="AR17" i="5"/>
  <c r="AN21" i="5"/>
  <c r="AP23" i="5"/>
  <c r="AG21" i="5"/>
  <c r="AD17" i="5"/>
  <c r="AG18" i="5"/>
  <c r="AF23" i="5"/>
  <c r="AO17" i="5"/>
  <c r="AP20" i="5"/>
  <c r="AQ23" i="5"/>
  <c r="AQ20" i="5"/>
  <c r="AN23" i="5"/>
  <c r="AN12" i="5"/>
  <c r="AK20" i="5"/>
  <c r="AQ12" i="5"/>
  <c r="AI10" i="5"/>
  <c r="AC10" i="5"/>
  <c r="AI17" i="5"/>
  <c r="AM10" i="5"/>
  <c r="AQ10" i="5"/>
  <c r="AC15" i="5"/>
  <c r="AK17" i="5"/>
  <c r="AR10" i="5"/>
  <c r="AH14" i="5"/>
  <c r="AM13" i="5"/>
  <c r="Z15" i="5"/>
  <c r="AP12" i="5"/>
  <c r="AI20" i="5"/>
  <c r="AM20" i="5"/>
  <c r="AN10" i="5"/>
  <c r="AK10" i="5"/>
  <c r="Y10" i="5"/>
  <c r="AA10" i="5"/>
  <c r="AH18" i="5"/>
  <c r="AG20" i="5"/>
  <c r="AG17" i="5"/>
  <c r="AD20" i="5"/>
  <c r="AD21" i="5"/>
  <c r="AR18" i="5"/>
  <c r="AN19" i="5"/>
  <c r="AP21" i="5"/>
  <c r="AE17" i="5"/>
  <c r="AE21" i="5"/>
  <c r="AD19" i="5"/>
  <c r="AF21" i="5"/>
  <c r="AH23" i="5"/>
  <c r="AP18" i="5"/>
  <c r="AR20" i="5"/>
  <c r="AN17" i="5"/>
  <c r="AP19" i="5"/>
  <c r="AR21" i="5"/>
  <c r="AE19" i="5"/>
  <c r="AH17" i="5"/>
  <c r="AE20" i="5"/>
  <c r="AQ19" i="5"/>
  <c r="AO21" i="5"/>
  <c r="AO18" i="5"/>
  <c r="AP10" i="5"/>
  <c r="AI12" i="5"/>
  <c r="Y15" i="5"/>
  <c r="AD14" i="5"/>
  <c r="AL12" i="5"/>
  <c r="AJ13" i="5"/>
  <c r="AM17" i="5"/>
  <c r="AL20" i="5"/>
  <c r="AF14" i="5"/>
  <c r="AL10" i="5"/>
  <c r="AK12" i="5"/>
  <c r="AB10" i="5"/>
  <c r="AJ17" i="5"/>
  <c r="AM12" i="5"/>
  <c r="AK13" i="5"/>
  <c r="AR12" i="5"/>
  <c r="AI13" i="5"/>
  <c r="AB15" i="5"/>
  <c r="AE14" i="5"/>
  <c r="J17" i="2"/>
  <c r="J22" i="2"/>
  <c r="L16" i="2"/>
  <c r="L19" i="2"/>
  <c r="J18" i="2"/>
  <c r="J21" i="2"/>
  <c r="K16" i="2"/>
  <c r="K22" i="2"/>
  <c r="L20" i="2"/>
  <c r="K9" i="2"/>
  <c r="L9" i="2"/>
  <c r="L13" i="2"/>
  <c r="J12" i="2"/>
  <c r="K19" i="2"/>
  <c r="J9" i="2"/>
  <c r="J16" i="2"/>
  <c r="J19" i="2"/>
  <c r="K17" i="2"/>
  <c r="K21" i="2"/>
  <c r="L17" i="2"/>
  <c r="L22" i="2"/>
  <c r="I20" i="2"/>
  <c r="J20" i="2"/>
  <c r="K18" i="2"/>
  <c r="L18" i="2"/>
  <c r="L21" i="2"/>
  <c r="K12" i="2"/>
  <c r="I13" i="2"/>
  <c r="L12" i="2"/>
  <c r="J13" i="2"/>
  <c r="V12" i="12" l="1"/>
  <c r="X10" i="12" l="1"/>
  <c r="U10" i="12"/>
  <c r="V10" i="12"/>
  <c r="W10" i="12"/>
  <c r="T10" i="12"/>
  <c r="T12" i="12"/>
  <c r="X12" i="12"/>
  <c r="W12" i="12"/>
  <c r="U12" i="12"/>
  <c r="AB10" i="9" l="1"/>
  <c r="AA12" i="9"/>
  <c r="AB13" i="9"/>
  <c r="AI10" i="9" l="1"/>
  <c r="AI14" i="9"/>
  <c r="AJ12" i="9"/>
  <c r="AI19" i="9"/>
  <c r="AI13" i="9"/>
  <c r="AJ13" i="9"/>
  <c r="AG13" i="9"/>
  <c r="AG15" i="9"/>
  <c r="AG10" i="9"/>
  <c r="AH20" i="9"/>
  <c r="AI23" i="9"/>
  <c r="AI17" i="9"/>
  <c r="AH13" i="9"/>
  <c r="AH10" i="9"/>
  <c r="AI15" i="9"/>
  <c r="AH15" i="9"/>
  <c r="AJ15" i="9"/>
  <c r="AF10" i="9"/>
  <c r="AD21" i="9"/>
  <c r="AD17" i="9"/>
  <c r="AD14" i="9"/>
  <c r="AD12" i="9"/>
  <c r="AC20" i="9"/>
  <c r="AC15" i="9"/>
  <c r="AD13" i="9"/>
  <c r="AE10" i="9"/>
  <c r="Z18" i="9"/>
  <c r="Z21" i="9"/>
  <c r="Z22" i="9"/>
  <c r="Z19" i="9"/>
  <c r="Y10" i="9"/>
  <c r="AA13" i="9"/>
  <c r="AB12" i="9"/>
  <c r="Z12" i="9"/>
  <c r="Y12" i="9"/>
  <c r="AA14" i="9"/>
  <c r="Y15" i="9"/>
  <c r="AA15" i="9"/>
  <c r="Z13" i="9"/>
  <c r="Y13" i="9"/>
  <c r="Z10" i="9"/>
  <c r="Z15" i="9"/>
  <c r="Y20" i="9"/>
  <c r="AA10" i="9"/>
  <c r="V15" i="9"/>
  <c r="W13" i="9"/>
  <c r="U14" i="9"/>
  <c r="V10" i="9" l="1"/>
  <c r="AB17" i="9"/>
  <c r="Z23" i="9"/>
  <c r="AC18" i="9"/>
  <c r="AC22" i="9"/>
  <c r="AD19" i="9"/>
  <c r="AD23" i="9"/>
  <c r="AE14" i="9"/>
  <c r="AI12" i="9"/>
  <c r="AI18" i="9"/>
  <c r="AH22" i="9"/>
  <c r="AJ10" i="9"/>
  <c r="AI21" i="9"/>
  <c r="AJ14" i="9"/>
  <c r="AH18" i="9"/>
  <c r="AG17" i="9"/>
  <c r="AG19" i="9"/>
  <c r="AG21" i="9"/>
  <c r="AG23" i="9"/>
  <c r="AH12" i="9"/>
  <c r="AH14" i="9"/>
  <c r="AH17" i="9"/>
  <c r="AH19" i="9"/>
  <c r="AH21" i="9"/>
  <c r="AH23" i="9"/>
  <c r="AG14" i="9"/>
  <c r="AJ18" i="9"/>
  <c r="AJ20" i="9"/>
  <c r="AJ22" i="9"/>
  <c r="AG18" i="9"/>
  <c r="AG20" i="9"/>
  <c r="AG22" i="9"/>
  <c r="AI22" i="9"/>
  <c r="AI20" i="9"/>
  <c r="AJ17" i="9"/>
  <c r="AJ19" i="9"/>
  <c r="AJ21" i="9"/>
  <c r="AJ23" i="9"/>
  <c r="AG12" i="9"/>
  <c r="AE12" i="9"/>
  <c r="AC12" i="9"/>
  <c r="AC10" i="9"/>
  <c r="AC17" i="9"/>
  <c r="AC19" i="9"/>
  <c r="AC21" i="9"/>
  <c r="AC23" i="9"/>
  <c r="AD10" i="9"/>
  <c r="AF15" i="9"/>
  <c r="AF21" i="9"/>
  <c r="AF18" i="9"/>
  <c r="AF17" i="9"/>
  <c r="AF19" i="9"/>
  <c r="AF20" i="9"/>
  <c r="AE17" i="9"/>
  <c r="AE19" i="9"/>
  <c r="AE21" i="9"/>
  <c r="AE23" i="9"/>
  <c r="AC13" i="9"/>
  <c r="AE13" i="9"/>
  <c r="AC14" i="9"/>
  <c r="AD15" i="9"/>
  <c r="AF13" i="9"/>
  <c r="AF22" i="9"/>
  <c r="AF14" i="9"/>
  <c r="AF23" i="9"/>
  <c r="AD18" i="9"/>
  <c r="AD20" i="9"/>
  <c r="AD22" i="9"/>
  <c r="AE18" i="9"/>
  <c r="AE20" i="9"/>
  <c r="AE22" i="9"/>
  <c r="AF12" i="9"/>
  <c r="AE15" i="9"/>
  <c r="AB20" i="9"/>
  <c r="Y23" i="9"/>
  <c r="AB23" i="9"/>
  <c r="Y14" i="9"/>
  <c r="Y19" i="9"/>
  <c r="AB19" i="9"/>
  <c r="AA23" i="9"/>
  <c r="Y22" i="9"/>
  <c r="AB22" i="9"/>
  <c r="AA19" i="9"/>
  <c r="Y21" i="9"/>
  <c r="AA22" i="9"/>
  <c r="Y18" i="9"/>
  <c r="AB18" i="9"/>
  <c r="AA18" i="9"/>
  <c r="Z17" i="9"/>
  <c r="Y17" i="9"/>
  <c r="AB21" i="9"/>
  <c r="AA21" i="9"/>
  <c r="AA17" i="9"/>
  <c r="Z14" i="9"/>
  <c r="Z20" i="9"/>
  <c r="AA20" i="9"/>
  <c r="AB14" i="9"/>
  <c r="AB15" i="9"/>
  <c r="V13" i="9"/>
  <c r="U15" i="9"/>
  <c r="U10" i="9"/>
  <c r="W10" i="9"/>
  <c r="X14" i="9"/>
  <c r="V14" i="9"/>
  <c r="U13" i="9"/>
  <c r="W14" i="9"/>
  <c r="W15" i="9"/>
  <c r="X10" i="9"/>
  <c r="X13" i="9"/>
  <c r="X15" i="9"/>
  <c r="W12" i="9"/>
  <c r="X17" i="9"/>
  <c r="X21" i="9"/>
  <c r="V23" i="9"/>
  <c r="X20" i="9"/>
  <c r="U21" i="9"/>
  <c r="V18" i="9"/>
  <c r="V22" i="9"/>
  <c r="W19" i="9" l="1"/>
  <c r="V20" i="9"/>
  <c r="U23" i="9"/>
  <c r="X23" i="9"/>
  <c r="X19" i="9"/>
  <c r="W20" i="9"/>
  <c r="W18" i="9"/>
  <c r="V12" i="9"/>
  <c r="X12" i="9"/>
  <c r="V19" i="9"/>
  <c r="U22" i="9"/>
  <c r="U18" i="9"/>
  <c r="U19" i="9"/>
  <c r="X22" i="9"/>
  <c r="X18" i="9"/>
  <c r="W23" i="9"/>
  <c r="W22" i="9"/>
  <c r="V21" i="9"/>
  <c r="V17" i="9"/>
  <c r="U20" i="9"/>
  <c r="U17" i="9"/>
  <c r="W21" i="9"/>
  <c r="W17" i="9"/>
  <c r="U12" i="9"/>
</calcChain>
</file>

<file path=xl/sharedStrings.xml><?xml version="1.0" encoding="utf-8"?>
<sst xmlns="http://schemas.openxmlformats.org/spreadsheetml/2006/main" count="988" uniqueCount="119">
  <si>
    <t>Agregação</t>
  </si>
  <si>
    <t>Mantém-se, mesmo que parcialmente, em produção ou funcionamento</t>
  </si>
  <si>
    <t>Encerrou temporariamente</t>
  </si>
  <si>
    <t>Encerrou definitivamente</t>
  </si>
  <si>
    <t>Total</t>
  </si>
  <si>
    <t>Dimensão</t>
  </si>
  <si>
    <t>Micro</t>
  </si>
  <si>
    <t>Pequena</t>
  </si>
  <si>
    <t>Média</t>
  </si>
  <si>
    <t>Grande</t>
  </si>
  <si>
    <t>Sim, uma redução</t>
  </si>
  <si>
    <t>Sim, um aumento</t>
  </si>
  <si>
    <t>Não tem impacto</t>
  </si>
  <si>
    <t>Não sabe / não responde</t>
  </si>
  <si>
    <t>Redução</t>
  </si>
  <si>
    <t>Aumento</t>
  </si>
  <si>
    <t>Inferior a 10%</t>
  </si>
  <si>
    <t>Entre 10% e 25%</t>
  </si>
  <si>
    <t>Entre 26% e 50%</t>
  </si>
  <si>
    <t>Entre 51% e 75%</t>
  </si>
  <si>
    <t>Superior a 75%</t>
  </si>
  <si>
    <t>Restrições no contexto do estado de emergência</t>
  </si>
  <si>
    <t>Falta imprevista de funcionários</t>
  </si>
  <si>
    <t>Problemas na cadeia de fornecimento</t>
  </si>
  <si>
    <t>Ausência de encomendas/clientes</t>
  </si>
  <si>
    <t>Muito impacto</t>
  </si>
  <si>
    <t>Pouco impacto</t>
  </si>
  <si>
    <t>Sem impacto</t>
  </si>
  <si>
    <t>NS/NR</t>
  </si>
  <si>
    <t>Não aplicável</t>
  </si>
  <si>
    <t>Layoff simplificado</t>
  </si>
  <si>
    <t>Despedimento de pessoal com contratos por tempo indeterminado</t>
  </si>
  <si>
    <t>Não renovação de contratos a prazo</t>
  </si>
  <si>
    <t>Faltas no âmbito do estado de emergência, por doença ou para apoio à família</t>
  </si>
  <si>
    <t>Nenhuma das anteriores</t>
  </si>
  <si>
    <t>Moratória ao pagamento de juros e capital de créditos já existentes</t>
  </si>
  <si>
    <t>Acesso a novos créditos com juros bonificados ou garantias do Estado</t>
  </si>
  <si>
    <t>Suspensão do pagamento de obrigações fiscais e contributivas</t>
  </si>
  <si>
    <t>Outras medidas</t>
  </si>
  <si>
    <t>Já beneficiou</t>
  </si>
  <si>
    <t>Está a planear beneficiar</t>
  </si>
  <si>
    <t>Não beneficiou nem planeia beneficiar</t>
  </si>
  <si>
    <t>Menos de um mês</t>
  </si>
  <si>
    <t>Um ou dois meses</t>
  </si>
  <si>
    <t>De três a seis meses</t>
  </si>
  <si>
    <t>Superior a seis meses</t>
  </si>
  <si>
    <t>Sim</t>
  </si>
  <si>
    <t>Não</t>
  </si>
  <si>
    <t>Crédito de instituições financeiras</t>
  </si>
  <si>
    <t>Crédito de fornecedores</t>
  </si>
  <si>
    <t>Outro</t>
  </si>
  <si>
    <t>Mais gravosas</t>
  </si>
  <si>
    <t>Semelhantes</t>
  </si>
  <si>
    <t>Mais favoráveis</t>
  </si>
  <si>
    <t>Não aumentou crédito:</t>
  </si>
  <si>
    <t>Porque não pretendeu</t>
  </si>
  <si>
    <t>Porque as condições eram desfavoráveis</t>
  </si>
  <si>
    <t>Porque não encontrou financiadores</t>
  </si>
  <si>
    <t>Outras razões</t>
  </si>
  <si>
    <t>Aumentar muito</t>
  </si>
  <si>
    <t>Aumentar pouco</t>
  </si>
  <si>
    <t>Manter-se</t>
  </si>
  <si>
    <t>Diminuir pouco</t>
  </si>
  <si>
    <t>Indústria e energia</t>
  </si>
  <si>
    <t>Construção e atividades imobiliárias</t>
  </si>
  <si>
    <t>Comércio</t>
  </si>
  <si>
    <t>Transportes e armazenagem</t>
  </si>
  <si>
    <t>Alojamento e restauração</t>
  </si>
  <si>
    <t>Informação e comunicação</t>
  </si>
  <si>
    <t>Outros serviços</t>
  </si>
  <si>
    <t>Atividade</t>
  </si>
  <si>
    <t>Amostra</t>
  </si>
  <si>
    <t>Respostas</t>
  </si>
  <si>
    <t>Pessoal ao serviço</t>
  </si>
  <si>
    <t>Volume de negócios</t>
  </si>
  <si>
    <t>Número</t>
  </si>
  <si>
    <t>Empresas</t>
  </si>
  <si>
    <t>Milhões de €</t>
  </si>
  <si>
    <t>%</t>
  </si>
  <si>
    <t>Respostas em percentagem da amostra</t>
  </si>
  <si>
    <t>Unidade: número de empresas</t>
  </si>
  <si>
    <t>Unidade: percentagem de empresas</t>
  </si>
  <si>
    <t>Taxa de resposta</t>
  </si>
  <si>
    <t>Nota: A informação económica da  amostra tem como ano de referência o ano 2018</t>
  </si>
  <si>
    <t>Empresas com número de pessoas ao serviço &lt; 10 e volume de negócios ≤ 2 milhões de euros</t>
  </si>
  <si>
    <t>Empresas com número de pessoas ao serviço &lt; 50, volume de negócios ≤ 10 milhões de euros e não classificada como micro empresa</t>
  </si>
  <si>
    <t>Empresas com número de pessoas ao serviço &lt; 250, volume de negócios ≤ 50 milhões de euros e não classificada como micro ou pequena empresa</t>
  </si>
  <si>
    <t>Empresas com atividade principal classificada nas secções B a E da CAE Rev.3</t>
  </si>
  <si>
    <t>Empresas com atividade principal classificada nas secções F e L da CAE Rev.3</t>
  </si>
  <si>
    <t>Empresas com atividade principal classificada na secção G da CAE Rev.3</t>
  </si>
  <si>
    <t>Empresas com atividade principal classificada na secção H da CAE Rev.3</t>
  </si>
  <si>
    <t>Empresas com atividade principal classificada na secção I da CAE Rev.3</t>
  </si>
  <si>
    <t>Empresas com atividade principal classificada na secção J da CAE Rev.3</t>
  </si>
  <si>
    <t>Empresas com atividade principal classificada nas secções M, N, P, Q, R e S  da CAE Rev.3</t>
  </si>
  <si>
    <t>Diminui muito</t>
  </si>
  <si>
    <t>Inquérito Rápido e Excecional às Empresas – COVID-19</t>
  </si>
  <si>
    <t>Semana de 6 a 10 de abril de 2020</t>
  </si>
  <si>
    <t>Índice</t>
  </si>
  <si>
    <t>&gt;</t>
  </si>
  <si>
    <t>Quadro 1. Qual a situação que melhor descreve a sua empresa nesta semana?</t>
  </si>
  <si>
    <t>Quadro 0. Resumo da Amostra e das Respostas</t>
  </si>
  <si>
    <t>Quadro 2. Nesta semana, a pandemia COVID-19 está a ter um impacto no volume de negócios da sua empresa?</t>
  </si>
  <si>
    <t>Quadro 2.1 Nesta semana, indique a melhor estimativa para a redução ou aumento no volume de negócios da sua empresa:</t>
  </si>
  <si>
    <t>Quadro 3.1 Qual o impacto dos seguintes motivos para a redução do volume de negócios da sua empresa?</t>
  </si>
  <si>
    <t>Quadro 3.2 Qual o impacto dos seguintes motivos para o encerramento definitivo da sua empresa?</t>
  </si>
  <si>
    <t>Quadro 4. Nesta semana, a pandemia COVID-19 está a ter um impacto no número de pessoas ao serviço efetivamente a trabalhar na sua empresa?</t>
  </si>
  <si>
    <t>Quadro 4.1 Nesta semana, indique a melhor estimativa para a redução ou aumento nas pessoas ao serviço da sua empresa:</t>
  </si>
  <si>
    <t>Quadro 5. Tendo em conta a resposta à pergunta anterior, qual das seguintes situações é mais relevante para a redução do número de pessoas ao serviço efetivamente a trabalhar?</t>
  </si>
  <si>
    <t>Quadro 6. A sua empresa beneficiou ou está a planear beneficiar de uma ou mais das seguintes medidas apresentadas pelo Governo devido à pandemia COVID-19?</t>
  </si>
  <si>
    <t>Quadro 7. Na ausência de medidas adicionais de apoio à liquidez, por quanto tempo poderá a sua empresa permanecer em atividade nas circunstâncias atuais?</t>
  </si>
  <si>
    <t>Quadro 8. Na semana passada, devido aos efeitos da pandemia COVID-19, a sua empresa aumentou o recurso ao crédito bancário ou outro tipo de crédito?</t>
  </si>
  <si>
    <t>Quadro 8.1 Na semana passada, indique em que condições a empresa acedeu ao crédito, face às anteriormente praticadas:</t>
  </si>
  <si>
    <t>Quadro 8.2 Na semana passada, indique a razão pela qual não aumentou o crédito:</t>
  </si>
  <si>
    <t>Quadro 9. Esta semana os preços praticados pela sua empresa deverão:</t>
  </si>
  <si>
    <t>Quadro 10. Nota Técnica</t>
  </si>
  <si>
    <t>&lt;&lt; voltar</t>
  </si>
  <si>
    <t>n.a.</t>
  </si>
  <si>
    <t>Nota: n.a. - não aplicável</t>
  </si>
  <si>
    <t>Empresas com número de pessoas ao serviço ≥ 250 ou volume de negócios &gt;  50 milhões de euros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</si>
</sst>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1"/>
      <color theme="1"/>
      <name val="Calibri"/>
      <family val="2"/>
      <scheme val="minor"/>
    </font>
    <font>
      <sz val="14"/>
      <color theme="8" tint="-0.499984740745262"/>
      <name val="Arial"/>
      <family val="2"/>
    </font>
    <font>
      <sz val="8"/>
      <color theme="1"/>
      <name val="Calibri"/>
      <family val="2"/>
      <scheme val="minor"/>
    </font>
    <font>
      <sz val="8"/>
      <color theme="8" tint="-0.499984740745262"/>
      <name val="Calibri"/>
      <family val="2"/>
      <scheme val="minor"/>
    </font>
    <font>
      <sz val="8"/>
      <color theme="4"/>
      <name val="Calibri"/>
      <family val="2"/>
      <scheme val="minor"/>
    </font>
    <font>
      <sz val="9"/>
      <color theme="1"/>
      <name val="Tahoma"/>
      <family val="2"/>
    </font>
    <font>
      <b/>
      <sz val="8"/>
      <color theme="8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8F8F8"/>
        <bgColor indexed="64"/>
      </patternFill>
    </fill>
    <fill>
      <patternFill patternType="solid">
        <fgColor theme="0" tint="-4.9989318521683403E-2"/>
        <bgColor indexed="64"/>
      </patternFill>
    </fill>
  </fills>
  <borders count="53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 style="thin">
        <color theme="0" tint="-0.14996795556505021"/>
      </bottom>
      <diagonal/>
    </border>
    <border>
      <left/>
      <right/>
      <top style="thin">
        <color theme="0" tint="-0.14993743705557422"/>
      </top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/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6795556505021"/>
      </bottom>
      <diagonal/>
    </border>
    <border>
      <left style="thick">
        <color theme="0" tint="-0.149906918546098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ck">
        <color theme="0" tint="-0.14990691854609822"/>
      </left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ck">
        <color theme="0" tint="-0.14990691854609822"/>
      </left>
      <right/>
      <top/>
      <bottom/>
      <diagonal/>
    </border>
    <border>
      <left style="thick">
        <color theme="0" tint="-0.1499069185460982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ck">
        <color theme="0" tint="-0.149906918546098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ck">
        <color theme="0" tint="-0.14990691854609822"/>
      </right>
      <top style="thin">
        <color theme="0" tint="-0.14993743705557422"/>
      </top>
      <bottom style="thin">
        <color theme="0" tint="-0.14996795556505021"/>
      </bottom>
      <diagonal/>
    </border>
    <border>
      <left/>
      <right style="thick">
        <color theme="0" tint="-0.14990691854609822"/>
      </right>
      <top/>
      <bottom/>
      <diagonal/>
    </border>
    <border>
      <left style="thin">
        <color theme="0" tint="-0.14996795556505021"/>
      </left>
      <right style="thick">
        <color theme="0" tint="-0.14990691854609822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/>
      <right style="thick">
        <color theme="0" tint="-0.149906918546098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ck">
        <color theme="0" tint="-0.149906918546098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 style="thick">
        <color theme="0" tint="-0.14987640003662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ck">
        <color theme="0" tint="-0.1498764000366222"/>
      </right>
      <top style="thin">
        <color theme="0" tint="-0.14993743705557422"/>
      </top>
      <bottom style="thin">
        <color theme="0" tint="-0.14996795556505021"/>
      </bottom>
      <diagonal/>
    </border>
    <border>
      <left/>
      <right style="thick">
        <color theme="0" tint="-0.1498764000366222"/>
      </right>
      <top/>
      <bottom/>
      <diagonal/>
    </border>
    <border>
      <left style="thin">
        <color theme="0" tint="-0.14996795556505021"/>
      </left>
      <right style="thick">
        <color theme="0" tint="-0.14987640003662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theme="0" tint="-0.14987640003662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 style="thick">
        <color theme="0" tint="-0.1498458815271462"/>
      </right>
      <top style="thin">
        <color theme="0" tint="-0.14993743705557422"/>
      </top>
      <bottom style="thin">
        <color theme="0" tint="-0.14993743705557422"/>
      </bottom>
      <diagonal/>
    </border>
    <border>
      <left style="thick">
        <color theme="0" tint="-0.1498764000366222"/>
      </left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3743705557422"/>
      </left>
      <right style="thick">
        <color theme="0" tint="-0.1498458815271462"/>
      </right>
      <top style="thin">
        <color theme="0" tint="-0.14993743705557422"/>
      </top>
      <bottom style="thin">
        <color theme="0" tint="-0.14996795556505021"/>
      </bottom>
      <diagonal/>
    </border>
    <border>
      <left style="thick">
        <color theme="0" tint="-0.1498764000366222"/>
      </left>
      <right/>
      <top/>
      <bottom/>
      <diagonal/>
    </border>
    <border>
      <left/>
      <right style="thick">
        <color theme="0" tint="-0.1498458815271462"/>
      </right>
      <top/>
      <bottom/>
      <diagonal/>
    </border>
    <border>
      <left style="thick">
        <color theme="0" tint="-0.149876400036622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ck">
        <color theme="0" tint="-0.149845881527146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ck">
        <color theme="0" tint="-0.14987640003662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ck">
        <color theme="0" tint="-0.14987640003662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ck">
        <color theme="0" tint="-0.149845881527146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ck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/>
      <bottom style="thin">
        <color theme="0" tint="-0.1499679555650502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2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wrapText="1"/>
    </xf>
    <xf numFmtId="0" fontId="2" fillId="2" borderId="1" xfId="0" applyFont="1" applyFill="1" applyBorder="1" applyAlignment="1">
      <alignment horizontal="left" vertical="center" wrapText="1" indent="1"/>
    </xf>
    <xf numFmtId="3" fontId="2" fillId="2" borderId="1" xfId="0" applyNumberFormat="1" applyFont="1" applyFill="1" applyBorder="1" applyAlignment="1">
      <alignment vertical="center"/>
    </xf>
    <xf numFmtId="1" fontId="2" fillId="0" borderId="0" xfId="0" applyNumberFormat="1" applyFont="1" applyBorder="1" applyAlignment="1">
      <alignment wrapText="1"/>
    </xf>
    <xf numFmtId="0" fontId="2" fillId="0" borderId="1" xfId="0" applyFont="1" applyBorder="1" applyAlignment="1">
      <alignment horizontal="left" vertical="center" indent="1"/>
    </xf>
    <xf numFmtId="3" fontId="2" fillId="0" borderId="1" xfId="0" applyNumberFormat="1" applyFont="1" applyBorder="1" applyAlignment="1">
      <alignment vertical="center"/>
    </xf>
    <xf numFmtId="164" fontId="2" fillId="2" borderId="1" xfId="0" applyNumberFormat="1" applyFont="1" applyFill="1" applyBorder="1" applyAlignment="1">
      <alignment vertical="center"/>
    </xf>
    <xf numFmtId="164" fontId="2" fillId="0" borderId="0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indent="1"/>
    </xf>
    <xf numFmtId="3" fontId="2" fillId="0" borderId="0" xfId="0" applyNumberFormat="1" applyFont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vertical="center"/>
    </xf>
    <xf numFmtId="3" fontId="2" fillId="0" borderId="4" xfId="0" applyNumberFormat="1" applyFont="1" applyBorder="1" applyAlignment="1">
      <alignment vertical="center"/>
    </xf>
    <xf numFmtId="0" fontId="2" fillId="2" borderId="22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wrapText="1"/>
    </xf>
    <xf numFmtId="3" fontId="2" fillId="2" borderId="24" xfId="0" applyNumberFormat="1" applyFont="1" applyFill="1" applyBorder="1" applyAlignment="1">
      <alignment vertical="center"/>
    </xf>
    <xf numFmtId="1" fontId="2" fillId="0" borderId="23" xfId="0" applyNumberFormat="1" applyFont="1" applyBorder="1" applyAlignment="1">
      <alignment wrapText="1"/>
    </xf>
    <xf numFmtId="3" fontId="2" fillId="0" borderId="24" xfId="0" applyNumberFormat="1" applyFont="1" applyBorder="1" applyAlignment="1">
      <alignment vertical="center"/>
    </xf>
    <xf numFmtId="164" fontId="2" fillId="2" borderId="6" xfId="0" applyNumberFormat="1" applyFont="1" applyFill="1" applyBorder="1" applyAlignment="1">
      <alignment vertical="center"/>
    </xf>
    <xf numFmtId="164" fontId="2" fillId="0" borderId="6" xfId="0" applyNumberFormat="1" applyFont="1" applyBorder="1" applyAlignment="1">
      <alignment vertical="center"/>
    </xf>
    <xf numFmtId="0" fontId="2" fillId="2" borderId="27" xfId="0" applyFont="1" applyFill="1" applyBorder="1" applyAlignment="1">
      <alignment horizontal="center" vertical="center" wrapText="1"/>
    </xf>
    <xf numFmtId="0" fontId="3" fillId="0" borderId="28" xfId="0" applyFont="1" applyBorder="1" applyAlignment="1">
      <alignment wrapText="1"/>
    </xf>
    <xf numFmtId="164" fontId="2" fillId="2" borderId="29" xfId="0" applyNumberFormat="1" applyFont="1" applyFill="1" applyBorder="1" applyAlignment="1">
      <alignment vertical="center"/>
    </xf>
    <xf numFmtId="164" fontId="2" fillId="0" borderId="28" xfId="0" applyNumberFormat="1" applyFont="1" applyBorder="1" applyAlignment="1">
      <alignment wrapText="1"/>
    </xf>
    <xf numFmtId="164" fontId="2" fillId="0" borderId="29" xfId="0" applyNumberFormat="1" applyFont="1" applyBorder="1" applyAlignment="1">
      <alignment vertical="center"/>
    </xf>
    <xf numFmtId="0" fontId="2" fillId="2" borderId="36" xfId="0" applyFont="1" applyFill="1" applyBorder="1" applyAlignment="1">
      <alignment horizontal="center" vertical="center" wrapText="1"/>
    </xf>
    <xf numFmtId="0" fontId="3" fillId="0" borderId="37" xfId="0" applyFont="1" applyBorder="1" applyAlignment="1">
      <alignment wrapText="1"/>
    </xf>
    <xf numFmtId="164" fontId="2" fillId="2" borderId="24" xfId="0" applyNumberFormat="1" applyFont="1" applyFill="1" applyBorder="1" applyAlignment="1">
      <alignment vertical="center"/>
    </xf>
    <xf numFmtId="164" fontId="2" fillId="2" borderId="38" xfId="0" applyNumberFormat="1" applyFont="1" applyFill="1" applyBorder="1" applyAlignment="1">
      <alignment vertical="center"/>
    </xf>
    <xf numFmtId="164" fontId="2" fillId="0" borderId="23" xfId="0" applyNumberFormat="1" applyFont="1" applyBorder="1" applyAlignment="1">
      <alignment wrapText="1"/>
    </xf>
    <xf numFmtId="164" fontId="2" fillId="0" borderId="37" xfId="0" applyNumberFormat="1" applyFont="1" applyBorder="1" applyAlignment="1">
      <alignment wrapText="1"/>
    </xf>
    <xf numFmtId="164" fontId="2" fillId="0" borderId="24" xfId="0" applyNumberFormat="1" applyFont="1" applyBorder="1" applyAlignment="1">
      <alignment vertical="center"/>
    </xf>
    <xf numFmtId="164" fontId="2" fillId="0" borderId="38" xfId="0" applyNumberFormat="1" applyFont="1" applyBorder="1" applyAlignment="1">
      <alignment vertical="center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3" fillId="0" borderId="43" xfId="0" applyFont="1" applyBorder="1" applyAlignment="1">
      <alignment wrapText="1"/>
    </xf>
    <xf numFmtId="0" fontId="3" fillId="0" borderId="44" xfId="0" applyFont="1" applyBorder="1" applyAlignment="1">
      <alignment wrapText="1"/>
    </xf>
    <xf numFmtId="164" fontId="2" fillId="2" borderId="45" xfId="0" applyNumberFormat="1" applyFont="1" applyFill="1" applyBorder="1" applyAlignment="1">
      <alignment vertical="center"/>
    </xf>
    <xf numFmtId="164" fontId="2" fillId="2" borderId="46" xfId="0" applyNumberFormat="1" applyFont="1" applyFill="1" applyBorder="1" applyAlignment="1">
      <alignment vertical="center"/>
    </xf>
    <xf numFmtId="164" fontId="2" fillId="0" borderId="43" xfId="0" applyNumberFormat="1" applyFont="1" applyBorder="1" applyAlignment="1">
      <alignment wrapText="1"/>
    </xf>
    <xf numFmtId="164" fontId="2" fillId="0" borderId="44" xfId="0" applyNumberFormat="1" applyFont="1" applyBorder="1" applyAlignment="1">
      <alignment wrapText="1"/>
    </xf>
    <xf numFmtId="164" fontId="2" fillId="0" borderId="45" xfId="0" applyNumberFormat="1" applyFont="1" applyBorder="1" applyAlignment="1">
      <alignment vertical="center"/>
    </xf>
    <xf numFmtId="164" fontId="2" fillId="0" borderId="46" xfId="0" applyNumberFormat="1" applyFont="1" applyBorder="1" applyAlignment="1">
      <alignment vertical="center"/>
    </xf>
    <xf numFmtId="3" fontId="2" fillId="2" borderId="6" xfId="0" applyNumberFormat="1" applyFont="1" applyFill="1" applyBorder="1" applyAlignment="1">
      <alignment vertical="center"/>
    </xf>
    <xf numFmtId="3" fontId="2" fillId="0" borderId="6" xfId="0" applyNumberFormat="1" applyFont="1" applyBorder="1" applyAlignment="1">
      <alignment vertical="center"/>
    </xf>
    <xf numFmtId="3" fontId="2" fillId="2" borderId="29" xfId="0" applyNumberFormat="1" applyFont="1" applyFill="1" applyBorder="1" applyAlignment="1">
      <alignment vertical="center"/>
    </xf>
    <xf numFmtId="1" fontId="2" fillId="0" borderId="28" xfId="0" applyNumberFormat="1" applyFont="1" applyBorder="1" applyAlignment="1">
      <alignment wrapText="1"/>
    </xf>
    <xf numFmtId="3" fontId="2" fillId="0" borderId="29" xfId="0" applyNumberFormat="1" applyFont="1" applyBorder="1" applyAlignment="1">
      <alignment vertical="center"/>
    </xf>
    <xf numFmtId="3" fontId="2" fillId="2" borderId="38" xfId="0" applyNumberFormat="1" applyFont="1" applyFill="1" applyBorder="1" applyAlignment="1">
      <alignment vertical="center"/>
    </xf>
    <xf numFmtId="1" fontId="2" fillId="0" borderId="37" xfId="0" applyNumberFormat="1" applyFont="1" applyBorder="1" applyAlignment="1">
      <alignment wrapText="1"/>
    </xf>
    <xf numFmtId="3" fontId="2" fillId="0" borderId="38" xfId="0" applyNumberFormat="1" applyFont="1" applyBorder="1" applyAlignment="1">
      <alignment vertical="center"/>
    </xf>
    <xf numFmtId="3" fontId="2" fillId="2" borderId="45" xfId="0" applyNumberFormat="1" applyFont="1" applyFill="1" applyBorder="1" applyAlignment="1">
      <alignment vertical="center"/>
    </xf>
    <xf numFmtId="3" fontId="2" fillId="2" borderId="46" xfId="0" applyNumberFormat="1" applyFont="1" applyFill="1" applyBorder="1" applyAlignment="1">
      <alignment vertical="center"/>
    </xf>
    <xf numFmtId="1" fontId="2" fillId="0" borderId="43" xfId="0" applyNumberFormat="1" applyFont="1" applyBorder="1" applyAlignment="1">
      <alignment wrapText="1"/>
    </xf>
    <xf numFmtId="1" fontId="2" fillId="0" borderId="44" xfId="0" applyNumberFormat="1" applyFont="1" applyBorder="1" applyAlignment="1">
      <alignment wrapText="1"/>
    </xf>
    <xf numFmtId="3" fontId="2" fillId="0" borderId="45" xfId="0" applyNumberFormat="1" applyFont="1" applyBorder="1" applyAlignment="1">
      <alignment vertical="center"/>
    </xf>
    <xf numFmtId="3" fontId="2" fillId="0" borderId="46" xfId="0" applyNumberFormat="1" applyFont="1" applyBorder="1" applyAlignment="1">
      <alignment vertical="center"/>
    </xf>
    <xf numFmtId="164" fontId="2" fillId="2" borderId="50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3" fontId="0" fillId="0" borderId="0" xfId="0" applyNumberFormat="1"/>
    <xf numFmtId="0" fontId="2" fillId="0" borderId="51" xfId="0" applyFont="1" applyBorder="1" applyAlignment="1">
      <alignment horizontal="left" vertical="center" indent="1"/>
    </xf>
    <xf numFmtId="0" fontId="5" fillId="0" borderId="0" xfId="0" applyFont="1" applyAlignment="1">
      <alignment horizontal="justify" vertical="center"/>
    </xf>
    <xf numFmtId="0" fontId="2" fillId="0" borderId="1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Alignment="1">
      <alignment horizontal="right"/>
    </xf>
    <xf numFmtId="0" fontId="0" fillId="0" borderId="0" xfId="0" applyFont="1"/>
    <xf numFmtId="0" fontId="7" fillId="0" borderId="0" xfId="1" applyAlignment="1">
      <alignment vertical="center"/>
    </xf>
    <xf numFmtId="0" fontId="7" fillId="0" borderId="0" xfId="1"/>
    <xf numFmtId="0" fontId="7" fillId="0" borderId="0" xfId="1" applyFont="1"/>
    <xf numFmtId="164" fontId="2" fillId="0" borderId="1" xfId="0" applyNumberFormat="1" applyFont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 indent="1"/>
    </xf>
    <xf numFmtId="164" fontId="2" fillId="0" borderId="29" xfId="0" applyNumberFormat="1" applyFont="1" applyBorder="1" applyAlignment="1">
      <alignment horizontal="right" vertical="center"/>
    </xf>
    <xf numFmtId="164" fontId="2" fillId="0" borderId="24" xfId="0" applyNumberFormat="1" applyFont="1" applyBorder="1" applyAlignment="1">
      <alignment horizontal="right" vertical="center"/>
    </xf>
    <xf numFmtId="164" fontId="2" fillId="0" borderId="38" xfId="0" applyNumberFormat="1" applyFont="1" applyBorder="1" applyAlignment="1">
      <alignment horizontal="right" vertical="center"/>
    </xf>
    <xf numFmtId="164" fontId="2" fillId="0" borderId="45" xfId="0" applyNumberFormat="1" applyFont="1" applyBorder="1" applyAlignment="1">
      <alignment horizontal="right" vertical="center"/>
    </xf>
    <xf numFmtId="164" fontId="2" fillId="0" borderId="46" xfId="0" applyNumberFormat="1" applyFont="1" applyBorder="1" applyAlignment="1">
      <alignment horizontal="right" vertical="center"/>
    </xf>
    <xf numFmtId="164" fontId="2" fillId="0" borderId="6" xfId="0" applyNumberFormat="1" applyFont="1" applyBorder="1" applyAlignment="1">
      <alignment horizontal="right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 wrapText="1"/>
    </xf>
    <xf numFmtId="0" fontId="6" fillId="3" borderId="52" xfId="0" applyFont="1" applyFill="1" applyBorder="1" applyAlignment="1">
      <alignment horizontal="center" vertical="center" wrapText="1"/>
    </xf>
    <xf numFmtId="0" fontId="6" fillId="3" borderId="51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26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Relationship Id="rId27" Type="http://schemas.openxmlformats.org/officeDocument/2006/relationships/customXml" Target="../customXml/item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showGridLines="0" tabSelected="1" zoomScaleNormal="100" workbookViewId="0">
      <selection activeCell="B1" sqref="B1"/>
    </sheetView>
  </sheetViews>
  <sheetFormatPr defaultRowHeight="14.5" x14ac:dyDescent="0.35"/>
  <cols>
    <col min="1" max="1" width="3.453125" style="82" customWidth="1"/>
    <col min="2" max="2" width="30" customWidth="1"/>
  </cols>
  <sheetData>
    <row r="1" spans="1:2" ht="17.5" x14ac:dyDescent="0.35">
      <c r="B1" s="1" t="s">
        <v>95</v>
      </c>
    </row>
    <row r="2" spans="1:2" ht="17.5" x14ac:dyDescent="0.35">
      <c r="B2" s="1" t="s">
        <v>96</v>
      </c>
    </row>
    <row r="4" spans="1:2" ht="17.5" x14ac:dyDescent="0.35">
      <c r="B4" s="1" t="s">
        <v>97</v>
      </c>
    </row>
    <row r="6" spans="1:2" ht="19.5" customHeight="1" x14ac:dyDescent="0.35">
      <c r="A6" s="82" t="s">
        <v>98</v>
      </c>
      <c r="B6" s="84" t="str">
        <f>Amostra!B4</f>
        <v>Quadro 0. Resumo da Amostra e das Respostas</v>
      </c>
    </row>
    <row r="7" spans="1:2" ht="7" customHeight="1" x14ac:dyDescent="0.35">
      <c r="B7" s="84"/>
    </row>
    <row r="8" spans="1:2" ht="19.5" customHeight="1" x14ac:dyDescent="0.35">
      <c r="A8" s="82" t="s">
        <v>98</v>
      </c>
      <c r="B8" s="84" t="str">
        <f>'Q1'!B4</f>
        <v>Quadro 1. Qual a situação que melhor descreve a sua empresa nesta semana?</v>
      </c>
    </row>
    <row r="9" spans="1:2" ht="19.5" customHeight="1" x14ac:dyDescent="0.35">
      <c r="A9" s="82" t="s">
        <v>98</v>
      </c>
      <c r="B9" s="84" t="str">
        <f>'Q2'!B4</f>
        <v>Quadro 2. Nesta semana, a pandemia COVID-19 está a ter um impacto no volume de negócios da sua empresa?</v>
      </c>
    </row>
    <row r="10" spans="1:2" ht="19.5" customHeight="1" x14ac:dyDescent="0.35">
      <c r="A10" s="82" t="s">
        <v>98</v>
      </c>
      <c r="B10" s="84" t="str">
        <f>'Q21'!B4</f>
        <v>Quadro 2.1 Nesta semana, indique a melhor estimativa para a redução ou aumento no volume de negócios da sua empresa:</v>
      </c>
    </row>
    <row r="11" spans="1:2" ht="19.5" customHeight="1" x14ac:dyDescent="0.35">
      <c r="A11" s="82" t="s">
        <v>98</v>
      </c>
      <c r="B11" s="84" t="str">
        <f>'Q31'!B4</f>
        <v>Quadro 3.1 Qual o impacto dos seguintes motivos para a redução do volume de negócios da sua empresa?</v>
      </c>
    </row>
    <row r="12" spans="1:2" ht="19.5" customHeight="1" x14ac:dyDescent="0.35">
      <c r="A12" s="82" t="s">
        <v>98</v>
      </c>
      <c r="B12" s="84" t="str">
        <f>'Q32'!B4</f>
        <v>Quadro 3.2 Qual o impacto dos seguintes motivos para o encerramento definitivo da sua empresa?</v>
      </c>
    </row>
    <row r="13" spans="1:2" ht="19.5" customHeight="1" x14ac:dyDescent="0.35">
      <c r="A13" s="82" t="s">
        <v>98</v>
      </c>
      <c r="B13" s="84" t="str">
        <f>'Q4'!B4</f>
        <v>Quadro 4. Nesta semana, a pandemia COVID-19 está a ter um impacto no número de pessoas ao serviço efetivamente a trabalhar na sua empresa?</v>
      </c>
    </row>
    <row r="14" spans="1:2" ht="19.5" customHeight="1" x14ac:dyDescent="0.35">
      <c r="A14" s="82" t="s">
        <v>98</v>
      </c>
      <c r="B14" s="84" t="str">
        <f>'Q41'!B4</f>
        <v>Quadro 4.1 Nesta semana, indique a melhor estimativa para a redução ou aumento nas pessoas ao serviço da sua empresa:</v>
      </c>
    </row>
    <row r="15" spans="1:2" ht="19.5" customHeight="1" x14ac:dyDescent="0.35">
      <c r="A15" s="82" t="s">
        <v>98</v>
      </c>
      <c r="B15" s="84" t="str">
        <f>'Q5'!B4</f>
        <v>Quadro 5. Tendo em conta a resposta à pergunta anterior, qual das seguintes situações é mais relevante para a redução do número de pessoas ao serviço efetivamente a trabalhar?</v>
      </c>
    </row>
    <row r="16" spans="1:2" ht="19.5" customHeight="1" x14ac:dyDescent="0.35">
      <c r="A16" s="82" t="s">
        <v>98</v>
      </c>
      <c r="B16" s="84" t="str">
        <f>'Q6'!B4</f>
        <v>Quadro 6. A sua empresa beneficiou ou está a planear beneficiar de uma ou mais das seguintes medidas apresentadas pelo Governo devido à pandemia COVID-19?</v>
      </c>
    </row>
    <row r="17" spans="1:2" ht="19.5" customHeight="1" x14ac:dyDescent="0.35">
      <c r="A17" s="82" t="s">
        <v>98</v>
      </c>
      <c r="B17" s="84" t="str">
        <f>'Q7'!B4</f>
        <v>Quadro 7. Na ausência de medidas adicionais de apoio à liquidez, por quanto tempo poderá a sua empresa permanecer em atividade nas circunstâncias atuais?</v>
      </c>
    </row>
    <row r="18" spans="1:2" ht="19.5" customHeight="1" x14ac:dyDescent="0.35">
      <c r="A18" s="82" t="s">
        <v>98</v>
      </c>
      <c r="B18" s="84" t="str">
        <f>'Q8'!B4</f>
        <v>Quadro 8. Na semana passada, devido aos efeitos da pandemia COVID-19, a sua empresa aumentou o recurso ao crédito bancário ou outro tipo de crédito?</v>
      </c>
    </row>
    <row r="19" spans="1:2" ht="19.5" customHeight="1" x14ac:dyDescent="0.35">
      <c r="A19" s="82" t="s">
        <v>98</v>
      </c>
      <c r="B19" s="84" t="str">
        <f>'Q81'!B4</f>
        <v>Quadro 8.1 Na semana passada, indique em que condições a empresa acedeu ao crédito, face às anteriormente praticadas:</v>
      </c>
    </row>
    <row r="20" spans="1:2" ht="19.5" customHeight="1" x14ac:dyDescent="0.35">
      <c r="A20" s="82" t="s">
        <v>98</v>
      </c>
      <c r="B20" s="84" t="str">
        <f>'Q82'!B4</f>
        <v>Quadro 8.2 Na semana passada, indique a razão pela qual não aumentou o crédito:</v>
      </c>
    </row>
    <row r="21" spans="1:2" x14ac:dyDescent="0.35">
      <c r="A21" s="82" t="s">
        <v>98</v>
      </c>
      <c r="B21" s="84" t="str">
        <f>'Q9'!B4</f>
        <v>Quadro 9. Esta semana os preços praticados pela sua empresa deverão:</v>
      </c>
    </row>
    <row r="22" spans="1:2" ht="7" customHeight="1" x14ac:dyDescent="0.35">
      <c r="B22" s="84"/>
    </row>
    <row r="23" spans="1:2" x14ac:dyDescent="0.35">
      <c r="A23" s="82" t="s">
        <v>98</v>
      </c>
      <c r="B23" s="85" t="str">
        <f>Nota!B4</f>
        <v>Quadro 10. Nota Técnica</v>
      </c>
    </row>
    <row r="24" spans="1:2" x14ac:dyDescent="0.35">
      <c r="B24" s="83"/>
    </row>
  </sheetData>
  <hyperlinks>
    <hyperlink ref="B6" location="Amostra!A1" display="Amostra!A1"/>
    <hyperlink ref="B8" location="'Q1'!A1" display="'Q1'!A1"/>
    <hyperlink ref="B9" location="'Q2'!A1" display="'Q2'!A1"/>
    <hyperlink ref="B10" location="'Q21'!A1" display="'Q21'!A1"/>
    <hyperlink ref="B11" location="'Q31'!A1" display="'Q31'!A1"/>
    <hyperlink ref="B12" location="'Q32'!A1" display="'Q32'!A1"/>
    <hyperlink ref="B13" location="'Q4'!A1" display="'Q4'!A1"/>
    <hyperlink ref="B14" location="'Q41'!A1" display="'Q41'!A1"/>
    <hyperlink ref="B15" location="'Q5'!A1" display="'Q5'!A1"/>
    <hyperlink ref="B16" location="'Q6'!A1" display="'Q6'!A1"/>
    <hyperlink ref="B17" location="'Q7'!A1" display="'Q7'!A1"/>
    <hyperlink ref="B18" location="'Q8'!A1" display="'Q8'!A1"/>
    <hyperlink ref="B19" location="'Q81'!A1" display="'Q81'!A1"/>
    <hyperlink ref="B20" location="'Q82'!A1" display="'Q82'!A1"/>
    <hyperlink ref="B21" location="'Q9'!A1" display="'Q9'!A1"/>
    <hyperlink ref="B23" location="Nota!A1" display="Nota!A1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2"/>
  <sheetViews>
    <sheetView showGridLines="0" zoomScaleNormal="100" workbookViewId="0">
      <selection activeCell="B1" sqref="B1"/>
    </sheetView>
  </sheetViews>
  <sheetFormatPr defaultRowHeight="14.5" x14ac:dyDescent="0.35"/>
  <cols>
    <col min="1" max="1" width="3.453125" customWidth="1"/>
    <col min="2" max="2" width="28.26953125" customWidth="1"/>
    <col min="3" max="8" width="14.54296875" customWidth="1"/>
    <col min="9" max="9" width="3.453125" customWidth="1"/>
    <col min="10" max="10" width="27.7265625" customWidth="1"/>
    <col min="11" max="16" width="13.7265625" customWidth="1"/>
  </cols>
  <sheetData>
    <row r="1" spans="2:16" ht="17.5" x14ac:dyDescent="0.35">
      <c r="B1" s="1" t="s">
        <v>95</v>
      </c>
    </row>
    <row r="2" spans="2:16" ht="17.5" x14ac:dyDescent="0.35">
      <c r="B2" s="1" t="s">
        <v>96</v>
      </c>
    </row>
    <row r="3" spans="2:16" x14ac:dyDescent="0.35">
      <c r="B3" s="86" t="s">
        <v>115</v>
      </c>
    </row>
    <row r="4" spans="2:16" ht="18" customHeight="1" x14ac:dyDescent="0.35">
      <c r="B4" s="1" t="s">
        <v>107</v>
      </c>
      <c r="C4" s="1"/>
      <c r="D4" s="1"/>
      <c r="E4" s="1"/>
      <c r="F4" s="1"/>
      <c r="G4" s="1"/>
      <c r="H4" s="1"/>
    </row>
    <row r="5" spans="2:16" ht="4.5" customHeight="1" x14ac:dyDescent="0.35"/>
    <row r="6" spans="2:16" x14ac:dyDescent="0.35">
      <c r="B6" s="22" t="s">
        <v>80</v>
      </c>
      <c r="J6" s="2" t="s">
        <v>81</v>
      </c>
    </row>
    <row r="7" spans="2:16" ht="52.5" x14ac:dyDescent="0.35">
      <c r="B7" s="14" t="s">
        <v>0</v>
      </c>
      <c r="C7" s="14" t="s">
        <v>30</v>
      </c>
      <c r="D7" s="14" t="s">
        <v>31</v>
      </c>
      <c r="E7" s="14" t="s">
        <v>32</v>
      </c>
      <c r="F7" s="14" t="s">
        <v>33</v>
      </c>
      <c r="G7" s="14" t="s">
        <v>34</v>
      </c>
      <c r="H7" s="14" t="s">
        <v>28</v>
      </c>
      <c r="J7" s="14" t="s">
        <v>0</v>
      </c>
      <c r="K7" s="14" t="s">
        <v>30</v>
      </c>
      <c r="L7" s="14" t="s">
        <v>31</v>
      </c>
      <c r="M7" s="14" t="s">
        <v>32</v>
      </c>
      <c r="N7" s="14" t="s">
        <v>33</v>
      </c>
      <c r="O7" s="14" t="s">
        <v>34</v>
      </c>
      <c r="P7" s="14" t="s">
        <v>28</v>
      </c>
    </row>
    <row r="8" spans="2:16" x14ac:dyDescent="0.35">
      <c r="B8" s="4" t="s">
        <v>4</v>
      </c>
      <c r="C8" s="5"/>
      <c r="D8" s="5"/>
      <c r="E8" s="5"/>
      <c r="F8" s="5"/>
      <c r="G8" s="5"/>
      <c r="H8" s="5"/>
      <c r="J8" s="4" t="s">
        <v>4</v>
      </c>
      <c r="K8" s="5"/>
      <c r="L8" s="5"/>
      <c r="M8" s="5"/>
      <c r="N8" s="5"/>
      <c r="O8" s="5"/>
      <c r="P8" s="5"/>
    </row>
    <row r="9" spans="2:16" x14ac:dyDescent="0.35">
      <c r="B9" s="6" t="s">
        <v>4</v>
      </c>
      <c r="C9" s="7">
        <v>1227</v>
      </c>
      <c r="D9" s="7">
        <v>14</v>
      </c>
      <c r="E9" s="7">
        <v>49</v>
      </c>
      <c r="F9" s="7">
        <v>801</v>
      </c>
      <c r="G9" s="7">
        <v>479</v>
      </c>
      <c r="H9" s="7">
        <v>123</v>
      </c>
      <c r="J9" s="6" t="s">
        <v>4</v>
      </c>
      <c r="K9" s="11">
        <f>C9/(C9+D9+E9+F9+G9+H9)*100</f>
        <v>45.562569624953589</v>
      </c>
      <c r="L9" s="11">
        <f>D9/(D9+E9+F9+G9+H9+C9)*100</f>
        <v>0.51986632008911993</v>
      </c>
      <c r="M9" s="11">
        <f>E9/(E9+F9+G9+H9+C9+D9)*100</f>
        <v>1.8195321203119199</v>
      </c>
      <c r="N9" s="11">
        <f>F9/(F9+G9+H9+E9+D9+C9)*100</f>
        <v>29.743780170813221</v>
      </c>
      <c r="O9" s="11">
        <f>G9/(G9+H9+F9+E9+D9+C9)*100</f>
        <v>17.786854808763461</v>
      </c>
      <c r="P9" s="11">
        <f>H9/(H9+C9+D9+E9+F9+G9)*100</f>
        <v>4.5673969550686966</v>
      </c>
    </row>
    <row r="10" spans="2:16" x14ac:dyDescent="0.35">
      <c r="B10" s="4" t="s">
        <v>5</v>
      </c>
      <c r="C10" s="8"/>
      <c r="D10" s="8"/>
      <c r="E10" s="8"/>
      <c r="F10" s="8"/>
      <c r="G10" s="8"/>
      <c r="H10" s="8"/>
      <c r="J10" s="4" t="s">
        <v>5</v>
      </c>
      <c r="K10" s="12"/>
      <c r="L10" s="12"/>
      <c r="M10" s="12"/>
      <c r="N10" s="12"/>
      <c r="O10" s="12"/>
      <c r="P10" s="12"/>
    </row>
    <row r="11" spans="2:16" x14ac:dyDescent="0.35">
      <c r="B11" s="9" t="s">
        <v>6</v>
      </c>
      <c r="C11" s="10">
        <v>222</v>
      </c>
      <c r="D11" s="10">
        <v>4</v>
      </c>
      <c r="E11" s="10">
        <v>2</v>
      </c>
      <c r="F11" s="10">
        <v>90</v>
      </c>
      <c r="G11" s="10">
        <v>76</v>
      </c>
      <c r="H11" s="10">
        <v>29</v>
      </c>
      <c r="J11" s="9" t="s">
        <v>6</v>
      </c>
      <c r="K11" s="13">
        <f t="shared" ref="K11:K22" si="0">C11/(C11+D11+E11+F11+G11+H11)*100</f>
        <v>52.4822695035461</v>
      </c>
      <c r="L11" s="13">
        <f t="shared" ref="L11:L22" si="1">D11/(D11+E11+F11+G11+H11+C11)*100</f>
        <v>0.94562647754137119</v>
      </c>
      <c r="M11" s="13">
        <f t="shared" ref="M11:M22" si="2">E11/(E11+F11+G11+H11+C11+D11)*100</f>
        <v>0.4728132387706856</v>
      </c>
      <c r="N11" s="13">
        <f t="shared" ref="N11:N22" si="3">F11/(F11+G11+H11+E11+D11+C11)*100</f>
        <v>21.276595744680851</v>
      </c>
      <c r="O11" s="13">
        <f t="shared" ref="O11:O22" si="4">G11/(G11+H11+F11+E11+D11+C11)*100</f>
        <v>17.966903073286051</v>
      </c>
      <c r="P11" s="13">
        <f t="shared" ref="P11:P22" si="5">H11/(H11+C11+D11+E11+F11+G11)*100</f>
        <v>6.8557919621749415</v>
      </c>
    </row>
    <row r="12" spans="2:16" x14ac:dyDescent="0.35">
      <c r="B12" s="9" t="s">
        <v>7</v>
      </c>
      <c r="C12" s="10">
        <v>422</v>
      </c>
      <c r="D12" s="10">
        <v>5</v>
      </c>
      <c r="E12" s="10">
        <v>10</v>
      </c>
      <c r="F12" s="10">
        <v>260</v>
      </c>
      <c r="G12" s="10">
        <v>195</v>
      </c>
      <c r="H12" s="10">
        <v>39</v>
      </c>
      <c r="J12" s="9" t="s">
        <v>7</v>
      </c>
      <c r="K12" s="13">
        <f t="shared" si="0"/>
        <v>45.327604726100965</v>
      </c>
      <c r="L12" s="13">
        <f t="shared" si="1"/>
        <v>0.53705692803437166</v>
      </c>
      <c r="M12" s="13">
        <f t="shared" si="2"/>
        <v>1.0741138560687433</v>
      </c>
      <c r="N12" s="13">
        <f t="shared" si="3"/>
        <v>27.926960257787325</v>
      </c>
      <c r="O12" s="13">
        <f t="shared" si="4"/>
        <v>20.945220193340493</v>
      </c>
      <c r="P12" s="13">
        <f t="shared" si="5"/>
        <v>4.1890440386680989</v>
      </c>
    </row>
    <row r="13" spans="2:16" x14ac:dyDescent="0.35">
      <c r="B13" s="9" t="s">
        <v>8</v>
      </c>
      <c r="C13" s="10">
        <v>394</v>
      </c>
      <c r="D13" s="10">
        <v>4</v>
      </c>
      <c r="E13" s="10">
        <v>26</v>
      </c>
      <c r="F13" s="10">
        <v>295</v>
      </c>
      <c r="G13" s="10">
        <v>146</v>
      </c>
      <c r="H13" s="10">
        <v>39</v>
      </c>
      <c r="J13" s="9" t="s">
        <v>8</v>
      </c>
      <c r="K13" s="13">
        <f t="shared" si="0"/>
        <v>43.584070796460175</v>
      </c>
      <c r="L13" s="13">
        <f t="shared" si="1"/>
        <v>0.44247787610619471</v>
      </c>
      <c r="M13" s="13">
        <f t="shared" si="2"/>
        <v>2.8761061946902653</v>
      </c>
      <c r="N13" s="13">
        <f t="shared" si="3"/>
        <v>32.632743362831853</v>
      </c>
      <c r="O13" s="13">
        <f t="shared" si="4"/>
        <v>16.150442477876105</v>
      </c>
      <c r="P13" s="13">
        <f t="shared" si="5"/>
        <v>4.3141592920353977</v>
      </c>
    </row>
    <row r="14" spans="2:16" x14ac:dyDescent="0.35">
      <c r="B14" s="9" t="s">
        <v>9</v>
      </c>
      <c r="C14" s="10">
        <v>189</v>
      </c>
      <c r="D14" s="10">
        <v>1</v>
      </c>
      <c r="E14" s="10">
        <v>11</v>
      </c>
      <c r="F14" s="10">
        <v>156</v>
      </c>
      <c r="G14" s="10">
        <v>62</v>
      </c>
      <c r="H14" s="10">
        <v>16</v>
      </c>
      <c r="J14" s="9" t="s">
        <v>9</v>
      </c>
      <c r="K14" s="13">
        <f t="shared" si="0"/>
        <v>43.448275862068961</v>
      </c>
      <c r="L14" s="13">
        <f t="shared" si="1"/>
        <v>0.22988505747126436</v>
      </c>
      <c r="M14" s="13">
        <f t="shared" si="2"/>
        <v>2.5287356321839081</v>
      </c>
      <c r="N14" s="13">
        <f t="shared" si="3"/>
        <v>35.862068965517238</v>
      </c>
      <c r="O14" s="13">
        <f t="shared" si="4"/>
        <v>14.25287356321839</v>
      </c>
      <c r="P14" s="13">
        <f t="shared" si="5"/>
        <v>3.6781609195402298</v>
      </c>
    </row>
    <row r="15" spans="2:16" x14ac:dyDescent="0.35">
      <c r="B15" s="4" t="s">
        <v>70</v>
      </c>
      <c r="C15" s="8"/>
      <c r="D15" s="8"/>
      <c r="E15" s="8"/>
      <c r="F15" s="8"/>
      <c r="G15" s="8"/>
      <c r="H15" s="8"/>
      <c r="J15" s="4" t="s">
        <v>70</v>
      </c>
      <c r="K15" s="12"/>
      <c r="L15" s="12"/>
      <c r="M15" s="12"/>
      <c r="N15" s="12"/>
      <c r="O15" s="12"/>
      <c r="P15" s="12"/>
    </row>
    <row r="16" spans="2:16" x14ac:dyDescent="0.35">
      <c r="B16" s="9" t="s">
        <v>63</v>
      </c>
      <c r="C16" s="10">
        <v>273</v>
      </c>
      <c r="D16" s="10">
        <v>2</v>
      </c>
      <c r="E16" s="10">
        <v>8</v>
      </c>
      <c r="F16" s="10">
        <v>331</v>
      </c>
      <c r="G16" s="10">
        <v>138</v>
      </c>
      <c r="H16" s="10">
        <v>41</v>
      </c>
      <c r="J16" s="9" t="s">
        <v>63</v>
      </c>
      <c r="K16" s="13">
        <f t="shared" si="0"/>
        <v>34.42622950819672</v>
      </c>
      <c r="L16" s="13">
        <f t="shared" si="1"/>
        <v>0.25220680958385877</v>
      </c>
      <c r="M16" s="13">
        <f t="shared" si="2"/>
        <v>1.0088272383354351</v>
      </c>
      <c r="N16" s="13">
        <f t="shared" si="3"/>
        <v>41.740226986128626</v>
      </c>
      <c r="O16" s="13">
        <f t="shared" si="4"/>
        <v>17.402269861286253</v>
      </c>
      <c r="P16" s="13">
        <f t="shared" si="5"/>
        <v>5.1702395964691048</v>
      </c>
    </row>
    <row r="17" spans="2:16" x14ac:dyDescent="0.35">
      <c r="B17" s="9" t="s">
        <v>64</v>
      </c>
      <c r="C17" s="10">
        <v>68</v>
      </c>
      <c r="D17" s="10">
        <v>3</v>
      </c>
      <c r="E17" s="10">
        <v>7</v>
      </c>
      <c r="F17" s="10">
        <v>98</v>
      </c>
      <c r="G17" s="10">
        <v>56</v>
      </c>
      <c r="H17" s="10">
        <v>19</v>
      </c>
      <c r="J17" s="9" t="s">
        <v>64</v>
      </c>
      <c r="K17" s="13">
        <f t="shared" si="0"/>
        <v>27.091633466135455</v>
      </c>
      <c r="L17" s="13">
        <f t="shared" si="1"/>
        <v>1.1952191235059761</v>
      </c>
      <c r="M17" s="13">
        <f t="shared" si="2"/>
        <v>2.788844621513944</v>
      </c>
      <c r="N17" s="13">
        <f t="shared" si="3"/>
        <v>39.04382470119522</v>
      </c>
      <c r="O17" s="13">
        <f t="shared" si="4"/>
        <v>22.310756972111552</v>
      </c>
      <c r="P17" s="13">
        <f t="shared" si="5"/>
        <v>7.569721115537849</v>
      </c>
    </row>
    <row r="18" spans="2:16" x14ac:dyDescent="0.35">
      <c r="B18" s="9" t="s">
        <v>65</v>
      </c>
      <c r="C18" s="10">
        <v>393</v>
      </c>
      <c r="D18" s="10">
        <v>4</v>
      </c>
      <c r="E18" s="10">
        <v>14</v>
      </c>
      <c r="F18" s="10">
        <v>241</v>
      </c>
      <c r="G18" s="10">
        <v>150</v>
      </c>
      <c r="H18" s="10">
        <v>31</v>
      </c>
      <c r="J18" s="9" t="s">
        <v>65</v>
      </c>
      <c r="K18" s="13">
        <f t="shared" si="0"/>
        <v>47.178871548619448</v>
      </c>
      <c r="L18" s="13">
        <f t="shared" si="1"/>
        <v>0.48019207683073228</v>
      </c>
      <c r="M18" s="13">
        <f t="shared" si="2"/>
        <v>1.680672268907563</v>
      </c>
      <c r="N18" s="13">
        <f t="shared" si="3"/>
        <v>28.931572629051622</v>
      </c>
      <c r="O18" s="13">
        <f t="shared" si="4"/>
        <v>18.007202881152462</v>
      </c>
      <c r="P18" s="13">
        <f t="shared" si="5"/>
        <v>3.7214885954381751</v>
      </c>
    </row>
    <row r="19" spans="2:16" x14ac:dyDescent="0.35">
      <c r="B19" s="9" t="s">
        <v>66</v>
      </c>
      <c r="C19" s="10">
        <v>49</v>
      </c>
      <c r="D19" s="10">
        <v>0</v>
      </c>
      <c r="E19" s="10">
        <v>4</v>
      </c>
      <c r="F19" s="10">
        <v>19</v>
      </c>
      <c r="G19" s="10">
        <v>27</v>
      </c>
      <c r="H19" s="10">
        <v>3</v>
      </c>
      <c r="J19" s="9" t="s">
        <v>66</v>
      </c>
      <c r="K19" s="13">
        <f t="shared" si="0"/>
        <v>48.03921568627451</v>
      </c>
      <c r="L19" s="13">
        <f t="shared" si="1"/>
        <v>0</v>
      </c>
      <c r="M19" s="13">
        <f t="shared" si="2"/>
        <v>3.9215686274509802</v>
      </c>
      <c r="N19" s="13">
        <f t="shared" si="3"/>
        <v>18.627450980392158</v>
      </c>
      <c r="O19" s="13">
        <f t="shared" si="4"/>
        <v>26.47058823529412</v>
      </c>
      <c r="P19" s="13">
        <f t="shared" si="5"/>
        <v>2.9411764705882351</v>
      </c>
    </row>
    <row r="20" spans="2:16" x14ac:dyDescent="0.35">
      <c r="B20" s="9" t="s">
        <v>67</v>
      </c>
      <c r="C20" s="10">
        <v>197</v>
      </c>
      <c r="D20" s="10">
        <v>1</v>
      </c>
      <c r="E20" s="10">
        <v>1</v>
      </c>
      <c r="F20" s="10">
        <v>11</v>
      </c>
      <c r="G20" s="10">
        <v>10</v>
      </c>
      <c r="H20" s="10">
        <v>6</v>
      </c>
      <c r="J20" s="9" t="s">
        <v>67</v>
      </c>
      <c r="K20" s="13">
        <f t="shared" si="0"/>
        <v>87.16814159292035</v>
      </c>
      <c r="L20" s="13">
        <f t="shared" si="1"/>
        <v>0.44247787610619471</v>
      </c>
      <c r="M20" s="13">
        <f t="shared" si="2"/>
        <v>0.44247787610619471</v>
      </c>
      <c r="N20" s="13">
        <f t="shared" si="3"/>
        <v>4.8672566371681416</v>
      </c>
      <c r="O20" s="13">
        <f t="shared" si="4"/>
        <v>4.4247787610619467</v>
      </c>
      <c r="P20" s="13">
        <f t="shared" si="5"/>
        <v>2.6548672566371683</v>
      </c>
    </row>
    <row r="21" spans="2:16" x14ac:dyDescent="0.35">
      <c r="B21" s="9" t="s">
        <v>68</v>
      </c>
      <c r="C21" s="10">
        <v>34</v>
      </c>
      <c r="D21" s="10">
        <v>0</v>
      </c>
      <c r="E21" s="10">
        <v>2</v>
      </c>
      <c r="F21" s="10">
        <v>22</v>
      </c>
      <c r="G21" s="10">
        <v>11</v>
      </c>
      <c r="H21" s="10">
        <v>3</v>
      </c>
      <c r="J21" s="9" t="s">
        <v>68</v>
      </c>
      <c r="K21" s="13">
        <f t="shared" si="0"/>
        <v>47.222222222222221</v>
      </c>
      <c r="L21" s="13">
        <f t="shared" si="1"/>
        <v>0</v>
      </c>
      <c r="M21" s="13">
        <f t="shared" si="2"/>
        <v>2.7777777777777777</v>
      </c>
      <c r="N21" s="13">
        <f t="shared" si="3"/>
        <v>30.555555555555557</v>
      </c>
      <c r="O21" s="13">
        <f t="shared" si="4"/>
        <v>15.277777777777779</v>
      </c>
      <c r="P21" s="13">
        <f t="shared" si="5"/>
        <v>4.1666666666666661</v>
      </c>
    </row>
    <row r="22" spans="2:16" x14ac:dyDescent="0.35">
      <c r="B22" s="9" t="s">
        <v>69</v>
      </c>
      <c r="C22" s="10">
        <v>213</v>
      </c>
      <c r="D22" s="10">
        <v>4</v>
      </c>
      <c r="E22" s="10">
        <v>13</v>
      </c>
      <c r="F22" s="10">
        <v>79</v>
      </c>
      <c r="G22" s="10">
        <v>87</v>
      </c>
      <c r="H22" s="10">
        <v>20</v>
      </c>
      <c r="J22" s="9" t="s">
        <v>69</v>
      </c>
      <c r="K22" s="13">
        <f t="shared" si="0"/>
        <v>51.201923076923073</v>
      </c>
      <c r="L22" s="13">
        <f t="shared" si="1"/>
        <v>0.96153846153846156</v>
      </c>
      <c r="M22" s="13">
        <f t="shared" si="2"/>
        <v>3.125</v>
      </c>
      <c r="N22" s="13">
        <f t="shared" si="3"/>
        <v>18.990384615384613</v>
      </c>
      <c r="O22" s="13">
        <f t="shared" si="4"/>
        <v>20.91346153846154</v>
      </c>
      <c r="P22" s="13">
        <f t="shared" si="5"/>
        <v>4.8076923076923084</v>
      </c>
    </row>
  </sheetData>
  <hyperlinks>
    <hyperlink ref="B3" location="Índice!A1" display="voltar"/>
  </hyperlink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23"/>
  <sheetViews>
    <sheetView showGridLines="0" zoomScaleNormal="100" workbookViewId="0">
      <selection activeCell="B1" sqref="B1"/>
    </sheetView>
  </sheetViews>
  <sheetFormatPr defaultRowHeight="14.5" x14ac:dyDescent="0.35"/>
  <cols>
    <col min="1" max="1" width="3.453125" customWidth="1"/>
    <col min="2" max="2" width="28.26953125" customWidth="1"/>
    <col min="3" max="18" width="12.1796875" customWidth="1"/>
    <col min="19" max="19" width="3.453125" customWidth="1"/>
    <col min="20" max="20" width="27.7265625" customWidth="1"/>
  </cols>
  <sheetData>
    <row r="1" spans="2:36" ht="17.5" x14ac:dyDescent="0.35">
      <c r="B1" s="1" t="s">
        <v>95</v>
      </c>
    </row>
    <row r="2" spans="2:36" ht="17.5" x14ac:dyDescent="0.35">
      <c r="B2" s="1" t="s">
        <v>96</v>
      </c>
    </row>
    <row r="3" spans="2:36" x14ac:dyDescent="0.35">
      <c r="B3" s="86" t="s">
        <v>115</v>
      </c>
    </row>
    <row r="4" spans="2:36" ht="18" customHeight="1" x14ac:dyDescent="0.35">
      <c r="B4" s="1" t="s">
        <v>108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2:36" ht="4.5" customHeight="1" x14ac:dyDescent="0.35"/>
    <row r="6" spans="2:36" x14ac:dyDescent="0.35">
      <c r="B6" s="22" t="s">
        <v>80</v>
      </c>
      <c r="T6" s="22" t="s">
        <v>81</v>
      </c>
    </row>
    <row r="7" spans="2:36" ht="24.75" customHeight="1" x14ac:dyDescent="0.35">
      <c r="B7" s="107" t="s">
        <v>0</v>
      </c>
      <c r="C7" s="107" t="s">
        <v>35</v>
      </c>
      <c r="D7" s="107"/>
      <c r="E7" s="107"/>
      <c r="F7" s="112"/>
      <c r="G7" s="110" t="s">
        <v>36</v>
      </c>
      <c r="H7" s="107"/>
      <c r="I7" s="107"/>
      <c r="J7" s="121"/>
      <c r="K7" s="122" t="s">
        <v>37</v>
      </c>
      <c r="L7" s="107"/>
      <c r="M7" s="107"/>
      <c r="N7" s="123"/>
      <c r="O7" s="111" t="s">
        <v>38</v>
      </c>
      <c r="P7" s="107"/>
      <c r="Q7" s="107"/>
      <c r="R7" s="107"/>
      <c r="T7" s="107" t="s">
        <v>0</v>
      </c>
      <c r="U7" s="107" t="s">
        <v>35</v>
      </c>
      <c r="V7" s="107"/>
      <c r="W7" s="107"/>
      <c r="X7" s="112"/>
      <c r="Y7" s="110" t="s">
        <v>36</v>
      </c>
      <c r="Z7" s="107"/>
      <c r="AA7" s="107"/>
      <c r="AB7" s="121"/>
      <c r="AC7" s="122" t="s">
        <v>37</v>
      </c>
      <c r="AD7" s="107"/>
      <c r="AE7" s="107"/>
      <c r="AF7" s="123"/>
      <c r="AG7" s="111" t="s">
        <v>38</v>
      </c>
      <c r="AH7" s="107"/>
      <c r="AI7" s="107"/>
      <c r="AJ7" s="107"/>
    </row>
    <row r="8" spans="2:36" ht="42" x14ac:dyDescent="0.35">
      <c r="B8" s="108"/>
      <c r="C8" s="26" t="s">
        <v>39</v>
      </c>
      <c r="D8" s="26" t="s">
        <v>40</v>
      </c>
      <c r="E8" s="26" t="s">
        <v>41</v>
      </c>
      <c r="F8" s="37" t="s">
        <v>28</v>
      </c>
      <c r="G8" s="30" t="s">
        <v>39</v>
      </c>
      <c r="H8" s="26" t="s">
        <v>40</v>
      </c>
      <c r="I8" s="26" t="s">
        <v>41</v>
      </c>
      <c r="J8" s="42" t="s">
        <v>28</v>
      </c>
      <c r="K8" s="50" t="s">
        <v>39</v>
      </c>
      <c r="L8" s="26" t="s">
        <v>40</v>
      </c>
      <c r="M8" s="26" t="s">
        <v>41</v>
      </c>
      <c r="N8" s="51" t="s">
        <v>28</v>
      </c>
      <c r="O8" s="25" t="s">
        <v>39</v>
      </c>
      <c r="P8" s="14" t="s">
        <v>40</v>
      </c>
      <c r="Q8" s="14" t="s">
        <v>41</v>
      </c>
      <c r="R8" s="14" t="s">
        <v>28</v>
      </c>
      <c r="T8" s="108"/>
      <c r="U8" s="26" t="s">
        <v>39</v>
      </c>
      <c r="V8" s="26" t="s">
        <v>40</v>
      </c>
      <c r="W8" s="26" t="s">
        <v>41</v>
      </c>
      <c r="X8" s="37" t="s">
        <v>28</v>
      </c>
      <c r="Y8" s="30" t="s">
        <v>39</v>
      </c>
      <c r="Z8" s="26" t="s">
        <v>40</v>
      </c>
      <c r="AA8" s="26" t="s">
        <v>41</v>
      </c>
      <c r="AB8" s="42" t="s">
        <v>28</v>
      </c>
      <c r="AC8" s="50" t="s">
        <v>39</v>
      </c>
      <c r="AD8" s="26" t="s">
        <v>40</v>
      </c>
      <c r="AE8" s="26" t="s">
        <v>41</v>
      </c>
      <c r="AF8" s="51" t="s">
        <v>28</v>
      </c>
      <c r="AG8" s="25" t="s">
        <v>39</v>
      </c>
      <c r="AH8" s="14" t="s">
        <v>40</v>
      </c>
      <c r="AI8" s="14" t="s">
        <v>41</v>
      </c>
      <c r="AJ8" s="14" t="s">
        <v>28</v>
      </c>
    </row>
    <row r="9" spans="2:36" x14ac:dyDescent="0.35">
      <c r="B9" s="4" t="s">
        <v>4</v>
      </c>
      <c r="C9" s="5"/>
      <c r="D9" s="5"/>
      <c r="E9" s="5"/>
      <c r="F9" s="38"/>
      <c r="G9" s="31"/>
      <c r="H9" s="5"/>
      <c r="I9" s="5"/>
      <c r="J9" s="43"/>
      <c r="K9" s="52"/>
      <c r="L9" s="5"/>
      <c r="M9" s="5"/>
      <c r="N9" s="53"/>
      <c r="O9" s="5"/>
      <c r="P9" s="5"/>
      <c r="Q9" s="5"/>
      <c r="R9" s="5"/>
      <c r="T9" s="4" t="s">
        <v>4</v>
      </c>
      <c r="U9" s="5"/>
      <c r="V9" s="5"/>
      <c r="W9" s="5"/>
      <c r="X9" s="38"/>
      <c r="Y9" s="31"/>
      <c r="Z9" s="5"/>
      <c r="AA9" s="5"/>
      <c r="AB9" s="43"/>
      <c r="AC9" s="52"/>
      <c r="AD9" s="5"/>
      <c r="AE9" s="5"/>
      <c r="AF9" s="53"/>
      <c r="AG9" s="5"/>
      <c r="AH9" s="5"/>
      <c r="AI9" s="5"/>
      <c r="AJ9" s="5"/>
    </row>
    <row r="10" spans="2:36" x14ac:dyDescent="0.35">
      <c r="B10" s="6" t="s">
        <v>4</v>
      </c>
      <c r="C10" s="7">
        <v>226</v>
      </c>
      <c r="D10" s="7">
        <v>1100</v>
      </c>
      <c r="E10" s="7">
        <v>2248</v>
      </c>
      <c r="F10" s="62">
        <v>1145</v>
      </c>
      <c r="G10" s="32">
        <v>61</v>
      </c>
      <c r="H10" s="7">
        <v>1324</v>
      </c>
      <c r="I10" s="7">
        <v>2016</v>
      </c>
      <c r="J10" s="65">
        <v>1318</v>
      </c>
      <c r="K10" s="68">
        <v>280</v>
      </c>
      <c r="L10" s="7">
        <v>1647</v>
      </c>
      <c r="M10" s="7">
        <v>1679</v>
      </c>
      <c r="N10" s="69">
        <v>1113</v>
      </c>
      <c r="O10" s="60">
        <v>121</v>
      </c>
      <c r="P10" s="7">
        <v>1183</v>
      </c>
      <c r="Q10" s="7">
        <v>1213</v>
      </c>
      <c r="R10" s="7">
        <v>2202</v>
      </c>
      <c r="T10" s="6" t="s">
        <v>4</v>
      </c>
      <c r="U10" s="11">
        <f>C10/(C10+D10+E10+F10)*100</f>
        <v>4.7891502436956976</v>
      </c>
      <c r="V10" s="11">
        <f>D10/(D10+E10+F10+C10)*100</f>
        <v>23.310023310023308</v>
      </c>
      <c r="W10" s="11">
        <f>E10/(E10+F10+D10+C10)*100</f>
        <v>47.637211273574906</v>
      </c>
      <c r="X10" s="11">
        <f>F10/(F10+E10+D10+C10)*100</f>
        <v>24.263615172706082</v>
      </c>
      <c r="Y10" s="44">
        <f>G10/(G10+H10+I10+J10)*100</f>
        <v>1.2926467471922019</v>
      </c>
      <c r="Z10" s="11">
        <f>H10/(H10+I10+J10+G10)*100</f>
        <v>28.056791693155329</v>
      </c>
      <c r="AA10" s="11">
        <f>I10/(I10+J10+H10+G10)*100</f>
        <v>42.720915448188173</v>
      </c>
      <c r="AB10" s="45">
        <f>J10/(J10+I10+H10+G10)*100</f>
        <v>27.929646111464297</v>
      </c>
      <c r="AC10" s="54">
        <f>K10/(K10+L10+M10+N10)*100</f>
        <v>5.9334604789150243</v>
      </c>
      <c r="AD10" s="11">
        <f>L10/(L10+M10+N10+K10)*100</f>
        <v>34.901462174189447</v>
      </c>
      <c r="AE10" s="11">
        <f>M10/(M10+N10+L10+K10)*100</f>
        <v>35.579571943208308</v>
      </c>
      <c r="AF10" s="55">
        <f>N10/(N10+M10+L10+K10)*100</f>
        <v>23.585505403687222</v>
      </c>
      <c r="AG10" s="35">
        <f>O10/(O10+P10+Q10+R10)*100</f>
        <v>2.5641025641025639</v>
      </c>
      <c r="AH10" s="11">
        <f>P10/(P10+Q10+R10+O10)*100</f>
        <v>25.068870523415974</v>
      </c>
      <c r="AI10" s="11">
        <f>Q10/(Q10+R10+P10+O10)*100</f>
        <v>25.704598431871162</v>
      </c>
      <c r="AJ10" s="11">
        <f>R10/(R10+Q10+P10+O10)*100</f>
        <v>46.662428480610295</v>
      </c>
    </row>
    <row r="11" spans="2:36" x14ac:dyDescent="0.35">
      <c r="B11" s="4" t="s">
        <v>5</v>
      </c>
      <c r="C11" s="8"/>
      <c r="D11" s="8"/>
      <c r="E11" s="8"/>
      <c r="F11" s="63"/>
      <c r="G11" s="33"/>
      <c r="H11" s="8"/>
      <c r="I11" s="8"/>
      <c r="J11" s="66"/>
      <c r="K11" s="70"/>
      <c r="L11" s="8"/>
      <c r="M11" s="8"/>
      <c r="N11" s="71"/>
      <c r="O11" s="8"/>
      <c r="P11" s="8"/>
      <c r="Q11" s="8"/>
      <c r="R11" s="8"/>
      <c r="T11" s="4" t="s">
        <v>5</v>
      </c>
      <c r="U11" s="12"/>
      <c r="V11" s="12"/>
      <c r="W11" s="12"/>
      <c r="X11" s="40"/>
      <c r="Y11" s="46"/>
      <c r="Z11" s="12"/>
      <c r="AA11" s="12"/>
      <c r="AB11" s="47"/>
      <c r="AC11" s="56"/>
      <c r="AD11" s="12"/>
      <c r="AE11" s="12"/>
      <c r="AF11" s="57"/>
      <c r="AG11" s="12"/>
      <c r="AH11" s="12"/>
      <c r="AI11" s="12"/>
      <c r="AJ11" s="12"/>
    </row>
    <row r="12" spans="2:36" x14ac:dyDescent="0.35">
      <c r="B12" s="9" t="s">
        <v>6</v>
      </c>
      <c r="C12" s="10">
        <v>21</v>
      </c>
      <c r="D12" s="10">
        <v>185</v>
      </c>
      <c r="E12" s="10">
        <v>474</v>
      </c>
      <c r="F12" s="64">
        <v>256</v>
      </c>
      <c r="G12" s="34">
        <v>8</v>
      </c>
      <c r="H12" s="10">
        <v>206</v>
      </c>
      <c r="I12" s="10">
        <v>431</v>
      </c>
      <c r="J12" s="67">
        <v>291</v>
      </c>
      <c r="K12" s="72">
        <v>50</v>
      </c>
      <c r="L12" s="10">
        <v>302</v>
      </c>
      <c r="M12" s="10">
        <v>329</v>
      </c>
      <c r="N12" s="73">
        <v>255</v>
      </c>
      <c r="O12" s="61">
        <v>19</v>
      </c>
      <c r="P12" s="10">
        <v>229</v>
      </c>
      <c r="Q12" s="10">
        <v>235</v>
      </c>
      <c r="R12" s="10">
        <v>453</v>
      </c>
      <c r="T12" s="9" t="s">
        <v>6</v>
      </c>
      <c r="U12" s="13">
        <f t="shared" ref="U12:U23" si="0">C12/(C12+D12+E12+F12)*100</f>
        <v>2.2435897435897436</v>
      </c>
      <c r="V12" s="13">
        <f t="shared" ref="V12:V23" si="1">D12/(D12+E12+F12+C12)*100</f>
        <v>19.764957264957264</v>
      </c>
      <c r="W12" s="13">
        <f t="shared" ref="W12:W23" si="2">E12/(E12+F12+D12+C12)*100</f>
        <v>50.641025641025635</v>
      </c>
      <c r="X12" s="41">
        <f t="shared" ref="X12:X23" si="3">F12/(F12+E12+D12+C12)*100</f>
        <v>27.350427350427353</v>
      </c>
      <c r="Y12" s="48">
        <f t="shared" ref="Y12:Y23" si="4">G12/(G12+H12+I12+J12)*100</f>
        <v>0.85470085470085477</v>
      </c>
      <c r="Z12" s="13">
        <f t="shared" ref="Z12:Z23" si="5">H12/(H12+I12+J12+G12)*100</f>
        <v>22.008547008547009</v>
      </c>
      <c r="AA12" s="13">
        <f t="shared" ref="AA12:AA23" si="6">I12/(I12+J12+H12+G12)*100</f>
        <v>46.047008547008545</v>
      </c>
      <c r="AB12" s="49">
        <f t="shared" ref="AB12:AB23" si="7">J12/(J12+I12+H12+G12)*100</f>
        <v>31.089743589743591</v>
      </c>
      <c r="AC12" s="58">
        <f t="shared" ref="AC12:AC23" si="8">K12/(K12+L12+M12+N12)*100</f>
        <v>5.3418803418803416</v>
      </c>
      <c r="AD12" s="13">
        <f t="shared" ref="AD12:AD23" si="9">L12/(L12+M12+N12+K12)*100</f>
        <v>32.264957264957268</v>
      </c>
      <c r="AE12" s="13">
        <f t="shared" ref="AE12:AE23" si="10">M12/(M12+N12+L12+K12)*100</f>
        <v>35.149572649572647</v>
      </c>
      <c r="AF12" s="59">
        <f t="shared" ref="AF12:AF23" si="11">N12/(N12+M12+L12+K12)*100</f>
        <v>27.243589743589741</v>
      </c>
      <c r="AG12" s="36">
        <f t="shared" ref="AG12:AG23" si="12">O12/(O12+P12+Q12+R12)*100</f>
        <v>2.0299145299145298</v>
      </c>
      <c r="AH12" s="13">
        <f t="shared" ref="AH12:AH23" si="13">P12/(P12+Q12+R12+O12)*100</f>
        <v>24.465811965811966</v>
      </c>
      <c r="AI12" s="13">
        <f t="shared" ref="AI12:AI23" si="14">Q12/(Q12+R12+P12+O12)*100</f>
        <v>25.106837606837608</v>
      </c>
      <c r="AJ12" s="13">
        <f t="shared" ref="AJ12:AJ23" si="15">R12/(R12+Q12+P12+O12)*100</f>
        <v>48.397435897435898</v>
      </c>
    </row>
    <row r="13" spans="2:36" x14ac:dyDescent="0.35">
      <c r="B13" s="9" t="s">
        <v>7</v>
      </c>
      <c r="C13" s="10">
        <v>71</v>
      </c>
      <c r="D13" s="10">
        <v>437</v>
      </c>
      <c r="E13" s="10">
        <v>781</v>
      </c>
      <c r="F13" s="64">
        <v>414</v>
      </c>
      <c r="G13" s="34">
        <v>23</v>
      </c>
      <c r="H13" s="10">
        <v>513</v>
      </c>
      <c r="I13" s="10">
        <v>694</v>
      </c>
      <c r="J13" s="67">
        <v>473</v>
      </c>
      <c r="K13" s="72">
        <v>118</v>
      </c>
      <c r="L13" s="10">
        <v>632</v>
      </c>
      <c r="M13" s="10">
        <v>563</v>
      </c>
      <c r="N13" s="73">
        <v>390</v>
      </c>
      <c r="O13" s="61">
        <v>31</v>
      </c>
      <c r="P13" s="10">
        <v>441</v>
      </c>
      <c r="Q13" s="10">
        <v>436</v>
      </c>
      <c r="R13" s="10">
        <v>795</v>
      </c>
      <c r="T13" s="9" t="s">
        <v>7</v>
      </c>
      <c r="U13" s="13">
        <f t="shared" si="0"/>
        <v>4.1691133294186731</v>
      </c>
      <c r="V13" s="13">
        <f t="shared" si="1"/>
        <v>25.660598943041691</v>
      </c>
      <c r="W13" s="13">
        <f t="shared" si="2"/>
        <v>45.860246623605398</v>
      </c>
      <c r="X13" s="41">
        <f t="shared" si="3"/>
        <v>24.310041103934232</v>
      </c>
      <c r="Y13" s="48">
        <f t="shared" si="4"/>
        <v>1.3505578391074575</v>
      </c>
      <c r="Z13" s="13">
        <f t="shared" si="5"/>
        <v>30.123311802701114</v>
      </c>
      <c r="AA13" s="13">
        <f t="shared" si="6"/>
        <v>40.751614797416323</v>
      </c>
      <c r="AB13" s="49">
        <f t="shared" si="7"/>
        <v>27.774515560775104</v>
      </c>
      <c r="AC13" s="58">
        <f t="shared" si="8"/>
        <v>6.9289489136817384</v>
      </c>
      <c r="AD13" s="13">
        <f t="shared" si="9"/>
        <v>37.110980622431008</v>
      </c>
      <c r="AE13" s="13">
        <f t="shared" si="10"/>
        <v>33.05930710510863</v>
      </c>
      <c r="AF13" s="59">
        <f t="shared" si="11"/>
        <v>22.900763358778626</v>
      </c>
      <c r="AG13" s="36">
        <f t="shared" si="12"/>
        <v>1.8203170874926602</v>
      </c>
      <c r="AH13" s="13">
        <f t="shared" si="13"/>
        <v>25.895478567234292</v>
      </c>
      <c r="AI13" s="13">
        <f t="shared" si="14"/>
        <v>25.601879036993541</v>
      </c>
      <c r="AJ13" s="13">
        <f t="shared" si="15"/>
        <v>46.682325308279502</v>
      </c>
    </row>
    <row r="14" spans="2:36" x14ac:dyDescent="0.35">
      <c r="B14" s="9" t="s">
        <v>8</v>
      </c>
      <c r="C14" s="10">
        <v>94</v>
      </c>
      <c r="D14" s="10">
        <v>351</v>
      </c>
      <c r="E14" s="10">
        <v>632</v>
      </c>
      <c r="F14" s="64">
        <v>331</v>
      </c>
      <c r="G14" s="34">
        <v>20</v>
      </c>
      <c r="H14" s="10">
        <v>444</v>
      </c>
      <c r="I14" s="10">
        <v>555</v>
      </c>
      <c r="J14" s="67">
        <v>389</v>
      </c>
      <c r="K14" s="72">
        <v>88</v>
      </c>
      <c r="L14" s="10">
        <v>473</v>
      </c>
      <c r="M14" s="10">
        <v>524</v>
      </c>
      <c r="N14" s="73">
        <v>323</v>
      </c>
      <c r="O14" s="61">
        <v>39</v>
      </c>
      <c r="P14" s="10">
        <v>337</v>
      </c>
      <c r="Q14" s="10">
        <v>361</v>
      </c>
      <c r="R14" s="10">
        <v>671</v>
      </c>
      <c r="T14" s="9" t="s">
        <v>8</v>
      </c>
      <c r="U14" s="13">
        <f t="shared" si="0"/>
        <v>6.6761363636363633</v>
      </c>
      <c r="V14" s="13">
        <f t="shared" si="1"/>
        <v>24.928977272727273</v>
      </c>
      <c r="W14" s="13">
        <f t="shared" si="2"/>
        <v>44.886363636363633</v>
      </c>
      <c r="X14" s="41">
        <f t="shared" si="3"/>
        <v>23.508522727272727</v>
      </c>
      <c r="Y14" s="48">
        <f t="shared" si="4"/>
        <v>1.4204545454545454</v>
      </c>
      <c r="Z14" s="13">
        <f t="shared" si="5"/>
        <v>31.53409090909091</v>
      </c>
      <c r="AA14" s="13">
        <f t="shared" si="6"/>
        <v>39.417613636363633</v>
      </c>
      <c r="AB14" s="49">
        <f t="shared" si="7"/>
        <v>27.62784090909091</v>
      </c>
      <c r="AC14" s="58">
        <f t="shared" si="8"/>
        <v>6.25</v>
      </c>
      <c r="AD14" s="13">
        <f t="shared" si="9"/>
        <v>33.59375</v>
      </c>
      <c r="AE14" s="13">
        <f t="shared" si="10"/>
        <v>37.215909090909086</v>
      </c>
      <c r="AF14" s="59">
        <f t="shared" si="11"/>
        <v>22.94034090909091</v>
      </c>
      <c r="AG14" s="36">
        <f t="shared" si="12"/>
        <v>2.7698863636363638</v>
      </c>
      <c r="AH14" s="13">
        <f t="shared" si="13"/>
        <v>23.93465909090909</v>
      </c>
      <c r="AI14" s="13">
        <f t="shared" si="14"/>
        <v>25.639204545454547</v>
      </c>
      <c r="AJ14" s="13">
        <f t="shared" si="15"/>
        <v>47.65625</v>
      </c>
    </row>
    <row r="15" spans="2:36" x14ac:dyDescent="0.35">
      <c r="B15" s="9" t="s">
        <v>9</v>
      </c>
      <c r="C15" s="10">
        <v>40</v>
      </c>
      <c r="D15" s="10">
        <v>127</v>
      </c>
      <c r="E15" s="10">
        <v>361</v>
      </c>
      <c r="F15" s="64">
        <v>144</v>
      </c>
      <c r="G15" s="34">
        <v>10</v>
      </c>
      <c r="H15" s="10">
        <v>161</v>
      </c>
      <c r="I15" s="10">
        <v>336</v>
      </c>
      <c r="J15" s="67">
        <v>165</v>
      </c>
      <c r="K15" s="72">
        <v>24</v>
      </c>
      <c r="L15" s="10">
        <v>240</v>
      </c>
      <c r="M15" s="10">
        <v>263</v>
      </c>
      <c r="N15" s="73">
        <v>145</v>
      </c>
      <c r="O15" s="61">
        <v>32</v>
      </c>
      <c r="P15" s="10">
        <v>176</v>
      </c>
      <c r="Q15" s="10">
        <v>181</v>
      </c>
      <c r="R15" s="10">
        <v>283</v>
      </c>
      <c r="T15" s="9" t="s">
        <v>9</v>
      </c>
      <c r="U15" s="13">
        <f t="shared" si="0"/>
        <v>5.9523809523809517</v>
      </c>
      <c r="V15" s="13">
        <f t="shared" si="1"/>
        <v>18.898809523809522</v>
      </c>
      <c r="W15" s="13">
        <f t="shared" si="2"/>
        <v>53.720238095238095</v>
      </c>
      <c r="X15" s="41">
        <f t="shared" si="3"/>
        <v>21.428571428571427</v>
      </c>
      <c r="Y15" s="48">
        <f t="shared" si="4"/>
        <v>1.4880952380952379</v>
      </c>
      <c r="Z15" s="13">
        <f t="shared" si="5"/>
        <v>23.958333333333336</v>
      </c>
      <c r="AA15" s="13">
        <f t="shared" si="6"/>
        <v>50</v>
      </c>
      <c r="AB15" s="49">
        <f t="shared" si="7"/>
        <v>24.553571428571427</v>
      </c>
      <c r="AC15" s="58">
        <f t="shared" si="8"/>
        <v>3.5714285714285712</v>
      </c>
      <c r="AD15" s="13">
        <f t="shared" si="9"/>
        <v>35.714285714285715</v>
      </c>
      <c r="AE15" s="13">
        <f t="shared" si="10"/>
        <v>39.136904761904759</v>
      </c>
      <c r="AF15" s="59">
        <f t="shared" si="11"/>
        <v>21.577380952380953</v>
      </c>
      <c r="AG15" s="36">
        <f t="shared" si="12"/>
        <v>4.7619047619047619</v>
      </c>
      <c r="AH15" s="13">
        <f t="shared" si="13"/>
        <v>26.190476190476193</v>
      </c>
      <c r="AI15" s="13">
        <f t="shared" si="14"/>
        <v>26.934523809523807</v>
      </c>
      <c r="AJ15" s="13">
        <f t="shared" si="15"/>
        <v>42.113095238095241</v>
      </c>
    </row>
    <row r="16" spans="2:36" x14ac:dyDescent="0.35">
      <c r="B16" s="4" t="s">
        <v>70</v>
      </c>
      <c r="C16" s="8"/>
      <c r="D16" s="8"/>
      <c r="E16" s="8"/>
      <c r="F16" s="63"/>
      <c r="G16" s="33"/>
      <c r="H16" s="8"/>
      <c r="I16" s="8"/>
      <c r="J16" s="66"/>
      <c r="K16" s="70"/>
      <c r="L16" s="8"/>
      <c r="M16" s="8"/>
      <c r="N16" s="71"/>
      <c r="O16" s="8"/>
      <c r="P16" s="8"/>
      <c r="Q16" s="8"/>
      <c r="R16" s="8"/>
      <c r="T16" s="4" t="s">
        <v>70</v>
      </c>
      <c r="U16" s="8"/>
      <c r="V16" s="8"/>
      <c r="W16" s="8"/>
      <c r="X16" s="63"/>
      <c r="Y16" s="33"/>
      <c r="Z16" s="8"/>
      <c r="AA16" s="8"/>
      <c r="AB16" s="66"/>
      <c r="AC16" s="70"/>
      <c r="AD16" s="8"/>
      <c r="AE16" s="8"/>
      <c r="AF16" s="71"/>
      <c r="AG16" s="8"/>
      <c r="AH16" s="8"/>
      <c r="AI16" s="8"/>
      <c r="AJ16" s="8"/>
    </row>
    <row r="17" spans="2:36" x14ac:dyDescent="0.35">
      <c r="B17" s="9" t="s">
        <v>63</v>
      </c>
      <c r="C17" s="10">
        <v>98</v>
      </c>
      <c r="D17" s="10">
        <v>346</v>
      </c>
      <c r="E17" s="10">
        <v>621</v>
      </c>
      <c r="F17" s="64">
        <v>299</v>
      </c>
      <c r="G17" s="34">
        <v>27</v>
      </c>
      <c r="H17" s="10">
        <v>414</v>
      </c>
      <c r="I17" s="10">
        <v>575</v>
      </c>
      <c r="J17" s="67">
        <v>348</v>
      </c>
      <c r="K17" s="72">
        <v>81</v>
      </c>
      <c r="L17" s="10">
        <v>439</v>
      </c>
      <c r="M17" s="10">
        <v>544</v>
      </c>
      <c r="N17" s="73">
        <v>300</v>
      </c>
      <c r="O17" s="61">
        <v>36</v>
      </c>
      <c r="P17" s="10">
        <v>328</v>
      </c>
      <c r="Q17" s="10">
        <v>364</v>
      </c>
      <c r="R17" s="10">
        <v>636</v>
      </c>
      <c r="T17" s="9" t="s">
        <v>63</v>
      </c>
      <c r="U17" s="10">
        <f t="shared" si="0"/>
        <v>7.1847507331378306</v>
      </c>
      <c r="V17" s="10">
        <f t="shared" si="1"/>
        <v>25.366568914956012</v>
      </c>
      <c r="W17" s="10">
        <f t="shared" si="2"/>
        <v>45.527859237536653</v>
      </c>
      <c r="X17" s="64">
        <f t="shared" si="3"/>
        <v>21.920821114369502</v>
      </c>
      <c r="Y17" s="34">
        <f t="shared" si="4"/>
        <v>1.9794721407624634</v>
      </c>
      <c r="Z17" s="10">
        <f t="shared" si="5"/>
        <v>30.351906158357771</v>
      </c>
      <c r="AA17" s="10">
        <f t="shared" si="6"/>
        <v>42.15542521994135</v>
      </c>
      <c r="AB17" s="67">
        <f t="shared" si="7"/>
        <v>25.513196480938415</v>
      </c>
      <c r="AC17" s="72">
        <f t="shared" si="8"/>
        <v>5.9384164222873901</v>
      </c>
      <c r="AD17" s="10">
        <f t="shared" si="9"/>
        <v>32.184750733137832</v>
      </c>
      <c r="AE17" s="10">
        <f t="shared" si="10"/>
        <v>39.882697947214076</v>
      </c>
      <c r="AF17" s="73">
        <f t="shared" si="11"/>
        <v>21.994134897360702</v>
      </c>
      <c r="AG17" s="61">
        <f t="shared" si="12"/>
        <v>2.6392961876832843</v>
      </c>
      <c r="AH17" s="10">
        <f t="shared" si="13"/>
        <v>24.046920821114369</v>
      </c>
      <c r="AI17" s="10">
        <f t="shared" si="14"/>
        <v>26.686217008797652</v>
      </c>
      <c r="AJ17" s="10">
        <f t="shared" si="15"/>
        <v>46.62756598240469</v>
      </c>
    </row>
    <row r="18" spans="2:36" x14ac:dyDescent="0.35">
      <c r="B18" s="9" t="s">
        <v>64</v>
      </c>
      <c r="C18" s="10">
        <v>13</v>
      </c>
      <c r="D18" s="10">
        <v>105</v>
      </c>
      <c r="E18" s="10">
        <v>253</v>
      </c>
      <c r="F18" s="64">
        <v>141</v>
      </c>
      <c r="G18" s="34">
        <v>1</v>
      </c>
      <c r="H18" s="10">
        <v>123</v>
      </c>
      <c r="I18" s="10">
        <v>230</v>
      </c>
      <c r="J18" s="67">
        <v>158</v>
      </c>
      <c r="K18" s="72">
        <v>30</v>
      </c>
      <c r="L18" s="10">
        <v>148</v>
      </c>
      <c r="M18" s="10">
        <v>183</v>
      </c>
      <c r="N18" s="73">
        <v>151</v>
      </c>
      <c r="O18" s="61">
        <v>6</v>
      </c>
      <c r="P18" s="10">
        <v>98</v>
      </c>
      <c r="Q18" s="10">
        <v>157</v>
      </c>
      <c r="R18" s="10">
        <v>251</v>
      </c>
      <c r="T18" s="9" t="s">
        <v>64</v>
      </c>
      <c r="U18" s="10">
        <f t="shared" si="0"/>
        <v>2.5390625</v>
      </c>
      <c r="V18" s="10">
        <f t="shared" si="1"/>
        <v>20.5078125</v>
      </c>
      <c r="W18" s="10">
        <f t="shared" si="2"/>
        <v>49.4140625</v>
      </c>
      <c r="X18" s="64">
        <f t="shared" si="3"/>
        <v>27.5390625</v>
      </c>
      <c r="Y18" s="34">
        <f t="shared" si="4"/>
        <v>0.1953125</v>
      </c>
      <c r="Z18" s="10">
        <f t="shared" si="5"/>
        <v>24.0234375</v>
      </c>
      <c r="AA18" s="10">
        <f t="shared" si="6"/>
        <v>44.921875</v>
      </c>
      <c r="AB18" s="67">
        <f t="shared" si="7"/>
        <v>30.859375</v>
      </c>
      <c r="AC18" s="72">
        <f t="shared" si="8"/>
        <v>5.859375</v>
      </c>
      <c r="AD18" s="10">
        <f t="shared" si="9"/>
        <v>28.90625</v>
      </c>
      <c r="AE18" s="10">
        <f t="shared" si="10"/>
        <v>35.7421875</v>
      </c>
      <c r="AF18" s="73">
        <f t="shared" si="11"/>
        <v>29.4921875</v>
      </c>
      <c r="AG18" s="61">
        <f t="shared" si="12"/>
        <v>1.171875</v>
      </c>
      <c r="AH18" s="10">
        <f t="shared" si="13"/>
        <v>19.140625</v>
      </c>
      <c r="AI18" s="10">
        <f t="shared" si="14"/>
        <v>30.6640625</v>
      </c>
      <c r="AJ18" s="10">
        <f t="shared" si="15"/>
        <v>49.0234375</v>
      </c>
    </row>
    <row r="19" spans="2:36" x14ac:dyDescent="0.35">
      <c r="B19" s="9" t="s">
        <v>65</v>
      </c>
      <c r="C19" s="10">
        <v>53</v>
      </c>
      <c r="D19" s="10">
        <v>342</v>
      </c>
      <c r="E19" s="10">
        <v>736</v>
      </c>
      <c r="F19" s="64">
        <v>347</v>
      </c>
      <c r="G19" s="34">
        <v>21</v>
      </c>
      <c r="H19" s="10">
        <v>384</v>
      </c>
      <c r="I19" s="10">
        <v>669</v>
      </c>
      <c r="J19" s="67">
        <v>404</v>
      </c>
      <c r="K19" s="72">
        <v>78</v>
      </c>
      <c r="L19" s="10">
        <v>520</v>
      </c>
      <c r="M19" s="10">
        <v>555</v>
      </c>
      <c r="N19" s="73">
        <v>325</v>
      </c>
      <c r="O19" s="61">
        <v>36</v>
      </c>
      <c r="P19" s="10">
        <v>368</v>
      </c>
      <c r="Q19" s="10">
        <v>397</v>
      </c>
      <c r="R19" s="10">
        <v>677</v>
      </c>
      <c r="T19" s="9" t="s">
        <v>65</v>
      </c>
      <c r="U19" s="10">
        <f t="shared" si="0"/>
        <v>3.5859269282814612</v>
      </c>
      <c r="V19" s="10">
        <f t="shared" si="1"/>
        <v>23.13937753721245</v>
      </c>
      <c r="W19" s="10">
        <f t="shared" si="2"/>
        <v>49.79702300405954</v>
      </c>
      <c r="X19" s="64">
        <f t="shared" si="3"/>
        <v>23.477672530446551</v>
      </c>
      <c r="Y19" s="34">
        <f t="shared" si="4"/>
        <v>1.4208389715832206</v>
      </c>
      <c r="Z19" s="10">
        <f t="shared" si="5"/>
        <v>25.981055480378888</v>
      </c>
      <c r="AA19" s="10">
        <f t="shared" si="6"/>
        <v>45.263870094722598</v>
      </c>
      <c r="AB19" s="67">
        <f t="shared" si="7"/>
        <v>27.334235453315291</v>
      </c>
      <c r="AC19" s="72">
        <f t="shared" si="8"/>
        <v>5.2774018944519625</v>
      </c>
      <c r="AD19" s="10">
        <f t="shared" si="9"/>
        <v>35.182679296346414</v>
      </c>
      <c r="AE19" s="10">
        <f t="shared" si="10"/>
        <v>37.550744248985112</v>
      </c>
      <c r="AF19" s="73">
        <f t="shared" si="11"/>
        <v>21.989174560216508</v>
      </c>
      <c r="AG19" s="61">
        <f t="shared" si="12"/>
        <v>2.4357239512855209</v>
      </c>
      <c r="AH19" s="10">
        <f t="shared" si="13"/>
        <v>24.89851150202977</v>
      </c>
      <c r="AI19" s="10">
        <f t="shared" si="14"/>
        <v>26.860622462787553</v>
      </c>
      <c r="AJ19" s="10">
        <f t="shared" si="15"/>
        <v>45.805142083897159</v>
      </c>
    </row>
    <row r="20" spans="2:36" x14ac:dyDescent="0.35">
      <c r="B20" s="9" t="s">
        <v>66</v>
      </c>
      <c r="C20" s="10">
        <v>6</v>
      </c>
      <c r="D20" s="10">
        <v>38</v>
      </c>
      <c r="E20" s="10">
        <v>70</v>
      </c>
      <c r="F20" s="64">
        <v>32</v>
      </c>
      <c r="G20" s="34">
        <v>1</v>
      </c>
      <c r="H20" s="10">
        <v>44</v>
      </c>
      <c r="I20" s="10">
        <v>66</v>
      </c>
      <c r="J20" s="67">
        <v>35</v>
      </c>
      <c r="K20" s="72">
        <v>8</v>
      </c>
      <c r="L20" s="10">
        <v>53</v>
      </c>
      <c r="M20" s="10">
        <v>52</v>
      </c>
      <c r="N20" s="73">
        <v>33</v>
      </c>
      <c r="O20" s="61">
        <v>6</v>
      </c>
      <c r="P20" s="10">
        <v>39</v>
      </c>
      <c r="Q20" s="10">
        <v>29</v>
      </c>
      <c r="R20" s="10">
        <v>72</v>
      </c>
      <c r="T20" s="9" t="s">
        <v>66</v>
      </c>
      <c r="U20" s="10">
        <f t="shared" si="0"/>
        <v>4.10958904109589</v>
      </c>
      <c r="V20" s="10">
        <f t="shared" si="1"/>
        <v>26.027397260273972</v>
      </c>
      <c r="W20" s="10">
        <f t="shared" si="2"/>
        <v>47.945205479452049</v>
      </c>
      <c r="X20" s="64">
        <f t="shared" si="3"/>
        <v>21.917808219178081</v>
      </c>
      <c r="Y20" s="34">
        <f t="shared" si="4"/>
        <v>0.68493150684931503</v>
      </c>
      <c r="Z20" s="10">
        <f t="shared" si="5"/>
        <v>30.136986301369863</v>
      </c>
      <c r="AA20" s="10">
        <f t="shared" si="6"/>
        <v>45.205479452054789</v>
      </c>
      <c r="AB20" s="67">
        <f t="shared" si="7"/>
        <v>23.972602739726025</v>
      </c>
      <c r="AC20" s="72">
        <f t="shared" si="8"/>
        <v>5.4794520547945202</v>
      </c>
      <c r="AD20" s="10">
        <f t="shared" si="9"/>
        <v>36.301369863013697</v>
      </c>
      <c r="AE20" s="10">
        <f t="shared" si="10"/>
        <v>35.61643835616438</v>
      </c>
      <c r="AF20" s="73">
        <f t="shared" si="11"/>
        <v>22.602739726027394</v>
      </c>
      <c r="AG20" s="61">
        <f t="shared" si="12"/>
        <v>4.10958904109589</v>
      </c>
      <c r="AH20" s="10">
        <f t="shared" si="13"/>
        <v>26.712328767123289</v>
      </c>
      <c r="AI20" s="10">
        <f t="shared" si="14"/>
        <v>19.863013698630137</v>
      </c>
      <c r="AJ20" s="10">
        <f t="shared" si="15"/>
        <v>49.315068493150683</v>
      </c>
    </row>
    <row r="21" spans="2:36" x14ac:dyDescent="0.35">
      <c r="B21" s="9" t="s">
        <v>67</v>
      </c>
      <c r="C21" s="10">
        <v>11</v>
      </c>
      <c r="D21" s="10">
        <v>79</v>
      </c>
      <c r="E21" s="10">
        <v>87</v>
      </c>
      <c r="F21" s="64">
        <v>106</v>
      </c>
      <c r="G21" s="34">
        <v>4</v>
      </c>
      <c r="H21" s="10">
        <v>104</v>
      </c>
      <c r="I21" s="10">
        <v>60</v>
      </c>
      <c r="J21" s="67">
        <v>115</v>
      </c>
      <c r="K21" s="72">
        <v>25</v>
      </c>
      <c r="L21" s="10">
        <v>122</v>
      </c>
      <c r="M21" s="10">
        <v>46</v>
      </c>
      <c r="N21" s="73">
        <v>90</v>
      </c>
      <c r="O21" s="61">
        <v>7</v>
      </c>
      <c r="P21" s="10">
        <v>103</v>
      </c>
      <c r="Q21" s="10">
        <v>38</v>
      </c>
      <c r="R21" s="10">
        <v>135</v>
      </c>
      <c r="T21" s="9" t="s">
        <v>67</v>
      </c>
      <c r="U21" s="10">
        <f t="shared" si="0"/>
        <v>3.8869257950530036</v>
      </c>
      <c r="V21" s="10">
        <f t="shared" si="1"/>
        <v>27.915194346289752</v>
      </c>
      <c r="W21" s="10">
        <f t="shared" si="2"/>
        <v>30.742049469964666</v>
      </c>
      <c r="X21" s="64">
        <f t="shared" si="3"/>
        <v>37.455830388692576</v>
      </c>
      <c r="Y21" s="34">
        <f t="shared" si="4"/>
        <v>1.4134275618374559</v>
      </c>
      <c r="Z21" s="10">
        <f t="shared" si="5"/>
        <v>36.74911660777385</v>
      </c>
      <c r="AA21" s="10">
        <f t="shared" si="6"/>
        <v>21.201413427561839</v>
      </c>
      <c r="AB21" s="67">
        <f t="shared" si="7"/>
        <v>40.636042402826853</v>
      </c>
      <c r="AC21" s="72">
        <f t="shared" si="8"/>
        <v>8.8339222614840995</v>
      </c>
      <c r="AD21" s="10">
        <f t="shared" si="9"/>
        <v>43.109540636042404</v>
      </c>
      <c r="AE21" s="10">
        <f t="shared" si="10"/>
        <v>16.25441696113074</v>
      </c>
      <c r="AF21" s="73">
        <f t="shared" si="11"/>
        <v>31.802120141342755</v>
      </c>
      <c r="AG21" s="61">
        <f t="shared" si="12"/>
        <v>2.4734982332155475</v>
      </c>
      <c r="AH21" s="10">
        <f t="shared" si="13"/>
        <v>36.395759717314483</v>
      </c>
      <c r="AI21" s="10">
        <f t="shared" si="14"/>
        <v>13.427561837455832</v>
      </c>
      <c r="AJ21" s="10">
        <f t="shared" si="15"/>
        <v>47.703180212014132</v>
      </c>
    </row>
    <row r="22" spans="2:36" x14ac:dyDescent="0.35">
      <c r="B22" s="9" t="s">
        <v>68</v>
      </c>
      <c r="C22" s="10">
        <v>4</v>
      </c>
      <c r="D22" s="10">
        <v>32</v>
      </c>
      <c r="E22" s="10">
        <v>98</v>
      </c>
      <c r="F22" s="64">
        <v>42</v>
      </c>
      <c r="G22" s="34">
        <v>0</v>
      </c>
      <c r="H22" s="10">
        <v>50</v>
      </c>
      <c r="I22" s="10">
        <v>84</v>
      </c>
      <c r="J22" s="67">
        <v>42</v>
      </c>
      <c r="K22" s="72">
        <v>13</v>
      </c>
      <c r="L22" s="10">
        <v>69</v>
      </c>
      <c r="M22" s="10">
        <v>58</v>
      </c>
      <c r="N22" s="73">
        <v>36</v>
      </c>
      <c r="O22" s="61">
        <v>4</v>
      </c>
      <c r="P22" s="10">
        <v>54</v>
      </c>
      <c r="Q22" s="10">
        <v>42</v>
      </c>
      <c r="R22" s="10">
        <v>76</v>
      </c>
      <c r="T22" s="9" t="s">
        <v>68</v>
      </c>
      <c r="U22" s="10">
        <f t="shared" si="0"/>
        <v>2.2727272727272729</v>
      </c>
      <c r="V22" s="10">
        <f t="shared" si="1"/>
        <v>18.181818181818183</v>
      </c>
      <c r="W22" s="10">
        <f t="shared" si="2"/>
        <v>55.68181818181818</v>
      </c>
      <c r="X22" s="64">
        <f t="shared" si="3"/>
        <v>23.863636363636363</v>
      </c>
      <c r="Y22" s="34">
        <f t="shared" si="4"/>
        <v>0</v>
      </c>
      <c r="Z22" s="10">
        <f t="shared" si="5"/>
        <v>28.40909090909091</v>
      </c>
      <c r="AA22" s="10">
        <f t="shared" si="6"/>
        <v>47.727272727272727</v>
      </c>
      <c r="AB22" s="67">
        <f t="shared" si="7"/>
        <v>23.863636363636363</v>
      </c>
      <c r="AC22" s="72">
        <f t="shared" si="8"/>
        <v>7.3863636363636367</v>
      </c>
      <c r="AD22" s="10">
        <f t="shared" si="9"/>
        <v>39.204545454545453</v>
      </c>
      <c r="AE22" s="10">
        <f t="shared" si="10"/>
        <v>32.954545454545453</v>
      </c>
      <c r="AF22" s="73">
        <f t="shared" si="11"/>
        <v>20.454545454545457</v>
      </c>
      <c r="AG22" s="61">
        <f t="shared" si="12"/>
        <v>2.2727272727272729</v>
      </c>
      <c r="AH22" s="10">
        <f t="shared" si="13"/>
        <v>30.681818181818183</v>
      </c>
      <c r="AI22" s="10">
        <f t="shared" si="14"/>
        <v>23.863636363636363</v>
      </c>
      <c r="AJ22" s="10">
        <f t="shared" si="15"/>
        <v>43.18181818181818</v>
      </c>
    </row>
    <row r="23" spans="2:36" x14ac:dyDescent="0.35">
      <c r="B23" s="9" t="s">
        <v>69</v>
      </c>
      <c r="C23" s="10">
        <v>41</v>
      </c>
      <c r="D23" s="10">
        <v>158</v>
      </c>
      <c r="E23" s="10">
        <v>383</v>
      </c>
      <c r="F23" s="64">
        <v>178</v>
      </c>
      <c r="G23" s="34">
        <v>7</v>
      </c>
      <c r="H23" s="10">
        <v>205</v>
      </c>
      <c r="I23" s="10">
        <v>332</v>
      </c>
      <c r="J23" s="67">
        <v>216</v>
      </c>
      <c r="K23" s="72">
        <v>45</v>
      </c>
      <c r="L23" s="10">
        <v>296</v>
      </c>
      <c r="M23" s="10">
        <v>241</v>
      </c>
      <c r="N23" s="73">
        <v>178</v>
      </c>
      <c r="O23" s="61">
        <v>26</v>
      </c>
      <c r="P23" s="10">
        <v>193</v>
      </c>
      <c r="Q23" s="10">
        <v>186</v>
      </c>
      <c r="R23" s="10">
        <v>355</v>
      </c>
      <c r="T23" s="9" t="s">
        <v>69</v>
      </c>
      <c r="U23" s="10">
        <f t="shared" si="0"/>
        <v>5.3947368421052637</v>
      </c>
      <c r="V23" s="10">
        <f t="shared" si="1"/>
        <v>20.789473684210527</v>
      </c>
      <c r="W23" s="10">
        <f t="shared" si="2"/>
        <v>50.39473684210526</v>
      </c>
      <c r="X23" s="64">
        <f t="shared" si="3"/>
        <v>23.421052631578949</v>
      </c>
      <c r="Y23" s="34">
        <f t="shared" si="4"/>
        <v>0.92105263157894723</v>
      </c>
      <c r="Z23" s="10">
        <f t="shared" si="5"/>
        <v>26.973684210526315</v>
      </c>
      <c r="AA23" s="10">
        <f t="shared" si="6"/>
        <v>43.684210526315795</v>
      </c>
      <c r="AB23" s="67">
        <f t="shared" si="7"/>
        <v>28.421052631578945</v>
      </c>
      <c r="AC23" s="72">
        <f t="shared" si="8"/>
        <v>5.9210526315789469</v>
      </c>
      <c r="AD23" s="10">
        <f t="shared" si="9"/>
        <v>38.94736842105263</v>
      </c>
      <c r="AE23" s="10">
        <f t="shared" si="10"/>
        <v>31.710526315789473</v>
      </c>
      <c r="AF23" s="73">
        <f t="shared" si="11"/>
        <v>23.421052631578949</v>
      </c>
      <c r="AG23" s="61">
        <f t="shared" si="12"/>
        <v>3.4210526315789478</v>
      </c>
      <c r="AH23" s="10">
        <f t="shared" si="13"/>
        <v>25.394736842105264</v>
      </c>
      <c r="AI23" s="10">
        <f t="shared" si="14"/>
        <v>24.473684210526319</v>
      </c>
      <c r="AJ23" s="10">
        <f t="shared" si="15"/>
        <v>46.710526315789473</v>
      </c>
    </row>
  </sheetData>
  <mergeCells count="10">
    <mergeCell ref="B7:B8"/>
    <mergeCell ref="C7:F7"/>
    <mergeCell ref="G7:J7"/>
    <mergeCell ref="K7:N7"/>
    <mergeCell ref="O7:R7"/>
    <mergeCell ref="T7:T8"/>
    <mergeCell ref="U7:X7"/>
    <mergeCell ref="Y7:AB7"/>
    <mergeCell ref="AC7:AF7"/>
    <mergeCell ref="AG7:AJ7"/>
  </mergeCells>
  <hyperlinks>
    <hyperlink ref="B3" location="Índice!A1" display="voltar"/>
  </hyperlinks>
  <pageMargins left="0.70866141732283472" right="0.70866141732283472" top="0.74803149606299213" bottom="0.74803149606299213" header="0.31496062992125984" footer="0.31496062992125984"/>
  <pageSetup paperSize="9" orientation="landscape" verticalDpi="0" r:id="rId1"/>
  <colBreaks count="2" manualBreakCount="2">
    <brk id="19" max="1048575" man="1"/>
    <brk id="2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2"/>
  <sheetViews>
    <sheetView showGridLines="0" zoomScaleNormal="100" workbookViewId="0">
      <selection activeCell="B1" sqref="B1"/>
    </sheetView>
  </sheetViews>
  <sheetFormatPr defaultRowHeight="14.5" x14ac:dyDescent="0.35"/>
  <cols>
    <col min="1" max="1" width="3.453125" customWidth="1"/>
    <col min="2" max="2" width="28.26953125" customWidth="1"/>
    <col min="3" max="7" width="14.54296875" customWidth="1"/>
    <col min="8" max="8" width="3.453125" customWidth="1"/>
    <col min="9" max="9" width="27.7265625" customWidth="1"/>
    <col min="10" max="14" width="13.7265625" customWidth="1"/>
  </cols>
  <sheetData>
    <row r="1" spans="2:14" ht="17.5" x14ac:dyDescent="0.35">
      <c r="B1" s="1" t="s">
        <v>95</v>
      </c>
    </row>
    <row r="2" spans="2:14" ht="17.5" x14ac:dyDescent="0.35">
      <c r="B2" s="1" t="s">
        <v>96</v>
      </c>
    </row>
    <row r="3" spans="2:14" x14ac:dyDescent="0.35">
      <c r="B3" s="86" t="s">
        <v>115</v>
      </c>
    </row>
    <row r="4" spans="2:14" ht="18" customHeight="1" x14ac:dyDescent="0.35">
      <c r="B4" s="1" t="s">
        <v>109</v>
      </c>
      <c r="C4" s="1"/>
      <c r="D4" s="1"/>
      <c r="E4" s="1"/>
      <c r="F4" s="1"/>
      <c r="G4" s="1"/>
    </row>
    <row r="5" spans="2:14" ht="4.5" customHeight="1" x14ac:dyDescent="0.35"/>
    <row r="6" spans="2:14" x14ac:dyDescent="0.35">
      <c r="B6" s="22" t="s">
        <v>80</v>
      </c>
      <c r="I6" s="2" t="s">
        <v>81</v>
      </c>
    </row>
    <row r="7" spans="2:14" x14ac:dyDescent="0.35">
      <c r="B7" s="14" t="s">
        <v>0</v>
      </c>
      <c r="C7" s="14" t="s">
        <v>42</v>
      </c>
      <c r="D7" s="14" t="s">
        <v>43</v>
      </c>
      <c r="E7" s="14" t="s">
        <v>44</v>
      </c>
      <c r="F7" s="14" t="s">
        <v>45</v>
      </c>
      <c r="G7" s="14" t="s">
        <v>28</v>
      </c>
      <c r="I7" s="14" t="s">
        <v>0</v>
      </c>
      <c r="J7" s="14" t="s">
        <v>42</v>
      </c>
      <c r="K7" s="14" t="s">
        <v>43</v>
      </c>
      <c r="L7" s="14" t="s">
        <v>44</v>
      </c>
      <c r="M7" s="14" t="s">
        <v>45</v>
      </c>
      <c r="N7" s="14" t="s">
        <v>28</v>
      </c>
    </row>
    <row r="8" spans="2:14" x14ac:dyDescent="0.35">
      <c r="B8" s="4" t="s">
        <v>4</v>
      </c>
      <c r="C8" s="5"/>
      <c r="D8" s="5"/>
      <c r="E8" s="5"/>
      <c r="F8" s="5"/>
      <c r="G8" s="5"/>
      <c r="I8" s="4" t="s">
        <v>4</v>
      </c>
      <c r="J8" s="5"/>
      <c r="K8" s="5"/>
      <c r="L8" s="5"/>
      <c r="M8" s="5"/>
      <c r="N8" s="5"/>
    </row>
    <row r="9" spans="2:14" x14ac:dyDescent="0.35">
      <c r="B9" s="6" t="s">
        <v>4</v>
      </c>
      <c r="C9" s="7">
        <v>294</v>
      </c>
      <c r="D9" s="7">
        <v>1191</v>
      </c>
      <c r="E9" s="7">
        <v>816</v>
      </c>
      <c r="F9" s="7">
        <v>725</v>
      </c>
      <c r="G9" s="7">
        <v>1693</v>
      </c>
      <c r="I9" s="6" t="s">
        <v>4</v>
      </c>
      <c r="J9" s="11">
        <f>C9/(C9+D9+E9+F9+G9)*100</f>
        <v>6.2301335028607756</v>
      </c>
      <c r="K9" s="11">
        <f>D9/(D9+E9+F9+G9+C9)*100</f>
        <v>25.238397965670696</v>
      </c>
      <c r="L9" s="11">
        <f>E9/(E9+F9+G9+D9+C9)*100</f>
        <v>17.291799109980929</v>
      </c>
      <c r="M9" s="11">
        <f>F9/(F9+G9+E9+D9+C9)*100</f>
        <v>15.363424454333547</v>
      </c>
      <c r="N9" s="11">
        <f>G9/(G9+C9+F9+E9+D9)*100</f>
        <v>35.876244967154058</v>
      </c>
    </row>
    <row r="10" spans="2:14" x14ac:dyDescent="0.35">
      <c r="B10" s="4" t="s">
        <v>5</v>
      </c>
      <c r="C10" s="8"/>
      <c r="D10" s="8"/>
      <c r="E10" s="8"/>
      <c r="F10" s="8"/>
      <c r="G10" s="8"/>
      <c r="I10" s="4" t="s">
        <v>5</v>
      </c>
      <c r="J10" s="12"/>
      <c r="K10" s="12"/>
      <c r="L10" s="12"/>
      <c r="M10" s="12"/>
      <c r="N10" s="12"/>
    </row>
    <row r="11" spans="2:14" x14ac:dyDescent="0.35">
      <c r="B11" s="9" t="s">
        <v>6</v>
      </c>
      <c r="C11" s="10">
        <v>69</v>
      </c>
      <c r="D11" s="10">
        <v>248</v>
      </c>
      <c r="E11" s="10">
        <v>153</v>
      </c>
      <c r="F11" s="10">
        <v>94</v>
      </c>
      <c r="G11" s="10">
        <v>372</v>
      </c>
      <c r="I11" s="9" t="s">
        <v>6</v>
      </c>
      <c r="J11" s="13">
        <f t="shared" ref="J11:J22" si="0">C11/(C11+D11+E11+F11+G11)*100</f>
        <v>7.3717948717948723</v>
      </c>
      <c r="K11" s="13">
        <f t="shared" ref="K11:K22" si="1">D11/(D11+E11+F11+G11+C11)*100</f>
        <v>26.495726495726498</v>
      </c>
      <c r="L11" s="13">
        <f t="shared" ref="L11:L22" si="2">E11/(E11+F11+G11+D11+C11)*100</f>
        <v>16.346153846153847</v>
      </c>
      <c r="M11" s="13">
        <f t="shared" ref="M11:M22" si="3">F11/(F11+G11+E11+D11+C11)*100</f>
        <v>10.042735042735043</v>
      </c>
      <c r="N11" s="13">
        <f>G11/(G11+C11+F11+E11+D11)*100</f>
        <v>39.743589743589745</v>
      </c>
    </row>
    <row r="12" spans="2:14" x14ac:dyDescent="0.35">
      <c r="B12" s="9" t="s">
        <v>7</v>
      </c>
      <c r="C12" s="10">
        <v>138</v>
      </c>
      <c r="D12" s="10">
        <v>501</v>
      </c>
      <c r="E12" s="10">
        <v>280</v>
      </c>
      <c r="F12" s="10">
        <v>214</v>
      </c>
      <c r="G12" s="10">
        <v>570</v>
      </c>
      <c r="I12" s="9" t="s">
        <v>7</v>
      </c>
      <c r="J12" s="13">
        <f t="shared" si="0"/>
        <v>8.1033470346447452</v>
      </c>
      <c r="K12" s="13">
        <f t="shared" si="1"/>
        <v>29.418672930123314</v>
      </c>
      <c r="L12" s="13">
        <f t="shared" si="2"/>
        <v>16.441573693482088</v>
      </c>
      <c r="M12" s="13">
        <f t="shared" si="3"/>
        <v>12.566059894304168</v>
      </c>
      <c r="N12" s="13">
        <f t="shared" ref="N12:N22" si="4">G12/(G12+C12+F12+E12+D12)*100</f>
        <v>33.470346447445678</v>
      </c>
    </row>
    <row r="13" spans="2:14" x14ac:dyDescent="0.35">
      <c r="B13" s="9" t="s">
        <v>8</v>
      </c>
      <c r="C13" s="10">
        <v>68</v>
      </c>
      <c r="D13" s="10">
        <v>345</v>
      </c>
      <c r="E13" s="10">
        <v>267</v>
      </c>
      <c r="F13" s="10">
        <v>231</v>
      </c>
      <c r="G13" s="10">
        <v>497</v>
      </c>
      <c r="I13" s="9" t="s">
        <v>8</v>
      </c>
      <c r="J13" s="13">
        <f t="shared" si="0"/>
        <v>4.8295454545454541</v>
      </c>
      <c r="K13" s="13">
        <f t="shared" si="1"/>
        <v>24.50284090909091</v>
      </c>
      <c r="L13" s="13">
        <f t="shared" si="2"/>
        <v>18.963068181818183</v>
      </c>
      <c r="M13" s="13">
        <f t="shared" si="3"/>
        <v>16.40625</v>
      </c>
      <c r="N13" s="13">
        <f t="shared" si="4"/>
        <v>35.298295454545453</v>
      </c>
    </row>
    <row r="14" spans="2:14" x14ac:dyDescent="0.35">
      <c r="B14" s="9" t="s">
        <v>9</v>
      </c>
      <c r="C14" s="10">
        <v>19</v>
      </c>
      <c r="D14" s="10">
        <v>97</v>
      </c>
      <c r="E14" s="10">
        <v>116</v>
      </c>
      <c r="F14" s="10">
        <v>186</v>
      </c>
      <c r="G14" s="10">
        <v>254</v>
      </c>
      <c r="I14" s="9" t="s">
        <v>9</v>
      </c>
      <c r="J14" s="13">
        <f t="shared" si="0"/>
        <v>2.8273809523809526</v>
      </c>
      <c r="K14" s="13">
        <f t="shared" si="1"/>
        <v>14.434523809523808</v>
      </c>
      <c r="L14" s="13">
        <f t="shared" si="2"/>
        <v>17.261904761904763</v>
      </c>
      <c r="M14" s="13">
        <f t="shared" si="3"/>
        <v>27.678571428571431</v>
      </c>
      <c r="N14" s="13">
        <f t="shared" si="4"/>
        <v>37.797619047619044</v>
      </c>
    </row>
    <row r="15" spans="2:14" x14ac:dyDescent="0.35">
      <c r="B15" s="4" t="s">
        <v>70</v>
      </c>
      <c r="C15" s="8"/>
      <c r="D15" s="8"/>
      <c r="E15" s="8"/>
      <c r="F15" s="8"/>
      <c r="G15" s="8"/>
      <c r="I15" s="4" t="s">
        <v>70</v>
      </c>
      <c r="J15" s="12"/>
      <c r="K15" s="12"/>
      <c r="L15" s="12"/>
      <c r="M15" s="12"/>
      <c r="N15" s="12"/>
    </row>
    <row r="16" spans="2:14" x14ac:dyDescent="0.35">
      <c r="B16" s="9" t="s">
        <v>63</v>
      </c>
      <c r="C16" s="10">
        <v>90</v>
      </c>
      <c r="D16" s="10">
        <v>364</v>
      </c>
      <c r="E16" s="10">
        <v>219</v>
      </c>
      <c r="F16" s="10">
        <v>242</v>
      </c>
      <c r="G16" s="10">
        <v>449</v>
      </c>
      <c r="I16" s="9" t="s">
        <v>63</v>
      </c>
      <c r="J16" s="13">
        <f t="shared" si="0"/>
        <v>6.5982404692082106</v>
      </c>
      <c r="K16" s="13">
        <f t="shared" si="1"/>
        <v>26.686217008797652</v>
      </c>
      <c r="L16" s="13">
        <f t="shared" si="2"/>
        <v>16.055718475073313</v>
      </c>
      <c r="M16" s="13">
        <f t="shared" si="3"/>
        <v>17.741935483870968</v>
      </c>
      <c r="N16" s="13">
        <f t="shared" si="4"/>
        <v>32.91788856304985</v>
      </c>
    </row>
    <row r="17" spans="2:14" x14ac:dyDescent="0.35">
      <c r="B17" s="9" t="s">
        <v>64</v>
      </c>
      <c r="C17" s="10">
        <v>30</v>
      </c>
      <c r="D17" s="10">
        <v>119</v>
      </c>
      <c r="E17" s="10">
        <v>93</v>
      </c>
      <c r="F17" s="10">
        <v>75</v>
      </c>
      <c r="G17" s="10">
        <v>195</v>
      </c>
      <c r="I17" s="9" t="s">
        <v>64</v>
      </c>
      <c r="J17" s="13">
        <f t="shared" si="0"/>
        <v>5.859375</v>
      </c>
      <c r="K17" s="13">
        <f t="shared" si="1"/>
        <v>23.2421875</v>
      </c>
      <c r="L17" s="13">
        <f t="shared" si="2"/>
        <v>18.1640625</v>
      </c>
      <c r="M17" s="13">
        <f t="shared" si="3"/>
        <v>14.6484375</v>
      </c>
      <c r="N17" s="13">
        <f t="shared" si="4"/>
        <v>38.0859375</v>
      </c>
    </row>
    <row r="18" spans="2:14" x14ac:dyDescent="0.35">
      <c r="B18" s="9" t="s">
        <v>65</v>
      </c>
      <c r="C18" s="10">
        <v>82</v>
      </c>
      <c r="D18" s="10">
        <v>374</v>
      </c>
      <c r="E18" s="10">
        <v>230</v>
      </c>
      <c r="F18" s="10">
        <v>215</v>
      </c>
      <c r="G18" s="10">
        <v>577</v>
      </c>
      <c r="I18" s="9" t="s">
        <v>65</v>
      </c>
      <c r="J18" s="13">
        <f t="shared" si="0"/>
        <v>5.5480378890392421</v>
      </c>
      <c r="K18" s="13">
        <f t="shared" si="1"/>
        <v>25.304465493910687</v>
      </c>
      <c r="L18" s="13">
        <f t="shared" si="2"/>
        <v>15.561569688768607</v>
      </c>
      <c r="M18" s="13">
        <f t="shared" si="3"/>
        <v>14.546684709066307</v>
      </c>
      <c r="N18" s="13">
        <f t="shared" si="4"/>
        <v>39.039242219215154</v>
      </c>
    </row>
    <row r="19" spans="2:14" x14ac:dyDescent="0.35">
      <c r="B19" s="9" t="s">
        <v>66</v>
      </c>
      <c r="C19" s="10">
        <v>8</v>
      </c>
      <c r="D19" s="10">
        <v>34</v>
      </c>
      <c r="E19" s="10">
        <v>29</v>
      </c>
      <c r="F19" s="10">
        <v>23</v>
      </c>
      <c r="G19" s="10">
        <v>52</v>
      </c>
      <c r="I19" s="9" t="s">
        <v>66</v>
      </c>
      <c r="J19" s="13">
        <f t="shared" si="0"/>
        <v>5.4794520547945202</v>
      </c>
      <c r="K19" s="13">
        <f t="shared" si="1"/>
        <v>23.287671232876711</v>
      </c>
      <c r="L19" s="13">
        <f t="shared" si="2"/>
        <v>19.863013698630137</v>
      </c>
      <c r="M19" s="13">
        <f t="shared" si="3"/>
        <v>15.753424657534246</v>
      </c>
      <c r="N19" s="13">
        <f t="shared" si="4"/>
        <v>35.61643835616438</v>
      </c>
    </row>
    <row r="20" spans="2:14" x14ac:dyDescent="0.35">
      <c r="B20" s="9" t="s">
        <v>67</v>
      </c>
      <c r="C20" s="10">
        <v>40</v>
      </c>
      <c r="D20" s="10">
        <v>69</v>
      </c>
      <c r="E20" s="10">
        <v>50</v>
      </c>
      <c r="F20" s="10">
        <v>18</v>
      </c>
      <c r="G20" s="10">
        <v>106</v>
      </c>
      <c r="I20" s="9" t="s">
        <v>67</v>
      </c>
      <c r="J20" s="13">
        <f t="shared" si="0"/>
        <v>14.134275618374559</v>
      </c>
      <c r="K20" s="13">
        <f t="shared" si="1"/>
        <v>24.381625441696116</v>
      </c>
      <c r="L20" s="13">
        <f t="shared" si="2"/>
        <v>17.667844522968199</v>
      </c>
      <c r="M20" s="13">
        <f t="shared" si="3"/>
        <v>6.3604240282685502</v>
      </c>
      <c r="N20" s="13">
        <f t="shared" si="4"/>
        <v>37.455830388692576</v>
      </c>
    </row>
    <row r="21" spans="2:14" x14ac:dyDescent="0.35">
      <c r="B21" s="9" t="s">
        <v>68</v>
      </c>
      <c r="C21" s="10">
        <v>7</v>
      </c>
      <c r="D21" s="10">
        <v>44</v>
      </c>
      <c r="E21" s="10">
        <v>28</v>
      </c>
      <c r="F21" s="10">
        <v>38</v>
      </c>
      <c r="G21" s="10">
        <v>59</v>
      </c>
      <c r="I21" s="9" t="s">
        <v>68</v>
      </c>
      <c r="J21" s="13">
        <f t="shared" si="0"/>
        <v>3.9772727272727271</v>
      </c>
      <c r="K21" s="13">
        <f t="shared" si="1"/>
        <v>25</v>
      </c>
      <c r="L21" s="13">
        <f t="shared" si="2"/>
        <v>15.909090909090908</v>
      </c>
      <c r="M21" s="13">
        <f t="shared" si="3"/>
        <v>21.59090909090909</v>
      </c>
      <c r="N21" s="13">
        <f t="shared" si="4"/>
        <v>33.522727272727273</v>
      </c>
    </row>
    <row r="22" spans="2:14" x14ac:dyDescent="0.35">
      <c r="B22" s="9" t="s">
        <v>69</v>
      </c>
      <c r="C22" s="10">
        <v>37</v>
      </c>
      <c r="D22" s="10">
        <v>187</v>
      </c>
      <c r="E22" s="10">
        <v>167</v>
      </c>
      <c r="F22" s="10">
        <v>114</v>
      </c>
      <c r="G22" s="10">
        <v>255</v>
      </c>
      <c r="I22" s="9" t="s">
        <v>69</v>
      </c>
      <c r="J22" s="13">
        <f t="shared" si="0"/>
        <v>4.8684210526315788</v>
      </c>
      <c r="K22" s="13">
        <f t="shared" si="1"/>
        <v>24.605263157894736</v>
      </c>
      <c r="L22" s="13">
        <f t="shared" si="2"/>
        <v>21.973684210526315</v>
      </c>
      <c r="M22" s="13">
        <f t="shared" si="3"/>
        <v>15</v>
      </c>
      <c r="N22" s="13">
        <f t="shared" si="4"/>
        <v>33.55263157894737</v>
      </c>
    </row>
  </sheetData>
  <hyperlinks>
    <hyperlink ref="B3" location="Índice!A1" display="voltar"/>
  </hyperlink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2"/>
  <sheetViews>
    <sheetView showGridLines="0" zoomScaleNormal="100" workbookViewId="0">
      <selection activeCell="B1" sqref="B1"/>
    </sheetView>
  </sheetViews>
  <sheetFormatPr defaultRowHeight="14.5" x14ac:dyDescent="0.35"/>
  <cols>
    <col min="1" max="1" width="3.453125" customWidth="1"/>
    <col min="2" max="2" width="28.26953125" customWidth="1"/>
    <col min="3" max="5" width="14.54296875" customWidth="1"/>
    <col min="6" max="6" width="3.453125" customWidth="1"/>
    <col min="7" max="7" width="27.7265625" customWidth="1"/>
    <col min="8" max="10" width="13.7265625" customWidth="1"/>
  </cols>
  <sheetData>
    <row r="1" spans="2:10" ht="17.5" x14ac:dyDescent="0.35">
      <c r="B1" s="1" t="s">
        <v>95</v>
      </c>
    </row>
    <row r="2" spans="2:10" ht="17.5" x14ac:dyDescent="0.35">
      <c r="B2" s="1" t="s">
        <v>96</v>
      </c>
    </row>
    <row r="3" spans="2:10" x14ac:dyDescent="0.35">
      <c r="B3" s="86" t="s">
        <v>115</v>
      </c>
    </row>
    <row r="4" spans="2:10" ht="18" customHeight="1" x14ac:dyDescent="0.35">
      <c r="B4" s="1" t="s">
        <v>110</v>
      </c>
      <c r="C4" s="1"/>
      <c r="D4" s="1"/>
      <c r="E4" s="1"/>
    </row>
    <row r="5" spans="2:10" ht="4.5" customHeight="1" x14ac:dyDescent="0.35"/>
    <row r="6" spans="2:10" x14ac:dyDescent="0.35">
      <c r="B6" s="22" t="s">
        <v>80</v>
      </c>
      <c r="G6" s="2" t="s">
        <v>81</v>
      </c>
    </row>
    <row r="7" spans="2:10" x14ac:dyDescent="0.35">
      <c r="B7" s="3" t="s">
        <v>0</v>
      </c>
      <c r="C7" s="3" t="s">
        <v>46</v>
      </c>
      <c r="D7" s="3" t="s">
        <v>47</v>
      </c>
      <c r="E7" s="3" t="s">
        <v>28</v>
      </c>
      <c r="G7" s="3" t="s">
        <v>0</v>
      </c>
      <c r="H7" s="3" t="s">
        <v>46</v>
      </c>
      <c r="I7" s="3" t="s">
        <v>47</v>
      </c>
      <c r="J7" s="3" t="s">
        <v>28</v>
      </c>
    </row>
    <row r="8" spans="2:10" x14ac:dyDescent="0.35">
      <c r="B8" s="4" t="s">
        <v>4</v>
      </c>
      <c r="C8" s="5"/>
      <c r="D8" s="5"/>
      <c r="E8" s="5"/>
      <c r="G8" s="4" t="s">
        <v>4</v>
      </c>
      <c r="H8" s="5"/>
      <c r="I8" s="5"/>
      <c r="J8" s="5"/>
    </row>
    <row r="9" spans="2:10" x14ac:dyDescent="0.35">
      <c r="B9" s="6" t="s">
        <v>4</v>
      </c>
      <c r="C9" s="7">
        <v>489</v>
      </c>
      <c r="D9" s="7">
        <v>3601</v>
      </c>
      <c r="E9" s="7">
        <v>629</v>
      </c>
      <c r="G9" s="6" t="s">
        <v>4</v>
      </c>
      <c r="H9" s="11">
        <f>C9/(C9+D9+E9)*100</f>
        <v>10.362364907819453</v>
      </c>
      <c r="I9" s="11">
        <f>D9/(D9+E9+C9)*100</f>
        <v>76.308539944903586</v>
      </c>
      <c r="J9" s="11">
        <f>E9/(E9+D9+C9)*100</f>
        <v>13.329095147276965</v>
      </c>
    </row>
    <row r="10" spans="2:10" x14ac:dyDescent="0.35">
      <c r="B10" s="4" t="s">
        <v>5</v>
      </c>
      <c r="C10" s="8"/>
      <c r="D10" s="8"/>
      <c r="E10" s="8"/>
      <c r="G10" s="4" t="s">
        <v>5</v>
      </c>
      <c r="H10" s="12"/>
      <c r="I10" s="12"/>
      <c r="J10" s="12"/>
    </row>
    <row r="11" spans="2:10" x14ac:dyDescent="0.35">
      <c r="B11" s="9" t="s">
        <v>6</v>
      </c>
      <c r="C11" s="10">
        <v>46</v>
      </c>
      <c r="D11" s="10">
        <v>769</v>
      </c>
      <c r="E11" s="10">
        <v>121</v>
      </c>
      <c r="G11" s="9" t="s">
        <v>6</v>
      </c>
      <c r="H11" s="13">
        <f t="shared" ref="H11:H22" si="0">C11/(C11+D11+E11)*100</f>
        <v>4.9145299145299148</v>
      </c>
      <c r="I11" s="13">
        <f t="shared" ref="I11:I22" si="1">D11/(D11+E11+C11)*100</f>
        <v>82.158119658119659</v>
      </c>
      <c r="J11" s="13">
        <f t="shared" ref="J11:J22" si="2">E11/(E11+D11+C11)*100</f>
        <v>12.927350427350429</v>
      </c>
    </row>
    <row r="12" spans="2:10" x14ac:dyDescent="0.35">
      <c r="B12" s="9" t="s">
        <v>7</v>
      </c>
      <c r="C12" s="10">
        <v>168</v>
      </c>
      <c r="D12" s="10">
        <v>1326</v>
      </c>
      <c r="E12" s="10">
        <v>209</v>
      </c>
      <c r="G12" s="9" t="s">
        <v>7</v>
      </c>
      <c r="H12" s="13">
        <f t="shared" si="0"/>
        <v>9.8649442160892544</v>
      </c>
      <c r="I12" s="13">
        <f t="shared" si="1"/>
        <v>77.862595419847324</v>
      </c>
      <c r="J12" s="13">
        <f t="shared" si="2"/>
        <v>12.272460364063416</v>
      </c>
    </row>
    <row r="13" spans="2:10" x14ac:dyDescent="0.35">
      <c r="B13" s="9" t="s">
        <v>8</v>
      </c>
      <c r="C13" s="10">
        <v>169</v>
      </c>
      <c r="D13" s="10">
        <v>1033</v>
      </c>
      <c r="E13" s="10">
        <v>206</v>
      </c>
      <c r="G13" s="9" t="s">
        <v>8</v>
      </c>
      <c r="H13" s="13">
        <f t="shared" si="0"/>
        <v>12.002840909090908</v>
      </c>
      <c r="I13" s="13">
        <f t="shared" si="1"/>
        <v>73.366477272727266</v>
      </c>
      <c r="J13" s="13">
        <f t="shared" si="2"/>
        <v>14.630681818181818</v>
      </c>
    </row>
    <row r="14" spans="2:10" x14ac:dyDescent="0.35">
      <c r="B14" s="9" t="s">
        <v>9</v>
      </c>
      <c r="C14" s="10">
        <v>106</v>
      </c>
      <c r="D14" s="10">
        <v>473</v>
      </c>
      <c r="E14" s="10">
        <v>93</v>
      </c>
      <c r="G14" s="9" t="s">
        <v>9</v>
      </c>
      <c r="H14" s="13">
        <f t="shared" si="0"/>
        <v>15.773809523809524</v>
      </c>
      <c r="I14" s="13">
        <f t="shared" si="1"/>
        <v>70.386904761904773</v>
      </c>
      <c r="J14" s="13">
        <f t="shared" si="2"/>
        <v>13.839285714285715</v>
      </c>
    </row>
    <row r="15" spans="2:10" x14ac:dyDescent="0.35">
      <c r="B15" s="4" t="s">
        <v>70</v>
      </c>
      <c r="C15" s="8"/>
      <c r="D15" s="8"/>
      <c r="E15" s="8"/>
      <c r="G15" s="4" t="s">
        <v>70</v>
      </c>
      <c r="H15" s="8"/>
      <c r="I15" s="8"/>
      <c r="J15" s="8"/>
    </row>
    <row r="16" spans="2:10" x14ac:dyDescent="0.35">
      <c r="B16" s="9" t="s">
        <v>63</v>
      </c>
      <c r="C16" s="10">
        <v>157</v>
      </c>
      <c r="D16" s="10">
        <v>1048</v>
      </c>
      <c r="E16" s="10">
        <v>159</v>
      </c>
      <c r="G16" s="9" t="s">
        <v>63</v>
      </c>
      <c r="H16" s="13">
        <f t="shared" si="0"/>
        <v>11.510263929618768</v>
      </c>
      <c r="I16" s="13">
        <f t="shared" si="1"/>
        <v>76.832844574780054</v>
      </c>
      <c r="J16" s="13">
        <f t="shared" si="2"/>
        <v>11.656891495601172</v>
      </c>
    </row>
    <row r="17" spans="2:10" x14ac:dyDescent="0.35">
      <c r="B17" s="9" t="s">
        <v>64</v>
      </c>
      <c r="C17" s="10">
        <v>27</v>
      </c>
      <c r="D17" s="10">
        <v>409</v>
      </c>
      <c r="E17" s="10">
        <v>76</v>
      </c>
      <c r="G17" s="9" t="s">
        <v>64</v>
      </c>
      <c r="H17" s="13">
        <f t="shared" si="0"/>
        <v>5.2734375</v>
      </c>
      <c r="I17" s="13">
        <f t="shared" si="1"/>
        <v>79.8828125</v>
      </c>
      <c r="J17" s="13">
        <f t="shared" si="2"/>
        <v>14.84375</v>
      </c>
    </row>
    <row r="18" spans="2:10" x14ac:dyDescent="0.35">
      <c r="B18" s="9" t="s">
        <v>65</v>
      </c>
      <c r="C18" s="10">
        <v>171</v>
      </c>
      <c r="D18" s="10">
        <v>1120</v>
      </c>
      <c r="E18" s="10">
        <v>187</v>
      </c>
      <c r="G18" s="9" t="s">
        <v>65</v>
      </c>
      <c r="H18" s="13">
        <f t="shared" si="0"/>
        <v>11.569688768606225</v>
      </c>
      <c r="I18" s="13">
        <f t="shared" si="1"/>
        <v>75.778078484438424</v>
      </c>
      <c r="J18" s="13">
        <f t="shared" si="2"/>
        <v>12.652232746955344</v>
      </c>
    </row>
    <row r="19" spans="2:10" x14ac:dyDescent="0.35">
      <c r="B19" s="9" t="s">
        <v>66</v>
      </c>
      <c r="C19" s="10">
        <v>17</v>
      </c>
      <c r="D19" s="10">
        <v>110</v>
      </c>
      <c r="E19" s="10">
        <v>19</v>
      </c>
      <c r="G19" s="9" t="s">
        <v>66</v>
      </c>
      <c r="H19" s="13">
        <f t="shared" si="0"/>
        <v>11.643835616438356</v>
      </c>
      <c r="I19" s="13">
        <f t="shared" si="1"/>
        <v>75.342465753424662</v>
      </c>
      <c r="J19" s="13">
        <f t="shared" si="2"/>
        <v>13.013698630136986</v>
      </c>
    </row>
    <row r="20" spans="2:10" x14ac:dyDescent="0.35">
      <c r="B20" s="9" t="s">
        <v>67</v>
      </c>
      <c r="C20" s="10">
        <v>39</v>
      </c>
      <c r="D20" s="10">
        <v>172</v>
      </c>
      <c r="E20" s="10">
        <v>72</v>
      </c>
      <c r="G20" s="9" t="s">
        <v>67</v>
      </c>
      <c r="H20" s="13">
        <f t="shared" si="0"/>
        <v>13.780918727915195</v>
      </c>
      <c r="I20" s="13">
        <f t="shared" si="1"/>
        <v>60.777385159010599</v>
      </c>
      <c r="J20" s="13">
        <f t="shared" si="2"/>
        <v>25.441696113074201</v>
      </c>
    </row>
    <row r="21" spans="2:10" x14ac:dyDescent="0.35">
      <c r="B21" s="9" t="s">
        <v>68</v>
      </c>
      <c r="C21" s="10">
        <v>10</v>
      </c>
      <c r="D21" s="10">
        <v>145</v>
      </c>
      <c r="E21" s="10">
        <v>21</v>
      </c>
      <c r="G21" s="9" t="s">
        <v>68</v>
      </c>
      <c r="H21" s="13">
        <f t="shared" si="0"/>
        <v>5.6818181818181817</v>
      </c>
      <c r="I21" s="13">
        <f t="shared" si="1"/>
        <v>82.38636363636364</v>
      </c>
      <c r="J21" s="13">
        <f t="shared" si="2"/>
        <v>11.931818181818182</v>
      </c>
    </row>
    <row r="22" spans="2:10" x14ac:dyDescent="0.35">
      <c r="B22" s="9" t="s">
        <v>69</v>
      </c>
      <c r="C22" s="10">
        <v>68</v>
      </c>
      <c r="D22" s="10">
        <v>597</v>
      </c>
      <c r="E22" s="10">
        <v>95</v>
      </c>
      <c r="G22" s="9" t="s">
        <v>69</v>
      </c>
      <c r="H22" s="13">
        <f t="shared" si="0"/>
        <v>8.9473684210526319</v>
      </c>
      <c r="I22" s="13">
        <f t="shared" si="1"/>
        <v>78.55263157894737</v>
      </c>
      <c r="J22" s="13">
        <f t="shared" si="2"/>
        <v>12.5</v>
      </c>
    </row>
  </sheetData>
  <hyperlinks>
    <hyperlink ref="B3" location="Índice!A1" display="voltar"/>
  </hyperlinks>
  <pageMargins left="0.70866141732283472" right="0.70866141732283472" top="0.74803149606299213" bottom="0.74803149606299213" header="0.31496062992125984" footer="0.31496062992125984"/>
  <pageSetup paperSize="9" scale="83" orientation="landscape" verticalDpi="0" r:id="rId1"/>
  <colBreaks count="1" manualBreakCount="1">
    <brk id="11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23"/>
  <sheetViews>
    <sheetView showGridLines="0" zoomScaleNormal="100" workbookViewId="0">
      <selection activeCell="G29" sqref="G29"/>
    </sheetView>
  </sheetViews>
  <sheetFormatPr defaultRowHeight="14.5" x14ac:dyDescent="0.35"/>
  <cols>
    <col min="1" max="1" width="3.453125" customWidth="1"/>
    <col min="2" max="2" width="28.26953125" customWidth="1"/>
    <col min="3" max="17" width="10.7265625" customWidth="1"/>
    <col min="18" max="18" width="3.453125" customWidth="1"/>
    <col min="19" max="19" width="27.7265625" customWidth="1"/>
  </cols>
  <sheetData>
    <row r="1" spans="2:34" ht="17.5" x14ac:dyDescent="0.35">
      <c r="B1" s="1" t="s">
        <v>95</v>
      </c>
    </row>
    <row r="2" spans="2:34" ht="17.5" x14ac:dyDescent="0.35">
      <c r="B2" s="1" t="s">
        <v>96</v>
      </c>
    </row>
    <row r="3" spans="2:34" x14ac:dyDescent="0.35">
      <c r="B3" s="86" t="s">
        <v>115</v>
      </c>
    </row>
    <row r="4" spans="2:34" ht="18" customHeight="1" x14ac:dyDescent="0.35">
      <c r="B4" s="1" t="s">
        <v>111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2:34" ht="4.5" customHeight="1" x14ac:dyDescent="0.35"/>
    <row r="6" spans="2:34" x14ac:dyDescent="0.35">
      <c r="B6" s="22" t="s">
        <v>80</v>
      </c>
      <c r="S6" s="22" t="s">
        <v>81</v>
      </c>
    </row>
    <row r="7" spans="2:34" x14ac:dyDescent="0.35">
      <c r="B7" s="107" t="s">
        <v>0</v>
      </c>
      <c r="C7" s="107" t="s">
        <v>48</v>
      </c>
      <c r="D7" s="107"/>
      <c r="E7" s="107"/>
      <c r="F7" s="107"/>
      <c r="G7" s="112"/>
      <c r="H7" s="110" t="s">
        <v>49</v>
      </c>
      <c r="I7" s="107"/>
      <c r="J7" s="107"/>
      <c r="K7" s="107"/>
      <c r="L7" s="121"/>
      <c r="M7" s="111" t="s">
        <v>50</v>
      </c>
      <c r="N7" s="107"/>
      <c r="O7" s="107"/>
      <c r="P7" s="107"/>
      <c r="Q7" s="107"/>
      <c r="S7" s="107" t="s">
        <v>0</v>
      </c>
      <c r="T7" s="107" t="s">
        <v>48</v>
      </c>
      <c r="U7" s="107"/>
      <c r="V7" s="107"/>
      <c r="W7" s="107"/>
      <c r="X7" s="112"/>
      <c r="Y7" s="110" t="s">
        <v>49</v>
      </c>
      <c r="Z7" s="107"/>
      <c r="AA7" s="107"/>
      <c r="AB7" s="107"/>
      <c r="AC7" s="121"/>
      <c r="AD7" s="111" t="s">
        <v>50</v>
      </c>
      <c r="AE7" s="107"/>
      <c r="AF7" s="107"/>
      <c r="AG7" s="107"/>
      <c r="AH7" s="107"/>
    </row>
    <row r="8" spans="2:34" ht="21" x14ac:dyDescent="0.35">
      <c r="B8" s="108"/>
      <c r="C8" s="26" t="s">
        <v>51</v>
      </c>
      <c r="D8" s="26" t="s">
        <v>52</v>
      </c>
      <c r="E8" s="26" t="s">
        <v>53</v>
      </c>
      <c r="F8" s="26" t="s">
        <v>28</v>
      </c>
      <c r="G8" s="37" t="s">
        <v>29</v>
      </c>
      <c r="H8" s="30" t="s">
        <v>51</v>
      </c>
      <c r="I8" s="26" t="s">
        <v>52</v>
      </c>
      <c r="J8" s="26" t="s">
        <v>53</v>
      </c>
      <c r="K8" s="26" t="s">
        <v>28</v>
      </c>
      <c r="L8" s="42" t="s">
        <v>29</v>
      </c>
      <c r="M8" s="25" t="s">
        <v>51</v>
      </c>
      <c r="N8" s="14" t="s">
        <v>52</v>
      </c>
      <c r="O8" s="14" t="s">
        <v>53</v>
      </c>
      <c r="P8" s="14" t="s">
        <v>28</v>
      </c>
      <c r="Q8" s="14" t="s">
        <v>29</v>
      </c>
      <c r="S8" s="108"/>
      <c r="T8" s="26" t="s">
        <v>51</v>
      </c>
      <c r="U8" s="26" t="s">
        <v>52</v>
      </c>
      <c r="V8" s="26" t="s">
        <v>53</v>
      </c>
      <c r="W8" s="26" t="s">
        <v>28</v>
      </c>
      <c r="X8" s="37" t="s">
        <v>29</v>
      </c>
      <c r="Y8" s="30" t="s">
        <v>51</v>
      </c>
      <c r="Z8" s="26" t="s">
        <v>52</v>
      </c>
      <c r="AA8" s="26" t="s">
        <v>53</v>
      </c>
      <c r="AB8" s="26" t="s">
        <v>28</v>
      </c>
      <c r="AC8" s="42" t="s">
        <v>29</v>
      </c>
      <c r="AD8" s="25" t="s">
        <v>51</v>
      </c>
      <c r="AE8" s="14" t="s">
        <v>52</v>
      </c>
      <c r="AF8" s="14" t="s">
        <v>53</v>
      </c>
      <c r="AG8" s="14" t="s">
        <v>28</v>
      </c>
      <c r="AH8" s="14" t="s">
        <v>29</v>
      </c>
    </row>
    <row r="9" spans="2:34" x14ac:dyDescent="0.35">
      <c r="B9" s="4" t="s">
        <v>4</v>
      </c>
      <c r="C9" s="5"/>
      <c r="D9" s="5"/>
      <c r="E9" s="5"/>
      <c r="F9" s="5"/>
      <c r="G9" s="38"/>
      <c r="H9" s="31"/>
      <c r="I9" s="5"/>
      <c r="J9" s="5"/>
      <c r="K9" s="5"/>
      <c r="L9" s="43"/>
      <c r="M9" s="5"/>
      <c r="N9" s="5"/>
      <c r="O9" s="5"/>
      <c r="P9" s="5"/>
      <c r="Q9" s="5"/>
      <c r="S9" s="4" t="s">
        <v>4</v>
      </c>
      <c r="T9" s="5"/>
      <c r="U9" s="5"/>
      <c r="V9" s="5"/>
      <c r="W9" s="5"/>
      <c r="X9" s="38"/>
      <c r="Y9" s="31"/>
      <c r="Z9" s="5"/>
      <c r="AA9" s="5"/>
      <c r="AB9" s="5"/>
      <c r="AC9" s="43"/>
      <c r="AD9" s="5"/>
      <c r="AE9" s="5"/>
      <c r="AF9" s="5"/>
      <c r="AG9" s="5"/>
      <c r="AH9" s="5"/>
    </row>
    <row r="10" spans="2:34" x14ac:dyDescent="0.35">
      <c r="B10" s="6" t="s">
        <v>4</v>
      </c>
      <c r="C10" s="7">
        <v>69</v>
      </c>
      <c r="D10" s="7">
        <v>281</v>
      </c>
      <c r="E10" s="7">
        <v>55</v>
      </c>
      <c r="F10" s="7">
        <v>34</v>
      </c>
      <c r="G10" s="62">
        <v>50</v>
      </c>
      <c r="H10" s="32">
        <v>54</v>
      </c>
      <c r="I10" s="7">
        <v>182</v>
      </c>
      <c r="J10" s="7">
        <v>31</v>
      </c>
      <c r="K10" s="7">
        <v>43</v>
      </c>
      <c r="L10" s="65">
        <v>179</v>
      </c>
      <c r="M10" s="60">
        <v>21</v>
      </c>
      <c r="N10" s="7">
        <v>105</v>
      </c>
      <c r="O10" s="7">
        <v>17</v>
      </c>
      <c r="P10" s="7">
        <v>51</v>
      </c>
      <c r="Q10" s="7">
        <v>295</v>
      </c>
      <c r="S10" s="6" t="s">
        <v>4</v>
      </c>
      <c r="T10" s="11">
        <f>C10/(C10+D10+E10+F10+G10)*100</f>
        <v>14.110429447852759</v>
      </c>
      <c r="U10" s="11">
        <f>D10/(D10+E10+F10+G10+C10)*100</f>
        <v>57.464212678936612</v>
      </c>
      <c r="V10" s="11">
        <f>E10/(E10+F10+G10+D10+C10)*100</f>
        <v>11.247443762781186</v>
      </c>
      <c r="W10" s="11">
        <f>F10/(F10+G10+E10+D10+C10)*100</f>
        <v>6.9529652351738243</v>
      </c>
      <c r="X10" s="11">
        <f>G10/(C10+D10+E10+F10+G10)*100</f>
        <v>10.224948875255624</v>
      </c>
      <c r="Y10" s="11">
        <f>H10/(H10+I10+J10+K10+L10)*100</f>
        <v>11.042944785276074</v>
      </c>
      <c r="Z10" s="11">
        <f>I10/(I10+J10+K10+L10+H10)*100</f>
        <v>37.218813905930467</v>
      </c>
      <c r="AA10" s="11">
        <f>J10/(J10+K10+L10+I10+H10)*100</f>
        <v>6.3394683026584868</v>
      </c>
      <c r="AB10" s="11">
        <f>K10/(K10+L10+J10+I10+H10)*100</f>
        <v>8.7934560327198366</v>
      </c>
      <c r="AC10" s="11">
        <f>L10/(H10+I10+J10+K10+L10)*100</f>
        <v>36.605316973415128</v>
      </c>
      <c r="AD10" s="11">
        <f>M10/(M10+N10+O10+P10+Q10)*100</f>
        <v>4.294478527607362</v>
      </c>
      <c r="AE10" s="11">
        <f>N10/(N10+O10+P10+Q10+M10)*100</f>
        <v>21.472392638036812</v>
      </c>
      <c r="AF10" s="11">
        <f>O10/(O10+P10+Q10+N10+M10)*100</f>
        <v>3.4764826175869121</v>
      </c>
      <c r="AG10" s="11">
        <f>P10/(P10+Q10+O10+N10+M10)*100</f>
        <v>10.429447852760736</v>
      </c>
      <c r="AH10" s="11">
        <f>Q10/(M10+N10+O10+P10+Q10)*100</f>
        <v>60.327198364008183</v>
      </c>
    </row>
    <row r="11" spans="2:34" x14ac:dyDescent="0.35">
      <c r="B11" s="4" t="s">
        <v>5</v>
      </c>
      <c r="C11" s="8"/>
      <c r="D11" s="8"/>
      <c r="E11" s="8"/>
      <c r="F11" s="8"/>
      <c r="G11" s="63"/>
      <c r="H11" s="33"/>
      <c r="I11" s="8"/>
      <c r="J11" s="8"/>
      <c r="K11" s="8"/>
      <c r="L11" s="66"/>
      <c r="M11" s="8"/>
      <c r="N11" s="8"/>
      <c r="O11" s="8"/>
      <c r="P11" s="8"/>
      <c r="Q11" s="8"/>
      <c r="S11" s="4" t="s">
        <v>5</v>
      </c>
      <c r="T11" s="12"/>
      <c r="U11" s="12"/>
      <c r="V11" s="12"/>
      <c r="W11" s="12"/>
      <c r="X11" s="40"/>
      <c r="Y11" s="46"/>
      <c r="Z11" s="12"/>
      <c r="AA11" s="12"/>
      <c r="AB11" s="12"/>
      <c r="AC11" s="47"/>
      <c r="AD11" s="12"/>
      <c r="AE11" s="12"/>
      <c r="AF11" s="12"/>
      <c r="AG11" s="12"/>
      <c r="AH11" s="12"/>
    </row>
    <row r="12" spans="2:34" x14ac:dyDescent="0.35">
      <c r="B12" s="9" t="s">
        <v>6</v>
      </c>
      <c r="C12" s="10">
        <v>6</v>
      </c>
      <c r="D12" s="10">
        <v>24</v>
      </c>
      <c r="E12" s="10">
        <v>8</v>
      </c>
      <c r="F12" s="10">
        <v>5</v>
      </c>
      <c r="G12" s="64">
        <v>3</v>
      </c>
      <c r="H12" s="34">
        <v>4</v>
      </c>
      <c r="I12" s="10">
        <v>14</v>
      </c>
      <c r="J12" s="10">
        <v>0</v>
      </c>
      <c r="K12" s="10">
        <v>7</v>
      </c>
      <c r="L12" s="67">
        <v>21</v>
      </c>
      <c r="M12" s="61">
        <v>3</v>
      </c>
      <c r="N12" s="10">
        <v>7</v>
      </c>
      <c r="O12" s="10">
        <v>1</v>
      </c>
      <c r="P12" s="10">
        <v>7</v>
      </c>
      <c r="Q12" s="10">
        <v>28</v>
      </c>
      <c r="S12" s="9" t="s">
        <v>6</v>
      </c>
      <c r="T12" s="13">
        <f t="shared" ref="T12:T23" si="0">C12/(C12+D12+E12+F12+G12)*100</f>
        <v>13.043478260869565</v>
      </c>
      <c r="U12" s="13">
        <f t="shared" ref="U12:U23" si="1">D12/(D12+E12+F12+G12+C12)*100</f>
        <v>52.173913043478258</v>
      </c>
      <c r="V12" s="13">
        <f t="shared" ref="V12:V23" si="2">E12/(E12+F12+G12+D12+C12)*100</f>
        <v>17.391304347826086</v>
      </c>
      <c r="W12" s="13">
        <f t="shared" ref="W12:W23" si="3">F12/(F12+G12+E12+D12+C12)*100</f>
        <v>10.869565217391305</v>
      </c>
      <c r="X12" s="41">
        <f t="shared" ref="X12:X23" si="4">G12/(C12+D12+E12+F12+G12)*100</f>
        <v>6.5217391304347823</v>
      </c>
      <c r="Y12" s="48">
        <f t="shared" ref="Y12:Y23" si="5">H12/(H12+I12+J12+K12+L12)*100</f>
        <v>8.695652173913043</v>
      </c>
      <c r="Z12" s="13">
        <f t="shared" ref="Z12:Z23" si="6">I12/(I12+J12+K12+L12+H12)*100</f>
        <v>30.434782608695656</v>
      </c>
      <c r="AA12" s="13">
        <f t="shared" ref="AA12:AA23" si="7">J12/(J12+K12+L12+I12+H12)*100</f>
        <v>0</v>
      </c>
      <c r="AB12" s="13">
        <f t="shared" ref="AB12:AB23" si="8">K12/(K12+L12+J12+I12+H12)*100</f>
        <v>15.217391304347828</v>
      </c>
      <c r="AC12" s="49">
        <f t="shared" ref="AC12:AC23" si="9">L12/(H12+I12+J12+K12+L12)*100</f>
        <v>45.652173913043477</v>
      </c>
      <c r="AD12" s="36">
        <f t="shared" ref="AD12:AD23" si="10">M12/(M12+N12+O12+P12+Q12)*100</f>
        <v>6.5217391304347823</v>
      </c>
      <c r="AE12" s="13">
        <f t="shared" ref="AE12:AE23" si="11">N12/(N12+O12+P12+Q12+M12)*100</f>
        <v>15.217391304347828</v>
      </c>
      <c r="AF12" s="13">
        <f t="shared" ref="AF12:AF23" si="12">O12/(O12+P12+Q12+N12+M12)*100</f>
        <v>2.1739130434782608</v>
      </c>
      <c r="AG12" s="13">
        <f t="shared" ref="AG12:AG23" si="13">P12/(P12+Q12+O12+N12+M12)*100</f>
        <v>15.217391304347828</v>
      </c>
      <c r="AH12" s="13">
        <f t="shared" ref="AH12:AH23" si="14">Q12/(M12+N12+O12+P12+Q12)*100</f>
        <v>60.869565217391312</v>
      </c>
    </row>
    <row r="13" spans="2:34" x14ac:dyDescent="0.35">
      <c r="B13" s="9" t="s">
        <v>7</v>
      </c>
      <c r="C13" s="10">
        <v>25</v>
      </c>
      <c r="D13" s="10">
        <v>96</v>
      </c>
      <c r="E13" s="10">
        <v>21</v>
      </c>
      <c r="F13" s="10">
        <v>14</v>
      </c>
      <c r="G13" s="64">
        <v>12</v>
      </c>
      <c r="H13" s="34">
        <v>21</v>
      </c>
      <c r="I13" s="10">
        <v>58</v>
      </c>
      <c r="J13" s="10">
        <v>8</v>
      </c>
      <c r="K13" s="10">
        <v>19</v>
      </c>
      <c r="L13" s="67">
        <v>62</v>
      </c>
      <c r="M13" s="61">
        <v>12</v>
      </c>
      <c r="N13" s="10">
        <v>29</v>
      </c>
      <c r="O13" s="10">
        <v>3</v>
      </c>
      <c r="P13" s="10">
        <v>20</v>
      </c>
      <c r="Q13" s="10">
        <v>104</v>
      </c>
      <c r="S13" s="9" t="s">
        <v>7</v>
      </c>
      <c r="T13" s="13">
        <f t="shared" si="0"/>
        <v>14.880952380952381</v>
      </c>
      <c r="U13" s="13">
        <f t="shared" si="1"/>
        <v>57.142857142857139</v>
      </c>
      <c r="V13" s="13">
        <f t="shared" si="2"/>
        <v>12.5</v>
      </c>
      <c r="W13" s="13">
        <f t="shared" si="3"/>
        <v>8.3333333333333321</v>
      </c>
      <c r="X13" s="41">
        <f t="shared" si="4"/>
        <v>7.1428571428571423</v>
      </c>
      <c r="Y13" s="48">
        <f t="shared" si="5"/>
        <v>12.5</v>
      </c>
      <c r="Z13" s="13">
        <f t="shared" si="6"/>
        <v>34.523809523809526</v>
      </c>
      <c r="AA13" s="13">
        <f t="shared" si="7"/>
        <v>4.7619047619047619</v>
      </c>
      <c r="AB13" s="13">
        <f t="shared" si="8"/>
        <v>11.30952380952381</v>
      </c>
      <c r="AC13" s="49">
        <f t="shared" si="9"/>
        <v>36.904761904761905</v>
      </c>
      <c r="AD13" s="36">
        <f t="shared" si="10"/>
        <v>7.1428571428571423</v>
      </c>
      <c r="AE13" s="13">
        <f t="shared" si="11"/>
        <v>17.261904761904763</v>
      </c>
      <c r="AF13" s="13">
        <f t="shared" si="12"/>
        <v>1.7857142857142856</v>
      </c>
      <c r="AG13" s="13">
        <f t="shared" si="13"/>
        <v>11.904761904761903</v>
      </c>
      <c r="AH13" s="13">
        <f t="shared" si="14"/>
        <v>61.904761904761905</v>
      </c>
    </row>
    <row r="14" spans="2:34" x14ac:dyDescent="0.35">
      <c r="B14" s="9" t="s">
        <v>8</v>
      </c>
      <c r="C14" s="10">
        <v>23</v>
      </c>
      <c r="D14" s="10">
        <v>105</v>
      </c>
      <c r="E14" s="10">
        <v>19</v>
      </c>
      <c r="F14" s="10">
        <v>13</v>
      </c>
      <c r="G14" s="64">
        <v>9</v>
      </c>
      <c r="H14" s="34">
        <v>18</v>
      </c>
      <c r="I14" s="10">
        <v>72</v>
      </c>
      <c r="J14" s="10">
        <v>11</v>
      </c>
      <c r="K14" s="10">
        <v>13</v>
      </c>
      <c r="L14" s="67">
        <v>55</v>
      </c>
      <c r="M14" s="61">
        <v>5</v>
      </c>
      <c r="N14" s="10">
        <v>33</v>
      </c>
      <c r="O14" s="10">
        <v>7</v>
      </c>
      <c r="P14" s="10">
        <v>16</v>
      </c>
      <c r="Q14" s="10">
        <v>108</v>
      </c>
      <c r="S14" s="9" t="s">
        <v>8</v>
      </c>
      <c r="T14" s="13">
        <f t="shared" si="0"/>
        <v>13.609467455621301</v>
      </c>
      <c r="U14" s="13">
        <f t="shared" si="1"/>
        <v>62.130177514792898</v>
      </c>
      <c r="V14" s="13">
        <f t="shared" si="2"/>
        <v>11.242603550295858</v>
      </c>
      <c r="W14" s="13">
        <f t="shared" si="3"/>
        <v>7.6923076923076925</v>
      </c>
      <c r="X14" s="41">
        <f t="shared" si="4"/>
        <v>5.3254437869822491</v>
      </c>
      <c r="Y14" s="48">
        <f t="shared" si="5"/>
        <v>10.650887573964498</v>
      </c>
      <c r="Z14" s="13">
        <f t="shared" si="6"/>
        <v>42.603550295857993</v>
      </c>
      <c r="AA14" s="13">
        <f t="shared" si="7"/>
        <v>6.5088757396449708</v>
      </c>
      <c r="AB14" s="13">
        <f t="shared" si="8"/>
        <v>7.6923076923076925</v>
      </c>
      <c r="AC14" s="49">
        <f t="shared" si="9"/>
        <v>32.544378698224854</v>
      </c>
      <c r="AD14" s="36">
        <f t="shared" si="10"/>
        <v>2.9585798816568047</v>
      </c>
      <c r="AE14" s="13">
        <f t="shared" si="11"/>
        <v>19.526627218934912</v>
      </c>
      <c r="AF14" s="13">
        <f t="shared" si="12"/>
        <v>4.1420118343195274</v>
      </c>
      <c r="AG14" s="13">
        <f t="shared" si="13"/>
        <v>9.4674556213017755</v>
      </c>
      <c r="AH14" s="13">
        <f t="shared" si="14"/>
        <v>63.905325443786985</v>
      </c>
    </row>
    <row r="15" spans="2:34" x14ac:dyDescent="0.35">
      <c r="B15" s="9" t="s">
        <v>9</v>
      </c>
      <c r="C15" s="10">
        <v>15</v>
      </c>
      <c r="D15" s="10">
        <v>56</v>
      </c>
      <c r="E15" s="10">
        <v>7</v>
      </c>
      <c r="F15" s="10">
        <v>2</v>
      </c>
      <c r="G15" s="64">
        <v>26</v>
      </c>
      <c r="H15" s="34">
        <v>11</v>
      </c>
      <c r="I15" s="10">
        <v>38</v>
      </c>
      <c r="J15" s="10">
        <v>12</v>
      </c>
      <c r="K15" s="10">
        <v>4</v>
      </c>
      <c r="L15" s="67">
        <v>41</v>
      </c>
      <c r="M15" s="61">
        <v>1</v>
      </c>
      <c r="N15" s="10">
        <v>36</v>
      </c>
      <c r="O15" s="10">
        <v>6</v>
      </c>
      <c r="P15" s="10">
        <v>8</v>
      </c>
      <c r="Q15" s="10">
        <v>55</v>
      </c>
      <c r="S15" s="9" t="s">
        <v>9</v>
      </c>
      <c r="T15" s="13">
        <f t="shared" si="0"/>
        <v>14.150943396226415</v>
      </c>
      <c r="U15" s="13">
        <f t="shared" si="1"/>
        <v>52.830188679245282</v>
      </c>
      <c r="V15" s="13">
        <f t="shared" si="2"/>
        <v>6.6037735849056602</v>
      </c>
      <c r="W15" s="13">
        <f t="shared" si="3"/>
        <v>1.8867924528301887</v>
      </c>
      <c r="X15" s="41">
        <f t="shared" si="4"/>
        <v>24.528301886792452</v>
      </c>
      <c r="Y15" s="48">
        <f t="shared" si="5"/>
        <v>10.377358490566039</v>
      </c>
      <c r="Z15" s="13">
        <f t="shared" si="6"/>
        <v>35.849056603773583</v>
      </c>
      <c r="AA15" s="13">
        <f t="shared" si="7"/>
        <v>11.320754716981133</v>
      </c>
      <c r="AB15" s="13">
        <f t="shared" si="8"/>
        <v>3.7735849056603774</v>
      </c>
      <c r="AC15" s="49">
        <f t="shared" si="9"/>
        <v>38.679245283018872</v>
      </c>
      <c r="AD15" s="36">
        <f t="shared" si="10"/>
        <v>0.94339622641509435</v>
      </c>
      <c r="AE15" s="13">
        <f t="shared" si="11"/>
        <v>33.962264150943398</v>
      </c>
      <c r="AF15" s="13">
        <f t="shared" si="12"/>
        <v>5.6603773584905666</v>
      </c>
      <c r="AG15" s="13">
        <f t="shared" si="13"/>
        <v>7.5471698113207548</v>
      </c>
      <c r="AH15" s="13">
        <f t="shared" si="14"/>
        <v>51.886792452830186</v>
      </c>
    </row>
    <row r="16" spans="2:34" x14ac:dyDescent="0.35">
      <c r="B16" s="4" t="s">
        <v>70</v>
      </c>
      <c r="C16" s="8"/>
      <c r="D16" s="8"/>
      <c r="E16" s="8"/>
      <c r="F16" s="8"/>
      <c r="G16" s="63"/>
      <c r="H16" s="33"/>
      <c r="I16" s="8"/>
      <c r="J16" s="8"/>
      <c r="K16" s="8"/>
      <c r="L16" s="66"/>
      <c r="M16" s="8"/>
      <c r="N16" s="8"/>
      <c r="O16" s="8"/>
      <c r="P16" s="8"/>
      <c r="Q16" s="8"/>
      <c r="S16" s="4" t="s">
        <v>70</v>
      </c>
      <c r="T16" s="8"/>
      <c r="U16" s="8"/>
      <c r="V16" s="8"/>
      <c r="W16" s="8"/>
      <c r="X16" s="63"/>
      <c r="Y16" s="33"/>
      <c r="Z16" s="8"/>
      <c r="AA16" s="8"/>
      <c r="AB16" s="8"/>
      <c r="AC16" s="66"/>
      <c r="AD16" s="8"/>
      <c r="AE16" s="8"/>
      <c r="AF16" s="8"/>
      <c r="AG16" s="8"/>
      <c r="AH16" s="8"/>
    </row>
    <row r="17" spans="2:34" x14ac:dyDescent="0.35">
      <c r="B17" s="9" t="s">
        <v>63</v>
      </c>
      <c r="C17" s="10">
        <v>25</v>
      </c>
      <c r="D17" s="10">
        <v>103</v>
      </c>
      <c r="E17" s="10">
        <v>14</v>
      </c>
      <c r="F17" s="10">
        <v>9</v>
      </c>
      <c r="G17" s="64">
        <v>6</v>
      </c>
      <c r="H17" s="34">
        <v>17</v>
      </c>
      <c r="I17" s="10">
        <v>62</v>
      </c>
      <c r="J17" s="10">
        <v>4</v>
      </c>
      <c r="K17" s="10">
        <v>12</v>
      </c>
      <c r="L17" s="67">
        <v>62</v>
      </c>
      <c r="M17" s="61">
        <v>7</v>
      </c>
      <c r="N17" s="10">
        <v>30</v>
      </c>
      <c r="O17" s="10">
        <v>1</v>
      </c>
      <c r="P17" s="10">
        <v>18</v>
      </c>
      <c r="Q17" s="10">
        <v>101</v>
      </c>
      <c r="S17" s="9" t="s">
        <v>63</v>
      </c>
      <c r="T17" s="13">
        <f t="shared" si="0"/>
        <v>15.923566878980891</v>
      </c>
      <c r="U17" s="13">
        <f t="shared" si="1"/>
        <v>65.605095541401269</v>
      </c>
      <c r="V17" s="13">
        <f t="shared" si="2"/>
        <v>8.9171974522292992</v>
      </c>
      <c r="W17" s="13">
        <f t="shared" si="3"/>
        <v>5.7324840764331215</v>
      </c>
      <c r="X17" s="41">
        <f t="shared" si="4"/>
        <v>3.8216560509554141</v>
      </c>
      <c r="Y17" s="48">
        <f t="shared" si="5"/>
        <v>10.828025477707007</v>
      </c>
      <c r="Z17" s="13">
        <f t="shared" si="6"/>
        <v>39.490445859872615</v>
      </c>
      <c r="AA17" s="13">
        <f t="shared" si="7"/>
        <v>2.547770700636943</v>
      </c>
      <c r="AB17" s="13">
        <f t="shared" si="8"/>
        <v>7.6433121019108281</v>
      </c>
      <c r="AC17" s="49">
        <f t="shared" si="9"/>
        <v>39.490445859872615</v>
      </c>
      <c r="AD17" s="36">
        <f t="shared" si="10"/>
        <v>4.4585987261146496</v>
      </c>
      <c r="AE17" s="13">
        <f t="shared" si="11"/>
        <v>19.108280254777071</v>
      </c>
      <c r="AF17" s="13">
        <f t="shared" si="12"/>
        <v>0.63694267515923575</v>
      </c>
      <c r="AG17" s="13">
        <f t="shared" si="13"/>
        <v>11.464968152866243</v>
      </c>
      <c r="AH17" s="13">
        <f t="shared" si="14"/>
        <v>64.331210191082803</v>
      </c>
    </row>
    <row r="18" spans="2:34" x14ac:dyDescent="0.35">
      <c r="B18" s="9" t="s">
        <v>64</v>
      </c>
      <c r="C18" s="10">
        <v>4</v>
      </c>
      <c r="D18" s="10">
        <v>17</v>
      </c>
      <c r="E18" s="10">
        <v>3</v>
      </c>
      <c r="F18" s="10">
        <v>1</v>
      </c>
      <c r="G18" s="64">
        <v>2</v>
      </c>
      <c r="H18" s="34">
        <v>3</v>
      </c>
      <c r="I18" s="10">
        <v>14</v>
      </c>
      <c r="J18" s="10">
        <v>2</v>
      </c>
      <c r="K18" s="10">
        <v>2</v>
      </c>
      <c r="L18" s="67">
        <v>6</v>
      </c>
      <c r="M18" s="61">
        <v>1</v>
      </c>
      <c r="N18" s="10">
        <v>6</v>
      </c>
      <c r="O18" s="10">
        <v>3</v>
      </c>
      <c r="P18" s="10">
        <v>3</v>
      </c>
      <c r="Q18" s="10">
        <v>14</v>
      </c>
      <c r="S18" s="9" t="s">
        <v>64</v>
      </c>
      <c r="T18" s="13">
        <f t="shared" si="0"/>
        <v>14.814814814814813</v>
      </c>
      <c r="U18" s="13">
        <f t="shared" si="1"/>
        <v>62.962962962962962</v>
      </c>
      <c r="V18" s="13">
        <f t="shared" si="2"/>
        <v>11.111111111111111</v>
      </c>
      <c r="W18" s="13">
        <f t="shared" si="3"/>
        <v>3.7037037037037033</v>
      </c>
      <c r="X18" s="41">
        <f t="shared" si="4"/>
        <v>7.4074074074074066</v>
      </c>
      <c r="Y18" s="48">
        <f t="shared" si="5"/>
        <v>11.111111111111111</v>
      </c>
      <c r="Z18" s="13">
        <f t="shared" si="6"/>
        <v>51.851851851851848</v>
      </c>
      <c r="AA18" s="13">
        <f t="shared" si="7"/>
        <v>7.4074074074074066</v>
      </c>
      <c r="AB18" s="13">
        <f t="shared" si="8"/>
        <v>7.4074074074074066</v>
      </c>
      <c r="AC18" s="49">
        <f t="shared" si="9"/>
        <v>22.222222222222221</v>
      </c>
      <c r="AD18" s="36">
        <f t="shared" si="10"/>
        <v>3.7037037037037033</v>
      </c>
      <c r="AE18" s="13">
        <f t="shared" si="11"/>
        <v>22.222222222222221</v>
      </c>
      <c r="AF18" s="13">
        <f t="shared" si="12"/>
        <v>11.111111111111111</v>
      </c>
      <c r="AG18" s="13">
        <f t="shared" si="13"/>
        <v>11.111111111111111</v>
      </c>
      <c r="AH18" s="13">
        <f t="shared" si="14"/>
        <v>51.851851851851848</v>
      </c>
    </row>
    <row r="19" spans="2:34" x14ac:dyDescent="0.35">
      <c r="B19" s="9" t="s">
        <v>65</v>
      </c>
      <c r="C19" s="10">
        <v>22</v>
      </c>
      <c r="D19" s="10">
        <v>90</v>
      </c>
      <c r="E19" s="10">
        <v>16</v>
      </c>
      <c r="F19" s="10">
        <v>11</v>
      </c>
      <c r="G19" s="64">
        <v>32</v>
      </c>
      <c r="H19" s="34">
        <v>21</v>
      </c>
      <c r="I19" s="10">
        <v>64</v>
      </c>
      <c r="J19" s="10">
        <v>10</v>
      </c>
      <c r="K19" s="10">
        <v>21</v>
      </c>
      <c r="L19" s="67">
        <v>55</v>
      </c>
      <c r="M19" s="61">
        <v>7</v>
      </c>
      <c r="N19" s="10">
        <v>45</v>
      </c>
      <c r="O19" s="10">
        <v>4</v>
      </c>
      <c r="P19" s="10">
        <v>18</v>
      </c>
      <c r="Q19" s="10">
        <v>97</v>
      </c>
      <c r="S19" s="9" t="s">
        <v>65</v>
      </c>
      <c r="T19" s="13">
        <f t="shared" si="0"/>
        <v>12.865497076023392</v>
      </c>
      <c r="U19" s="13">
        <f t="shared" si="1"/>
        <v>52.631578947368418</v>
      </c>
      <c r="V19" s="13">
        <f t="shared" si="2"/>
        <v>9.3567251461988299</v>
      </c>
      <c r="W19" s="13">
        <f t="shared" si="3"/>
        <v>6.4327485380116958</v>
      </c>
      <c r="X19" s="41">
        <f t="shared" si="4"/>
        <v>18.71345029239766</v>
      </c>
      <c r="Y19" s="48">
        <f t="shared" si="5"/>
        <v>12.280701754385964</v>
      </c>
      <c r="Z19" s="13">
        <f t="shared" si="6"/>
        <v>37.42690058479532</v>
      </c>
      <c r="AA19" s="13">
        <f t="shared" si="7"/>
        <v>5.8479532163742682</v>
      </c>
      <c r="AB19" s="13">
        <f t="shared" si="8"/>
        <v>12.280701754385964</v>
      </c>
      <c r="AC19" s="49">
        <f t="shared" si="9"/>
        <v>32.163742690058477</v>
      </c>
      <c r="AD19" s="36">
        <f t="shared" si="10"/>
        <v>4.0935672514619883</v>
      </c>
      <c r="AE19" s="13">
        <f t="shared" si="11"/>
        <v>26.315789473684209</v>
      </c>
      <c r="AF19" s="13">
        <f t="shared" si="12"/>
        <v>2.3391812865497075</v>
      </c>
      <c r="AG19" s="13">
        <f t="shared" si="13"/>
        <v>10.526315789473683</v>
      </c>
      <c r="AH19" s="13">
        <f t="shared" si="14"/>
        <v>56.725146198830409</v>
      </c>
    </row>
    <row r="20" spans="2:34" x14ac:dyDescent="0.35">
      <c r="B20" s="9" t="s">
        <v>66</v>
      </c>
      <c r="C20" s="10">
        <v>0</v>
      </c>
      <c r="D20" s="10">
        <v>10</v>
      </c>
      <c r="E20" s="10">
        <v>3</v>
      </c>
      <c r="F20" s="10">
        <v>0</v>
      </c>
      <c r="G20" s="64">
        <v>4</v>
      </c>
      <c r="H20" s="34">
        <v>0</v>
      </c>
      <c r="I20" s="10">
        <v>9</v>
      </c>
      <c r="J20" s="10">
        <v>2</v>
      </c>
      <c r="K20" s="10">
        <v>0</v>
      </c>
      <c r="L20" s="67">
        <v>6</v>
      </c>
      <c r="M20" s="61">
        <v>0</v>
      </c>
      <c r="N20" s="10">
        <v>5</v>
      </c>
      <c r="O20" s="10">
        <v>0</v>
      </c>
      <c r="P20" s="10">
        <v>0</v>
      </c>
      <c r="Q20" s="10">
        <v>12</v>
      </c>
      <c r="S20" s="9" t="s">
        <v>66</v>
      </c>
      <c r="T20" s="13">
        <f t="shared" si="0"/>
        <v>0</v>
      </c>
      <c r="U20" s="13">
        <f t="shared" si="1"/>
        <v>58.82352941176471</v>
      </c>
      <c r="V20" s="13">
        <f t="shared" si="2"/>
        <v>17.647058823529413</v>
      </c>
      <c r="W20" s="13">
        <f t="shared" si="3"/>
        <v>0</v>
      </c>
      <c r="X20" s="41">
        <f t="shared" si="4"/>
        <v>23.52941176470588</v>
      </c>
      <c r="Y20" s="48">
        <f t="shared" si="5"/>
        <v>0</v>
      </c>
      <c r="Z20" s="13">
        <f t="shared" si="6"/>
        <v>52.941176470588239</v>
      </c>
      <c r="AA20" s="13">
        <f t="shared" si="7"/>
        <v>11.76470588235294</v>
      </c>
      <c r="AB20" s="13">
        <f t="shared" si="8"/>
        <v>0</v>
      </c>
      <c r="AC20" s="49">
        <f t="shared" si="9"/>
        <v>35.294117647058826</v>
      </c>
      <c r="AD20" s="36">
        <f t="shared" si="10"/>
        <v>0</v>
      </c>
      <c r="AE20" s="13">
        <f t="shared" si="11"/>
        <v>29.411764705882355</v>
      </c>
      <c r="AF20" s="13">
        <f t="shared" si="12"/>
        <v>0</v>
      </c>
      <c r="AG20" s="13">
        <f t="shared" si="13"/>
        <v>0</v>
      </c>
      <c r="AH20" s="13">
        <f t="shared" si="14"/>
        <v>70.588235294117652</v>
      </c>
    </row>
    <row r="21" spans="2:34" x14ac:dyDescent="0.35">
      <c r="B21" s="9" t="s">
        <v>67</v>
      </c>
      <c r="C21" s="10">
        <v>8</v>
      </c>
      <c r="D21" s="10">
        <v>12</v>
      </c>
      <c r="E21" s="10">
        <v>10</v>
      </c>
      <c r="F21" s="10">
        <v>5</v>
      </c>
      <c r="G21" s="64">
        <v>4</v>
      </c>
      <c r="H21" s="34">
        <v>7</v>
      </c>
      <c r="I21" s="10">
        <v>11</v>
      </c>
      <c r="J21" s="10">
        <v>10</v>
      </c>
      <c r="K21" s="10">
        <v>3</v>
      </c>
      <c r="L21" s="67">
        <v>8</v>
      </c>
      <c r="M21" s="61">
        <v>5</v>
      </c>
      <c r="N21" s="10">
        <v>4</v>
      </c>
      <c r="O21" s="10">
        <v>8</v>
      </c>
      <c r="P21" s="10">
        <v>5</v>
      </c>
      <c r="Q21" s="10">
        <v>17</v>
      </c>
      <c r="S21" s="9" t="s">
        <v>67</v>
      </c>
      <c r="T21" s="13">
        <f t="shared" si="0"/>
        <v>20.512820512820511</v>
      </c>
      <c r="U21" s="13">
        <f t="shared" si="1"/>
        <v>30.76923076923077</v>
      </c>
      <c r="V21" s="13">
        <f t="shared" si="2"/>
        <v>25.641025641025639</v>
      </c>
      <c r="W21" s="13">
        <f t="shared" si="3"/>
        <v>12.820512820512819</v>
      </c>
      <c r="X21" s="41">
        <f t="shared" si="4"/>
        <v>10.256410256410255</v>
      </c>
      <c r="Y21" s="48">
        <f t="shared" si="5"/>
        <v>17.948717948717949</v>
      </c>
      <c r="Z21" s="13">
        <f t="shared" si="6"/>
        <v>28.205128205128204</v>
      </c>
      <c r="AA21" s="13">
        <f t="shared" si="7"/>
        <v>25.641025641025639</v>
      </c>
      <c r="AB21" s="13">
        <f t="shared" si="8"/>
        <v>7.6923076923076925</v>
      </c>
      <c r="AC21" s="49">
        <f t="shared" si="9"/>
        <v>20.512820512820511</v>
      </c>
      <c r="AD21" s="36">
        <f t="shared" si="10"/>
        <v>12.820512820512819</v>
      </c>
      <c r="AE21" s="13">
        <f t="shared" si="11"/>
        <v>10.256410256410255</v>
      </c>
      <c r="AF21" s="13">
        <f t="shared" si="12"/>
        <v>20.512820512820511</v>
      </c>
      <c r="AG21" s="13">
        <f t="shared" si="13"/>
        <v>12.820512820512819</v>
      </c>
      <c r="AH21" s="13">
        <f t="shared" si="14"/>
        <v>43.589743589743591</v>
      </c>
    </row>
    <row r="22" spans="2:34" x14ac:dyDescent="0.35">
      <c r="B22" s="9" t="s">
        <v>68</v>
      </c>
      <c r="C22" s="10">
        <v>0</v>
      </c>
      <c r="D22" s="10">
        <v>5</v>
      </c>
      <c r="E22" s="10">
        <v>2</v>
      </c>
      <c r="F22" s="10">
        <v>2</v>
      </c>
      <c r="G22" s="64">
        <v>1</v>
      </c>
      <c r="H22" s="34">
        <v>1</v>
      </c>
      <c r="I22" s="10">
        <v>1</v>
      </c>
      <c r="J22" s="10">
        <v>1</v>
      </c>
      <c r="K22" s="10">
        <v>0</v>
      </c>
      <c r="L22" s="67">
        <v>7</v>
      </c>
      <c r="M22" s="61">
        <v>0</v>
      </c>
      <c r="N22" s="10">
        <v>1</v>
      </c>
      <c r="O22" s="10">
        <v>0</v>
      </c>
      <c r="P22" s="10">
        <v>0</v>
      </c>
      <c r="Q22" s="10">
        <v>9</v>
      </c>
      <c r="S22" s="9" t="s">
        <v>68</v>
      </c>
      <c r="T22" s="13">
        <f t="shared" si="0"/>
        <v>0</v>
      </c>
      <c r="U22" s="13">
        <f t="shared" si="1"/>
        <v>50</v>
      </c>
      <c r="V22" s="13">
        <f t="shared" si="2"/>
        <v>20</v>
      </c>
      <c r="W22" s="13">
        <f t="shared" si="3"/>
        <v>20</v>
      </c>
      <c r="X22" s="41">
        <f t="shared" si="4"/>
        <v>10</v>
      </c>
      <c r="Y22" s="48">
        <f t="shared" si="5"/>
        <v>10</v>
      </c>
      <c r="Z22" s="13">
        <f t="shared" si="6"/>
        <v>10</v>
      </c>
      <c r="AA22" s="13">
        <f t="shared" si="7"/>
        <v>10</v>
      </c>
      <c r="AB22" s="13">
        <f t="shared" si="8"/>
        <v>0</v>
      </c>
      <c r="AC22" s="49">
        <f t="shared" si="9"/>
        <v>70</v>
      </c>
      <c r="AD22" s="36">
        <f t="shared" si="10"/>
        <v>0</v>
      </c>
      <c r="AE22" s="13">
        <f t="shared" si="11"/>
        <v>10</v>
      </c>
      <c r="AF22" s="13">
        <f t="shared" si="12"/>
        <v>0</v>
      </c>
      <c r="AG22" s="13">
        <f t="shared" si="13"/>
        <v>0</v>
      </c>
      <c r="AH22" s="13">
        <f t="shared" si="14"/>
        <v>90</v>
      </c>
    </row>
    <row r="23" spans="2:34" x14ac:dyDescent="0.35">
      <c r="B23" s="9" t="s">
        <v>69</v>
      </c>
      <c r="C23" s="10">
        <v>10</v>
      </c>
      <c r="D23" s="10">
        <v>44</v>
      </c>
      <c r="E23" s="10">
        <v>7</v>
      </c>
      <c r="F23" s="10">
        <v>6</v>
      </c>
      <c r="G23" s="64">
        <v>1</v>
      </c>
      <c r="H23" s="34">
        <v>5</v>
      </c>
      <c r="I23" s="10">
        <v>21</v>
      </c>
      <c r="J23" s="10">
        <v>2</v>
      </c>
      <c r="K23" s="10">
        <v>5</v>
      </c>
      <c r="L23" s="67">
        <v>35</v>
      </c>
      <c r="M23" s="61">
        <v>1</v>
      </c>
      <c r="N23" s="10">
        <v>14</v>
      </c>
      <c r="O23" s="10">
        <v>1</v>
      </c>
      <c r="P23" s="10">
        <v>7</v>
      </c>
      <c r="Q23" s="10">
        <v>45</v>
      </c>
      <c r="S23" s="9" t="s">
        <v>69</v>
      </c>
      <c r="T23" s="13">
        <f t="shared" si="0"/>
        <v>14.705882352941178</v>
      </c>
      <c r="U23" s="13">
        <f t="shared" si="1"/>
        <v>64.705882352941174</v>
      </c>
      <c r="V23" s="13">
        <f t="shared" si="2"/>
        <v>10.294117647058822</v>
      </c>
      <c r="W23" s="13">
        <f t="shared" si="3"/>
        <v>8.8235294117647065</v>
      </c>
      <c r="X23" s="41">
        <f t="shared" si="4"/>
        <v>1.4705882352941175</v>
      </c>
      <c r="Y23" s="48">
        <f t="shared" si="5"/>
        <v>7.3529411764705888</v>
      </c>
      <c r="Z23" s="13">
        <f t="shared" si="6"/>
        <v>30.882352941176471</v>
      </c>
      <c r="AA23" s="13">
        <f t="shared" si="7"/>
        <v>2.9411764705882351</v>
      </c>
      <c r="AB23" s="13">
        <f t="shared" si="8"/>
        <v>7.3529411764705888</v>
      </c>
      <c r="AC23" s="49">
        <f t="shared" si="9"/>
        <v>51.470588235294116</v>
      </c>
      <c r="AD23" s="36">
        <f t="shared" si="10"/>
        <v>1.4705882352941175</v>
      </c>
      <c r="AE23" s="13">
        <f t="shared" si="11"/>
        <v>20.588235294117645</v>
      </c>
      <c r="AF23" s="13">
        <f t="shared" si="12"/>
        <v>1.4705882352941175</v>
      </c>
      <c r="AG23" s="13">
        <f t="shared" si="13"/>
        <v>10.294117647058822</v>
      </c>
      <c r="AH23" s="13">
        <f t="shared" si="14"/>
        <v>66.17647058823529</v>
      </c>
    </row>
  </sheetData>
  <mergeCells count="8">
    <mergeCell ref="AD7:AH7"/>
    <mergeCell ref="B7:B8"/>
    <mergeCell ref="C7:G7"/>
    <mergeCell ref="H7:L7"/>
    <mergeCell ref="M7:Q7"/>
    <mergeCell ref="S7:S8"/>
    <mergeCell ref="T7:X7"/>
    <mergeCell ref="Y7:AC7"/>
  </mergeCells>
  <hyperlinks>
    <hyperlink ref="B3" location="Índice!A1" display="voltar"/>
  </hyperlinks>
  <pageMargins left="0.70866141732283472" right="0.70866141732283472" top="0.74803149606299213" bottom="0.74803149606299213" header="0.31496062992125984" footer="0.31496062992125984"/>
  <pageSetup paperSize="9" scale="66" orientation="landscape" verticalDpi="0" r:id="rId1"/>
  <colBreaks count="1" manualBreakCount="1">
    <brk id="18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4"/>
  <sheetViews>
    <sheetView showGridLines="0" zoomScaleNormal="100" workbookViewId="0">
      <selection activeCell="B1" sqref="B1"/>
    </sheetView>
  </sheetViews>
  <sheetFormatPr defaultRowHeight="14.5" x14ac:dyDescent="0.35"/>
  <cols>
    <col min="1" max="1" width="3.453125" customWidth="1"/>
    <col min="2" max="2" width="28.26953125" customWidth="1"/>
    <col min="3" max="6" width="12.453125" customWidth="1"/>
    <col min="7" max="7" width="3.453125" customWidth="1"/>
    <col min="8" max="8" width="27.7265625" customWidth="1"/>
    <col min="9" max="12" width="13.7265625" customWidth="1"/>
  </cols>
  <sheetData>
    <row r="1" spans="2:12" ht="17.5" x14ac:dyDescent="0.35">
      <c r="B1" s="1" t="s">
        <v>95</v>
      </c>
    </row>
    <row r="2" spans="2:12" ht="17.5" x14ac:dyDescent="0.35">
      <c r="B2" s="1" t="s">
        <v>96</v>
      </c>
    </row>
    <row r="3" spans="2:12" x14ac:dyDescent="0.35">
      <c r="B3" s="86" t="s">
        <v>115</v>
      </c>
    </row>
    <row r="4" spans="2:12" ht="18" customHeight="1" x14ac:dyDescent="0.35">
      <c r="B4" s="1" t="s">
        <v>112</v>
      </c>
      <c r="C4" s="1"/>
      <c r="D4" s="1"/>
      <c r="E4" s="1"/>
      <c r="F4" s="1"/>
    </row>
    <row r="5" spans="2:12" ht="4.5" customHeight="1" x14ac:dyDescent="0.35"/>
    <row r="6" spans="2:12" x14ac:dyDescent="0.35">
      <c r="B6" s="22" t="s">
        <v>80</v>
      </c>
      <c r="H6" s="22" t="s">
        <v>81</v>
      </c>
    </row>
    <row r="7" spans="2:12" x14ac:dyDescent="0.35">
      <c r="B7" s="107" t="s">
        <v>0</v>
      </c>
      <c r="C7" s="107" t="s">
        <v>54</v>
      </c>
      <c r="D7" s="107"/>
      <c r="E7" s="107"/>
      <c r="F7" s="107"/>
      <c r="H7" s="107" t="s">
        <v>0</v>
      </c>
      <c r="I7" s="107" t="s">
        <v>48</v>
      </c>
      <c r="J7" s="107"/>
      <c r="K7" s="107"/>
      <c r="L7" s="107"/>
    </row>
    <row r="8" spans="2:12" ht="31.5" x14ac:dyDescent="0.35">
      <c r="B8" s="108"/>
      <c r="C8" s="14" t="s">
        <v>55</v>
      </c>
      <c r="D8" s="14" t="s">
        <v>56</v>
      </c>
      <c r="E8" s="14" t="s">
        <v>57</v>
      </c>
      <c r="F8" s="14" t="s">
        <v>58</v>
      </c>
      <c r="H8" s="108"/>
      <c r="I8" s="14" t="s">
        <v>55</v>
      </c>
      <c r="J8" s="14" t="s">
        <v>56</v>
      </c>
      <c r="K8" s="14" t="s">
        <v>57</v>
      </c>
      <c r="L8" s="14" t="s">
        <v>58</v>
      </c>
    </row>
    <row r="9" spans="2:12" x14ac:dyDescent="0.35">
      <c r="B9" s="4" t="s">
        <v>4</v>
      </c>
      <c r="C9" s="5"/>
      <c r="D9" s="5"/>
      <c r="E9" s="5"/>
      <c r="F9" s="5"/>
      <c r="H9" s="4" t="s">
        <v>4</v>
      </c>
      <c r="I9" s="5"/>
      <c r="J9" s="5"/>
      <c r="K9" s="5"/>
      <c r="L9" s="5"/>
    </row>
    <row r="10" spans="2:12" x14ac:dyDescent="0.35">
      <c r="B10" s="6" t="s">
        <v>4</v>
      </c>
      <c r="C10" s="7">
        <v>2744</v>
      </c>
      <c r="D10" s="7">
        <v>203</v>
      </c>
      <c r="E10" s="7">
        <v>101</v>
      </c>
      <c r="F10" s="7">
        <v>553</v>
      </c>
      <c r="H10" s="6" t="s">
        <v>4</v>
      </c>
      <c r="I10" s="11">
        <f>C10/(C10+D10+E10+F10)*100</f>
        <v>76.201055262427104</v>
      </c>
      <c r="J10" s="11">
        <f>D10/(D10+E10+F10+C10)*100</f>
        <v>5.637322965842821</v>
      </c>
      <c r="K10" s="11">
        <f>E10/(E10+F10+D10+C10)*100</f>
        <v>2.8047764509858375</v>
      </c>
      <c r="L10" s="11">
        <f>F10/(F10+E10+D10+C10)*100</f>
        <v>15.356845320744238</v>
      </c>
    </row>
    <row r="11" spans="2:12" x14ac:dyDescent="0.35">
      <c r="B11" s="4" t="s">
        <v>5</v>
      </c>
      <c r="C11" s="8"/>
      <c r="D11" s="8"/>
      <c r="E11" s="8"/>
      <c r="F11" s="8"/>
      <c r="H11" s="4" t="s">
        <v>5</v>
      </c>
      <c r="I11" s="12"/>
      <c r="J11" s="12"/>
      <c r="K11" s="12"/>
      <c r="L11" s="12"/>
    </row>
    <row r="12" spans="2:12" x14ac:dyDescent="0.35">
      <c r="B12" s="9" t="s">
        <v>6</v>
      </c>
      <c r="C12" s="10">
        <v>571</v>
      </c>
      <c r="D12" s="10">
        <v>57</v>
      </c>
      <c r="E12" s="10">
        <v>13</v>
      </c>
      <c r="F12" s="10">
        <v>128</v>
      </c>
      <c r="H12" s="9" t="s">
        <v>6</v>
      </c>
      <c r="I12" s="13">
        <f t="shared" ref="I12:I23" si="0">C12/(C12+D12+E12+F12)*100</f>
        <v>74.25227568270482</v>
      </c>
      <c r="J12" s="13">
        <f t="shared" ref="J12:J23" si="1">D12/(D12+E12+F12+C12)*100</f>
        <v>7.4122236671001307</v>
      </c>
      <c r="K12" s="13">
        <f t="shared" ref="K12:K23" si="2">E12/(E12+F12+D12+C12)*100</f>
        <v>1.6905071521456438</v>
      </c>
      <c r="L12" s="13">
        <f t="shared" ref="L12:L23" si="3">F12/(F12+E12+D12+C12)*100</f>
        <v>16.644993498049416</v>
      </c>
    </row>
    <row r="13" spans="2:12" x14ac:dyDescent="0.35">
      <c r="B13" s="9" t="s">
        <v>7</v>
      </c>
      <c r="C13" s="10">
        <v>1007</v>
      </c>
      <c r="D13" s="10">
        <v>94</v>
      </c>
      <c r="E13" s="10">
        <v>32</v>
      </c>
      <c r="F13" s="10">
        <v>193</v>
      </c>
      <c r="H13" s="9" t="s">
        <v>7</v>
      </c>
      <c r="I13" s="13">
        <f t="shared" si="0"/>
        <v>75.942684766214171</v>
      </c>
      <c r="J13" s="13">
        <f t="shared" si="1"/>
        <v>7.0889894419306181</v>
      </c>
      <c r="K13" s="13">
        <f t="shared" si="2"/>
        <v>2.4132730015082959</v>
      </c>
      <c r="L13" s="13">
        <f t="shared" si="3"/>
        <v>14.55505279034691</v>
      </c>
    </row>
    <row r="14" spans="2:12" x14ac:dyDescent="0.35">
      <c r="B14" s="9" t="s">
        <v>8</v>
      </c>
      <c r="C14" s="10">
        <v>792</v>
      </c>
      <c r="D14" s="10">
        <v>38</v>
      </c>
      <c r="E14" s="10">
        <v>36</v>
      </c>
      <c r="F14" s="10">
        <v>167</v>
      </c>
      <c r="H14" s="9" t="s">
        <v>8</v>
      </c>
      <c r="I14" s="13">
        <f t="shared" si="0"/>
        <v>76.669893514036787</v>
      </c>
      <c r="J14" s="13">
        <f t="shared" si="1"/>
        <v>3.6786060019361084</v>
      </c>
      <c r="K14" s="13">
        <f t="shared" si="2"/>
        <v>3.4849951597289452</v>
      </c>
      <c r="L14" s="13">
        <f t="shared" si="3"/>
        <v>16.166505324298161</v>
      </c>
    </row>
    <row r="15" spans="2:12" x14ac:dyDescent="0.35">
      <c r="B15" s="9" t="s">
        <v>9</v>
      </c>
      <c r="C15" s="10">
        <v>374</v>
      </c>
      <c r="D15" s="10">
        <v>14</v>
      </c>
      <c r="E15" s="10">
        <v>20</v>
      </c>
      <c r="F15" s="10">
        <v>65</v>
      </c>
      <c r="H15" s="9" t="s">
        <v>9</v>
      </c>
      <c r="I15" s="13">
        <f t="shared" si="0"/>
        <v>79.069767441860463</v>
      </c>
      <c r="J15" s="13">
        <f t="shared" si="1"/>
        <v>2.9598308668076108</v>
      </c>
      <c r="K15" s="13">
        <f t="shared" si="2"/>
        <v>4.2283298097251585</v>
      </c>
      <c r="L15" s="13">
        <f t="shared" si="3"/>
        <v>13.742071881606766</v>
      </c>
    </row>
    <row r="16" spans="2:12" x14ac:dyDescent="0.35">
      <c r="B16" s="4" t="s">
        <v>70</v>
      </c>
      <c r="C16" s="8"/>
      <c r="D16" s="8"/>
      <c r="E16" s="8"/>
      <c r="F16" s="8"/>
      <c r="H16" s="4" t="s">
        <v>70</v>
      </c>
      <c r="I16" s="8"/>
      <c r="J16" s="8"/>
      <c r="K16" s="8"/>
      <c r="L16" s="8"/>
    </row>
    <row r="17" spans="2:12" x14ac:dyDescent="0.35">
      <c r="B17" s="9" t="s">
        <v>63</v>
      </c>
      <c r="C17" s="10">
        <v>800</v>
      </c>
      <c r="D17" s="10">
        <v>65</v>
      </c>
      <c r="E17" s="10">
        <v>34</v>
      </c>
      <c r="F17" s="10">
        <v>149</v>
      </c>
      <c r="H17" s="9" t="s">
        <v>63</v>
      </c>
      <c r="I17" s="13">
        <f t="shared" si="0"/>
        <v>76.335877862595424</v>
      </c>
      <c r="J17" s="13">
        <f t="shared" si="1"/>
        <v>6.2022900763358777</v>
      </c>
      <c r="K17" s="13">
        <f t="shared" si="2"/>
        <v>3.2442748091603053</v>
      </c>
      <c r="L17" s="13">
        <f t="shared" si="3"/>
        <v>14.217557251908397</v>
      </c>
    </row>
    <row r="18" spans="2:12" x14ac:dyDescent="0.35">
      <c r="B18" s="9" t="s">
        <v>64</v>
      </c>
      <c r="C18" s="10">
        <v>315</v>
      </c>
      <c r="D18" s="10">
        <v>26</v>
      </c>
      <c r="E18" s="10">
        <v>11</v>
      </c>
      <c r="F18" s="10">
        <v>57</v>
      </c>
      <c r="H18" s="9" t="s">
        <v>64</v>
      </c>
      <c r="I18" s="13">
        <f t="shared" si="0"/>
        <v>77.017114914425434</v>
      </c>
      <c r="J18" s="13">
        <f t="shared" si="1"/>
        <v>6.3569682151589246</v>
      </c>
      <c r="K18" s="13">
        <f t="shared" si="2"/>
        <v>2.6894865525672369</v>
      </c>
      <c r="L18" s="13">
        <f t="shared" si="3"/>
        <v>13.93643031784841</v>
      </c>
    </row>
    <row r="19" spans="2:12" x14ac:dyDescent="0.35">
      <c r="B19" s="9" t="s">
        <v>65</v>
      </c>
      <c r="C19" s="10">
        <v>872</v>
      </c>
      <c r="D19" s="10">
        <v>57</v>
      </c>
      <c r="E19" s="10">
        <v>24</v>
      </c>
      <c r="F19" s="10">
        <v>167</v>
      </c>
      <c r="H19" s="9" t="s">
        <v>65</v>
      </c>
      <c r="I19" s="13">
        <f t="shared" si="0"/>
        <v>77.857142857142861</v>
      </c>
      <c r="J19" s="13">
        <f t="shared" si="1"/>
        <v>5.0892857142857144</v>
      </c>
      <c r="K19" s="13">
        <f t="shared" si="2"/>
        <v>2.1428571428571428</v>
      </c>
      <c r="L19" s="13">
        <f t="shared" si="3"/>
        <v>14.910714285714285</v>
      </c>
    </row>
    <row r="20" spans="2:12" x14ac:dyDescent="0.35">
      <c r="B20" s="9" t="s">
        <v>66</v>
      </c>
      <c r="C20" s="10">
        <v>85</v>
      </c>
      <c r="D20" s="10">
        <v>4</v>
      </c>
      <c r="E20" s="10">
        <v>0</v>
      </c>
      <c r="F20" s="10">
        <v>21</v>
      </c>
      <c r="H20" s="9" t="s">
        <v>66</v>
      </c>
      <c r="I20" s="13">
        <f t="shared" si="0"/>
        <v>77.272727272727266</v>
      </c>
      <c r="J20" s="13">
        <f t="shared" si="1"/>
        <v>3.6363636363636362</v>
      </c>
      <c r="K20" s="13">
        <f t="shared" si="2"/>
        <v>0</v>
      </c>
      <c r="L20" s="13">
        <f t="shared" si="3"/>
        <v>19.090909090909093</v>
      </c>
    </row>
    <row r="21" spans="2:12" x14ac:dyDescent="0.35">
      <c r="B21" s="9" t="s">
        <v>67</v>
      </c>
      <c r="C21" s="10">
        <v>114</v>
      </c>
      <c r="D21" s="10">
        <v>10</v>
      </c>
      <c r="E21" s="10">
        <v>9</v>
      </c>
      <c r="F21" s="10">
        <v>39</v>
      </c>
      <c r="H21" s="9" t="s">
        <v>67</v>
      </c>
      <c r="I21" s="13">
        <f t="shared" si="0"/>
        <v>66.279069767441854</v>
      </c>
      <c r="J21" s="13">
        <f t="shared" si="1"/>
        <v>5.8139534883720927</v>
      </c>
      <c r="K21" s="13">
        <f t="shared" si="2"/>
        <v>5.2325581395348841</v>
      </c>
      <c r="L21" s="13">
        <f t="shared" si="3"/>
        <v>22.674418604651162</v>
      </c>
    </row>
    <row r="22" spans="2:12" x14ac:dyDescent="0.35">
      <c r="B22" s="9" t="s">
        <v>68</v>
      </c>
      <c r="C22" s="10">
        <v>114</v>
      </c>
      <c r="D22" s="10">
        <v>8</v>
      </c>
      <c r="E22" s="10">
        <v>7</v>
      </c>
      <c r="F22" s="10">
        <v>16</v>
      </c>
      <c r="H22" s="9" t="s">
        <v>68</v>
      </c>
      <c r="I22" s="13">
        <f t="shared" si="0"/>
        <v>78.620689655172413</v>
      </c>
      <c r="J22" s="13">
        <f t="shared" si="1"/>
        <v>5.5172413793103452</v>
      </c>
      <c r="K22" s="13">
        <f t="shared" si="2"/>
        <v>4.8275862068965516</v>
      </c>
      <c r="L22" s="13">
        <f t="shared" si="3"/>
        <v>11.03448275862069</v>
      </c>
    </row>
    <row r="23" spans="2:12" x14ac:dyDescent="0.35">
      <c r="B23" s="9" t="s">
        <v>69</v>
      </c>
      <c r="C23" s="10">
        <v>444</v>
      </c>
      <c r="D23" s="10">
        <v>33</v>
      </c>
      <c r="E23" s="10">
        <v>16</v>
      </c>
      <c r="F23" s="10">
        <v>104</v>
      </c>
      <c r="H23" s="9" t="s">
        <v>69</v>
      </c>
      <c r="I23" s="13">
        <f t="shared" si="0"/>
        <v>74.371859296482413</v>
      </c>
      <c r="J23" s="13">
        <f t="shared" si="1"/>
        <v>5.5276381909547743</v>
      </c>
      <c r="K23" s="13">
        <f t="shared" si="2"/>
        <v>2.6800670016750421</v>
      </c>
      <c r="L23" s="13">
        <f t="shared" si="3"/>
        <v>17.420435510887771</v>
      </c>
    </row>
    <row r="24" spans="2:12" x14ac:dyDescent="0.35">
      <c r="B24" s="19"/>
      <c r="C24" s="20"/>
      <c r="D24" s="20"/>
      <c r="E24" s="20"/>
      <c r="F24" s="20"/>
    </row>
  </sheetData>
  <mergeCells count="4">
    <mergeCell ref="B7:B8"/>
    <mergeCell ref="C7:F7"/>
    <mergeCell ref="H7:H8"/>
    <mergeCell ref="I7:L7"/>
  </mergeCells>
  <hyperlinks>
    <hyperlink ref="B3" location="Índice!A1" display="voltar"/>
  </hyperlink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3"/>
  <sheetViews>
    <sheetView showGridLines="0" zoomScaleNormal="100" workbookViewId="0">
      <selection activeCell="B1" sqref="B1"/>
    </sheetView>
  </sheetViews>
  <sheetFormatPr defaultRowHeight="14.5" x14ac:dyDescent="0.35"/>
  <cols>
    <col min="1" max="1" width="3.453125" customWidth="1"/>
    <col min="2" max="2" width="28.26953125" customWidth="1"/>
    <col min="3" max="8" width="12.7265625" customWidth="1"/>
    <col min="9" max="9" width="3.453125" customWidth="1"/>
    <col min="10" max="10" width="27.7265625" customWidth="1"/>
    <col min="17" max="17" width="3.81640625" customWidth="1"/>
  </cols>
  <sheetData>
    <row r="1" spans="2:18" ht="17.5" x14ac:dyDescent="0.35">
      <c r="B1" s="1" t="s">
        <v>95</v>
      </c>
    </row>
    <row r="2" spans="2:18" ht="17.5" x14ac:dyDescent="0.35">
      <c r="B2" s="1" t="s">
        <v>96</v>
      </c>
    </row>
    <row r="3" spans="2:18" x14ac:dyDescent="0.35">
      <c r="B3" s="86" t="s">
        <v>115</v>
      </c>
    </row>
    <row r="4" spans="2:18" ht="18" customHeight="1" x14ac:dyDescent="0.35">
      <c r="B4" s="1" t="s">
        <v>113</v>
      </c>
      <c r="C4" s="1"/>
      <c r="D4" s="1"/>
      <c r="E4" s="1"/>
      <c r="F4" s="1"/>
      <c r="G4" s="1"/>
      <c r="H4" s="1"/>
    </row>
    <row r="5" spans="2:18" ht="4.5" customHeight="1" x14ac:dyDescent="0.35"/>
    <row r="6" spans="2:18" x14ac:dyDescent="0.35">
      <c r="B6" s="22" t="s">
        <v>80</v>
      </c>
      <c r="J6" s="2" t="s">
        <v>81</v>
      </c>
    </row>
    <row r="7" spans="2:18" ht="21" x14ac:dyDescent="0.35">
      <c r="B7" s="14" t="s">
        <v>0</v>
      </c>
      <c r="C7" s="14" t="s">
        <v>59</v>
      </c>
      <c r="D7" s="14" t="s">
        <v>60</v>
      </c>
      <c r="E7" s="14" t="s">
        <v>61</v>
      </c>
      <c r="F7" s="21" t="s">
        <v>62</v>
      </c>
      <c r="G7" s="14" t="s">
        <v>94</v>
      </c>
      <c r="H7" s="14" t="s">
        <v>28</v>
      </c>
      <c r="J7" s="14" t="s">
        <v>0</v>
      </c>
      <c r="K7" s="14" t="s">
        <v>59</v>
      </c>
      <c r="L7" s="14" t="s">
        <v>60</v>
      </c>
      <c r="M7" s="14" t="s">
        <v>61</v>
      </c>
      <c r="N7" s="26" t="s">
        <v>62</v>
      </c>
      <c r="O7" s="26" t="s">
        <v>94</v>
      </c>
      <c r="P7" s="14" t="s">
        <v>28</v>
      </c>
    </row>
    <row r="8" spans="2:18" x14ac:dyDescent="0.35">
      <c r="B8" s="4" t="s">
        <v>4</v>
      </c>
      <c r="C8" s="5"/>
      <c r="D8" s="5"/>
      <c r="E8" s="5"/>
      <c r="F8" s="5"/>
      <c r="G8" s="5"/>
      <c r="H8" s="5"/>
      <c r="J8" s="4" t="s">
        <v>4</v>
      </c>
      <c r="K8" s="5"/>
      <c r="L8" s="5"/>
      <c r="M8" s="5"/>
      <c r="N8" s="5"/>
      <c r="O8" s="5"/>
      <c r="P8" s="5"/>
    </row>
    <row r="9" spans="2:18" x14ac:dyDescent="0.35">
      <c r="B9" s="6" t="s">
        <v>4</v>
      </c>
      <c r="C9" s="7">
        <v>8</v>
      </c>
      <c r="D9" s="7">
        <v>94</v>
      </c>
      <c r="E9" s="7">
        <v>3522</v>
      </c>
      <c r="F9" s="7">
        <v>180</v>
      </c>
      <c r="G9" s="7">
        <v>105</v>
      </c>
      <c r="H9" s="7">
        <v>810</v>
      </c>
      <c r="J9" s="6" t="s">
        <v>4</v>
      </c>
      <c r="K9" s="11">
        <f>C9/(C9+D9+E9+F9+G9+H9)*100</f>
        <v>0.169527442254715</v>
      </c>
      <c r="L9" s="11">
        <f>D9/(D9+E9+F9+G9+H9+C9)*100</f>
        <v>1.9919474464929012</v>
      </c>
      <c r="M9" s="11">
        <f>E9/(E9+F9+G9+H9+D9+C9)*100</f>
        <v>74.634456452638275</v>
      </c>
      <c r="N9" s="11">
        <f>F9/(F9+G9+H9+D9+E9+C9)*100</f>
        <v>3.814367450731087</v>
      </c>
      <c r="O9" s="11">
        <f>G9/(G9+H9+F9+E9+D9+C9)*100</f>
        <v>2.2250476795931338</v>
      </c>
      <c r="P9" s="11">
        <f>H9/(H9+G9+F9+E9+D9+C9)*100</f>
        <v>17.164653528289893</v>
      </c>
    </row>
    <row r="10" spans="2:18" x14ac:dyDescent="0.35">
      <c r="B10" s="4" t="s">
        <v>5</v>
      </c>
      <c r="C10" s="8"/>
      <c r="D10" s="8"/>
      <c r="E10" s="8"/>
      <c r="F10" s="8"/>
      <c r="G10" s="8"/>
      <c r="H10" s="8"/>
      <c r="J10" s="4" t="s">
        <v>5</v>
      </c>
      <c r="K10" s="12"/>
      <c r="L10" s="12"/>
      <c r="M10" s="12"/>
      <c r="N10" s="12"/>
      <c r="O10" s="12"/>
      <c r="P10" s="12"/>
    </row>
    <row r="11" spans="2:18" x14ac:dyDescent="0.35">
      <c r="B11" s="9" t="s">
        <v>6</v>
      </c>
      <c r="C11" s="10">
        <v>1</v>
      </c>
      <c r="D11" s="10">
        <v>20</v>
      </c>
      <c r="E11" s="10">
        <v>661</v>
      </c>
      <c r="F11" s="10">
        <v>20</v>
      </c>
      <c r="G11" s="10">
        <v>18</v>
      </c>
      <c r="H11" s="10">
        <v>216</v>
      </c>
      <c r="J11" s="9" t="s">
        <v>6</v>
      </c>
      <c r="K11" s="13">
        <f t="shared" ref="K11:K22" si="0">C11/(C11+D11+E11+F11+G11+H11)*100</f>
        <v>0.10683760683760685</v>
      </c>
      <c r="L11" s="13">
        <f t="shared" ref="L11:L22" si="1">D11/(D11+E11+F11+G11+H11+C11)*100</f>
        <v>2.1367521367521367</v>
      </c>
      <c r="M11" s="13">
        <f t="shared" ref="M11:M22" si="2">E11/(E11+F11+G11+H11+D11+C11)*100</f>
        <v>70.619658119658126</v>
      </c>
      <c r="N11" s="13">
        <f t="shared" ref="N11:N22" si="3">F11/(F11+G11+H11+D11+E11+C11)*100</f>
        <v>2.1367521367521367</v>
      </c>
      <c r="O11" s="13">
        <f t="shared" ref="O11:O22" si="4">G11/(G11+H11+F11+E11+D11+C11)*100</f>
        <v>1.9230769230769231</v>
      </c>
      <c r="P11" s="13">
        <f t="shared" ref="P11:P22" si="5">H11/(H11+G11+F11+E11+D11+C11)*100</f>
        <v>23.076923076923077</v>
      </c>
    </row>
    <row r="12" spans="2:18" x14ac:dyDescent="0.35">
      <c r="B12" s="9" t="s">
        <v>7</v>
      </c>
      <c r="C12" s="10">
        <v>2</v>
      </c>
      <c r="D12" s="10">
        <v>42</v>
      </c>
      <c r="E12" s="10">
        <v>1253</v>
      </c>
      <c r="F12" s="10">
        <v>62</v>
      </c>
      <c r="G12" s="10">
        <v>50</v>
      </c>
      <c r="H12" s="10">
        <v>294</v>
      </c>
      <c r="J12" s="9" t="s">
        <v>7</v>
      </c>
      <c r="K12" s="13">
        <f t="shared" si="0"/>
        <v>0.11743981209630064</v>
      </c>
      <c r="L12" s="13">
        <f t="shared" si="1"/>
        <v>2.4662360540223136</v>
      </c>
      <c r="M12" s="13">
        <f t="shared" si="2"/>
        <v>73.576042278332352</v>
      </c>
      <c r="N12" s="13">
        <f t="shared" si="3"/>
        <v>3.6406341749853204</v>
      </c>
      <c r="O12" s="13">
        <f t="shared" si="4"/>
        <v>2.9359953024075165</v>
      </c>
      <c r="P12" s="13">
        <f t="shared" si="5"/>
        <v>17.263652378156195</v>
      </c>
    </row>
    <row r="13" spans="2:18" x14ac:dyDescent="0.35">
      <c r="B13" s="9" t="s">
        <v>8</v>
      </c>
      <c r="C13" s="10">
        <v>4</v>
      </c>
      <c r="D13" s="10">
        <v>20</v>
      </c>
      <c r="E13" s="10">
        <v>1071</v>
      </c>
      <c r="F13" s="10">
        <v>63</v>
      </c>
      <c r="G13" s="10">
        <v>32</v>
      </c>
      <c r="H13" s="10">
        <v>218</v>
      </c>
      <c r="J13" s="9" t="s">
        <v>8</v>
      </c>
      <c r="K13" s="13">
        <f t="shared" si="0"/>
        <v>0.28409090909090912</v>
      </c>
      <c r="L13" s="13">
        <f t="shared" si="1"/>
        <v>1.4204545454545454</v>
      </c>
      <c r="M13" s="13">
        <f t="shared" si="2"/>
        <v>76.065340909090907</v>
      </c>
      <c r="N13" s="13">
        <f t="shared" si="3"/>
        <v>4.4744318181818183</v>
      </c>
      <c r="O13" s="13">
        <f t="shared" si="4"/>
        <v>2.2727272727272729</v>
      </c>
      <c r="P13" s="13">
        <f t="shared" si="5"/>
        <v>15.482954545454545</v>
      </c>
    </row>
    <row r="14" spans="2:18" x14ac:dyDescent="0.35">
      <c r="B14" s="9" t="s">
        <v>9</v>
      </c>
      <c r="C14" s="10">
        <v>1</v>
      </c>
      <c r="D14" s="10">
        <v>12</v>
      </c>
      <c r="E14" s="10">
        <v>537</v>
      </c>
      <c r="F14" s="10">
        <v>35</v>
      </c>
      <c r="G14" s="10">
        <v>5</v>
      </c>
      <c r="H14" s="10">
        <v>82</v>
      </c>
      <c r="J14" s="9" t="s">
        <v>9</v>
      </c>
      <c r="K14" s="13">
        <f t="shared" si="0"/>
        <v>0.14880952380952381</v>
      </c>
      <c r="L14" s="13">
        <f t="shared" si="1"/>
        <v>1.7857142857142856</v>
      </c>
      <c r="M14" s="13">
        <f t="shared" si="2"/>
        <v>79.910714285714292</v>
      </c>
      <c r="N14" s="13">
        <f t="shared" si="3"/>
        <v>5.2083333333333339</v>
      </c>
      <c r="O14" s="13">
        <f t="shared" si="4"/>
        <v>0.74404761904761896</v>
      </c>
      <c r="P14" s="13">
        <f t="shared" si="5"/>
        <v>12.202380952380953</v>
      </c>
    </row>
    <row r="15" spans="2:18" x14ac:dyDescent="0.35">
      <c r="B15" s="4" t="s">
        <v>70</v>
      </c>
      <c r="C15" s="8"/>
      <c r="D15" s="8"/>
      <c r="E15" s="8"/>
      <c r="F15" s="8"/>
      <c r="G15" s="8"/>
      <c r="H15" s="8"/>
      <c r="J15" s="4" t="s">
        <v>70</v>
      </c>
      <c r="K15" s="8"/>
      <c r="L15" s="8"/>
      <c r="M15" s="8"/>
      <c r="N15" s="8"/>
      <c r="O15" s="8"/>
      <c r="P15" s="8"/>
      <c r="Q15" s="8"/>
      <c r="R15" s="8"/>
    </row>
    <row r="16" spans="2:18" x14ac:dyDescent="0.35">
      <c r="B16" s="9" t="s">
        <v>63</v>
      </c>
      <c r="C16" s="10">
        <v>4</v>
      </c>
      <c r="D16" s="10">
        <v>18</v>
      </c>
      <c r="E16" s="10">
        <v>1120</v>
      </c>
      <c r="F16" s="10">
        <v>44</v>
      </c>
      <c r="G16" s="10">
        <v>20</v>
      </c>
      <c r="H16" s="10">
        <v>158</v>
      </c>
      <c r="J16" s="9" t="s">
        <v>63</v>
      </c>
      <c r="K16" s="13">
        <f t="shared" si="0"/>
        <v>0.2932551319648094</v>
      </c>
      <c r="L16" s="13">
        <f t="shared" si="1"/>
        <v>1.3196480938416422</v>
      </c>
      <c r="M16" s="13">
        <f t="shared" si="2"/>
        <v>82.111436950146626</v>
      </c>
      <c r="N16" s="13">
        <f t="shared" si="3"/>
        <v>3.225806451612903</v>
      </c>
      <c r="O16" s="13">
        <f t="shared" si="4"/>
        <v>1.466275659824047</v>
      </c>
      <c r="P16" s="13">
        <f t="shared" si="5"/>
        <v>11.583577712609969</v>
      </c>
    </row>
    <row r="17" spans="2:18" x14ac:dyDescent="0.35">
      <c r="B17" s="9" t="s">
        <v>64</v>
      </c>
      <c r="C17" s="10">
        <v>0</v>
      </c>
      <c r="D17" s="10">
        <v>9</v>
      </c>
      <c r="E17" s="10">
        <v>372</v>
      </c>
      <c r="F17" s="10">
        <v>22</v>
      </c>
      <c r="G17" s="10">
        <v>15</v>
      </c>
      <c r="H17" s="10">
        <v>94</v>
      </c>
      <c r="J17" s="9" t="s">
        <v>64</v>
      </c>
      <c r="K17" s="13">
        <f t="shared" si="0"/>
        <v>0</v>
      </c>
      <c r="L17" s="13">
        <f t="shared" si="1"/>
        <v>1.7578125</v>
      </c>
      <c r="M17" s="13">
        <f t="shared" si="2"/>
        <v>72.65625</v>
      </c>
      <c r="N17" s="13">
        <f t="shared" si="3"/>
        <v>4.296875</v>
      </c>
      <c r="O17" s="13">
        <f t="shared" si="4"/>
        <v>2.9296875</v>
      </c>
      <c r="P17" s="13">
        <f t="shared" si="5"/>
        <v>18.359375</v>
      </c>
    </row>
    <row r="18" spans="2:18" x14ac:dyDescent="0.35">
      <c r="B18" s="9" t="s">
        <v>65</v>
      </c>
      <c r="C18" s="10">
        <v>2</v>
      </c>
      <c r="D18" s="10">
        <v>54</v>
      </c>
      <c r="E18" s="10">
        <v>1121</v>
      </c>
      <c r="F18" s="10">
        <v>56</v>
      </c>
      <c r="G18" s="10">
        <v>12</v>
      </c>
      <c r="H18" s="10">
        <v>233</v>
      </c>
      <c r="J18" s="9" t="s">
        <v>65</v>
      </c>
      <c r="K18" s="13">
        <f t="shared" si="0"/>
        <v>0.13531799729364005</v>
      </c>
      <c r="L18" s="13">
        <f t="shared" si="1"/>
        <v>3.6535859269282813</v>
      </c>
      <c r="M18" s="13">
        <f t="shared" si="2"/>
        <v>75.845737483085259</v>
      </c>
      <c r="N18" s="13">
        <f t="shared" si="3"/>
        <v>3.7889039242219216</v>
      </c>
      <c r="O18" s="13">
        <f t="shared" si="4"/>
        <v>0.81190798376184026</v>
      </c>
      <c r="P18" s="13">
        <f t="shared" si="5"/>
        <v>15.764546684709066</v>
      </c>
    </row>
    <row r="19" spans="2:18" x14ac:dyDescent="0.35">
      <c r="B19" s="9" t="s">
        <v>66</v>
      </c>
      <c r="C19" s="10">
        <v>1</v>
      </c>
      <c r="D19" s="10">
        <v>5</v>
      </c>
      <c r="E19" s="10">
        <v>111</v>
      </c>
      <c r="F19" s="10">
        <v>6</v>
      </c>
      <c r="G19" s="10">
        <v>3</v>
      </c>
      <c r="H19" s="10">
        <v>20</v>
      </c>
      <c r="J19" s="9" t="s">
        <v>66</v>
      </c>
      <c r="K19" s="13">
        <f t="shared" si="0"/>
        <v>0.68493150684931503</v>
      </c>
      <c r="L19" s="13">
        <f t="shared" si="1"/>
        <v>3.4246575342465753</v>
      </c>
      <c r="M19" s="13">
        <f t="shared" si="2"/>
        <v>76.027397260273972</v>
      </c>
      <c r="N19" s="13">
        <f t="shared" si="3"/>
        <v>4.10958904109589</v>
      </c>
      <c r="O19" s="13">
        <f t="shared" si="4"/>
        <v>2.054794520547945</v>
      </c>
      <c r="P19" s="13">
        <f t="shared" si="5"/>
        <v>13.698630136986301</v>
      </c>
    </row>
    <row r="20" spans="2:18" x14ac:dyDescent="0.35">
      <c r="B20" s="9" t="s">
        <v>67</v>
      </c>
      <c r="C20" s="10">
        <v>0</v>
      </c>
      <c r="D20" s="10">
        <v>2</v>
      </c>
      <c r="E20" s="10">
        <v>125</v>
      </c>
      <c r="F20" s="10">
        <v>5</v>
      </c>
      <c r="G20" s="10">
        <v>20</v>
      </c>
      <c r="H20" s="10">
        <v>131</v>
      </c>
      <c r="J20" s="9" t="s">
        <v>67</v>
      </c>
      <c r="K20" s="13">
        <f t="shared" si="0"/>
        <v>0</v>
      </c>
      <c r="L20" s="13">
        <f t="shared" si="1"/>
        <v>0.70671378091872794</v>
      </c>
      <c r="M20" s="13">
        <f t="shared" si="2"/>
        <v>44.169611307420489</v>
      </c>
      <c r="N20" s="13">
        <f t="shared" si="3"/>
        <v>1.7667844522968199</v>
      </c>
      <c r="O20" s="13">
        <f t="shared" si="4"/>
        <v>7.0671378091872796</v>
      </c>
      <c r="P20" s="13">
        <f t="shared" si="5"/>
        <v>46.289752650176681</v>
      </c>
    </row>
    <row r="21" spans="2:18" x14ac:dyDescent="0.35">
      <c r="B21" s="9" t="s">
        <v>68</v>
      </c>
      <c r="C21" s="10">
        <v>0</v>
      </c>
      <c r="D21" s="10">
        <v>0</v>
      </c>
      <c r="E21" s="10">
        <v>128</v>
      </c>
      <c r="F21" s="10">
        <v>15</v>
      </c>
      <c r="G21" s="10">
        <v>7</v>
      </c>
      <c r="H21" s="10">
        <v>26</v>
      </c>
      <c r="J21" s="9" t="s">
        <v>68</v>
      </c>
      <c r="K21" s="13">
        <f t="shared" si="0"/>
        <v>0</v>
      </c>
      <c r="L21" s="13">
        <f t="shared" si="1"/>
        <v>0</v>
      </c>
      <c r="M21" s="13">
        <f t="shared" si="2"/>
        <v>72.727272727272734</v>
      </c>
      <c r="N21" s="13">
        <f t="shared" si="3"/>
        <v>8.5227272727272716</v>
      </c>
      <c r="O21" s="13">
        <f t="shared" si="4"/>
        <v>3.9772727272727271</v>
      </c>
      <c r="P21" s="13">
        <f t="shared" si="5"/>
        <v>14.772727272727273</v>
      </c>
    </row>
    <row r="22" spans="2:18" x14ac:dyDescent="0.35">
      <c r="B22" s="9" t="s">
        <v>69</v>
      </c>
      <c r="C22" s="10">
        <v>1</v>
      </c>
      <c r="D22" s="10">
        <v>6</v>
      </c>
      <c r="E22" s="10">
        <v>545</v>
      </c>
      <c r="F22" s="10">
        <v>32</v>
      </c>
      <c r="G22" s="10">
        <v>28</v>
      </c>
      <c r="H22" s="10">
        <v>148</v>
      </c>
      <c r="J22" s="9" t="s">
        <v>69</v>
      </c>
      <c r="K22" s="13">
        <f t="shared" si="0"/>
        <v>0.13157894736842105</v>
      </c>
      <c r="L22" s="13">
        <f t="shared" si="1"/>
        <v>0.78947368421052633</v>
      </c>
      <c r="M22" s="13">
        <f t="shared" si="2"/>
        <v>71.710526315789465</v>
      </c>
      <c r="N22" s="13">
        <f t="shared" si="3"/>
        <v>4.2105263157894735</v>
      </c>
      <c r="O22" s="13">
        <f t="shared" si="4"/>
        <v>3.6842105263157889</v>
      </c>
      <c r="P22" s="13">
        <f t="shared" si="5"/>
        <v>19.473684210526315</v>
      </c>
    </row>
    <row r="23" spans="2:18" x14ac:dyDescent="0.35">
      <c r="R23" s="76"/>
    </row>
  </sheetData>
  <hyperlinks>
    <hyperlink ref="B3" location="Índice!A1" display="voltar"/>
  </hyperlinks>
  <pageMargins left="0.70866141732283472" right="0.70866141732283472" top="0.74803149606299213" bottom="0.74803149606299213" header="0.31496062992125984" footer="0.31496062992125984"/>
  <pageSetup paperSize="9" scale="78" orientation="portrait" verticalDpi="0" r:id="rId1"/>
  <colBreaks count="1" manualBreakCount="1">
    <brk id="9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3"/>
  <sheetViews>
    <sheetView zoomScaleNormal="100" workbookViewId="0">
      <selection activeCell="C22" sqref="C22"/>
    </sheetView>
  </sheetViews>
  <sheetFormatPr defaultRowHeight="14.5" x14ac:dyDescent="0.35"/>
  <cols>
    <col min="1" max="1" width="3.54296875" customWidth="1"/>
    <col min="2" max="2" width="27.54296875" bestFit="1" customWidth="1"/>
    <col min="3" max="3" width="102.1796875" bestFit="1" customWidth="1"/>
  </cols>
  <sheetData>
    <row r="1" spans="2:3" ht="17.5" x14ac:dyDescent="0.35">
      <c r="B1" s="1" t="s">
        <v>95</v>
      </c>
    </row>
    <row r="2" spans="2:3" ht="17.5" x14ac:dyDescent="0.35">
      <c r="B2" s="1" t="s">
        <v>96</v>
      </c>
    </row>
    <row r="3" spans="2:3" x14ac:dyDescent="0.35">
      <c r="B3" s="86" t="s">
        <v>115</v>
      </c>
    </row>
    <row r="4" spans="2:3" ht="17.5" x14ac:dyDescent="0.35">
      <c r="B4" s="1" t="s">
        <v>114</v>
      </c>
    </row>
    <row r="5" spans="2:3" ht="8.25" customHeight="1" x14ac:dyDescent="0.35"/>
    <row r="6" spans="2:3" x14ac:dyDescent="0.35">
      <c r="B6" s="124" t="s">
        <v>5</v>
      </c>
      <c r="C6" s="124"/>
    </row>
    <row r="7" spans="2:3" x14ac:dyDescent="0.35">
      <c r="B7" s="9" t="s">
        <v>6</v>
      </c>
      <c r="C7" s="80" t="s">
        <v>84</v>
      </c>
    </row>
    <row r="8" spans="2:3" x14ac:dyDescent="0.35">
      <c r="B8" s="9" t="s">
        <v>7</v>
      </c>
      <c r="C8" s="80" t="s">
        <v>85</v>
      </c>
    </row>
    <row r="9" spans="2:3" x14ac:dyDescent="0.35">
      <c r="B9" s="9" t="s">
        <v>8</v>
      </c>
      <c r="C9" s="80" t="s">
        <v>86</v>
      </c>
    </row>
    <row r="10" spans="2:3" x14ac:dyDescent="0.35">
      <c r="B10" s="9" t="s">
        <v>9</v>
      </c>
      <c r="C10" s="80" t="s">
        <v>118</v>
      </c>
    </row>
    <row r="11" spans="2:3" x14ac:dyDescent="0.35">
      <c r="B11" s="125" t="s">
        <v>70</v>
      </c>
      <c r="C11" s="125"/>
    </row>
    <row r="12" spans="2:3" x14ac:dyDescent="0.35">
      <c r="B12" s="9" t="s">
        <v>63</v>
      </c>
      <c r="C12" s="81" t="s">
        <v>87</v>
      </c>
    </row>
    <row r="13" spans="2:3" x14ac:dyDescent="0.35">
      <c r="B13" s="9" t="s">
        <v>64</v>
      </c>
      <c r="C13" s="81" t="s">
        <v>88</v>
      </c>
    </row>
    <row r="14" spans="2:3" x14ac:dyDescent="0.35">
      <c r="B14" s="9" t="s">
        <v>65</v>
      </c>
      <c r="C14" s="81" t="s">
        <v>89</v>
      </c>
    </row>
    <row r="15" spans="2:3" x14ac:dyDescent="0.35">
      <c r="B15" s="9" t="s">
        <v>66</v>
      </c>
      <c r="C15" s="81" t="s">
        <v>90</v>
      </c>
    </row>
    <row r="16" spans="2:3" x14ac:dyDescent="0.35">
      <c r="B16" s="9" t="s">
        <v>67</v>
      </c>
      <c r="C16" s="81" t="s">
        <v>91</v>
      </c>
    </row>
    <row r="17" spans="2:3" x14ac:dyDescent="0.35">
      <c r="B17" s="9" t="s">
        <v>68</v>
      </c>
      <c r="C17" s="81" t="s">
        <v>92</v>
      </c>
    </row>
    <row r="18" spans="2:3" x14ac:dyDescent="0.35">
      <c r="B18" s="9" t="s">
        <v>69</v>
      </c>
      <c r="C18" s="81" t="s">
        <v>93</v>
      </c>
    </row>
    <row r="19" spans="2:3" ht="6.75" customHeight="1" x14ac:dyDescent="0.35"/>
    <row r="20" spans="2:3" x14ac:dyDescent="0.35">
      <c r="B20" s="78"/>
    </row>
    <row r="21" spans="2:3" x14ac:dyDescent="0.35">
      <c r="C21" s="79"/>
    </row>
    <row r="22" spans="2:3" x14ac:dyDescent="0.35">
      <c r="C22" s="79"/>
    </row>
    <row r="23" spans="2:3" x14ac:dyDescent="0.35">
      <c r="C23" s="79"/>
    </row>
  </sheetData>
  <mergeCells count="2">
    <mergeCell ref="B6:C6"/>
    <mergeCell ref="B11:C11"/>
  </mergeCells>
  <hyperlinks>
    <hyperlink ref="B3" location="Índice!A1" display="voltar"/>
  </hyperlinks>
  <pageMargins left="0.70866141732283472" right="0.70866141732283472" top="0.74803149606299213" bottom="0.74803149606299213" header="0.31496062992125984" footer="0.31496062992125984"/>
  <pageSetup paperSize="9" scale="9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36"/>
  <sheetViews>
    <sheetView showGridLines="0" zoomScaleNormal="100" workbookViewId="0">
      <selection activeCell="B1" sqref="B1"/>
    </sheetView>
  </sheetViews>
  <sheetFormatPr defaultRowHeight="14.5" x14ac:dyDescent="0.35"/>
  <cols>
    <col min="1" max="1" width="3.453125" customWidth="1"/>
    <col min="2" max="2" width="28.26953125" customWidth="1"/>
    <col min="3" max="11" width="10.7265625" customWidth="1"/>
    <col min="12" max="12" width="3.453125" customWidth="1"/>
    <col min="13" max="13" width="27.7265625" customWidth="1"/>
    <col min="20" max="20" width="3.453125" customWidth="1"/>
    <col min="21" max="21" width="27.54296875" bestFit="1" customWidth="1"/>
  </cols>
  <sheetData>
    <row r="1" spans="2:24" ht="17.5" x14ac:dyDescent="0.35">
      <c r="B1" s="1" t="s">
        <v>95</v>
      </c>
    </row>
    <row r="2" spans="2:24" ht="17.5" x14ac:dyDescent="0.35">
      <c r="B2" s="1" t="s">
        <v>96</v>
      </c>
    </row>
    <row r="3" spans="2:24" x14ac:dyDescent="0.35">
      <c r="B3" s="86" t="s">
        <v>115</v>
      </c>
    </row>
    <row r="4" spans="2:24" ht="18" customHeight="1" x14ac:dyDescent="0.35">
      <c r="B4" s="1" t="s">
        <v>100</v>
      </c>
      <c r="C4" s="1"/>
      <c r="D4" s="1"/>
      <c r="E4" s="1"/>
      <c r="F4" s="1"/>
      <c r="G4" s="1"/>
      <c r="H4" s="1"/>
      <c r="I4" s="1"/>
      <c r="J4" s="1"/>
      <c r="K4" s="1"/>
    </row>
    <row r="5" spans="2:24" ht="6" customHeight="1" x14ac:dyDescent="0.35"/>
    <row r="6" spans="2:24" ht="15" customHeight="1" x14ac:dyDescent="0.35">
      <c r="B6" s="98" t="s">
        <v>0</v>
      </c>
      <c r="C6" s="104" t="s">
        <v>71</v>
      </c>
      <c r="D6" s="104"/>
      <c r="E6" s="105"/>
      <c r="F6" s="101" t="s">
        <v>72</v>
      </c>
      <c r="G6" s="102"/>
      <c r="H6" s="102"/>
      <c r="I6" s="101" t="s">
        <v>79</v>
      </c>
      <c r="J6" s="102"/>
      <c r="K6" s="103"/>
      <c r="M6" s="98" t="s">
        <v>0</v>
      </c>
      <c r="N6" s="106" t="s">
        <v>71</v>
      </c>
      <c r="O6" s="104"/>
      <c r="P6" s="105"/>
      <c r="Q6" s="101" t="s">
        <v>72</v>
      </c>
      <c r="R6" s="102"/>
      <c r="S6" s="103"/>
      <c r="U6" s="98" t="s">
        <v>0</v>
      </c>
      <c r="V6" s="101" t="s">
        <v>82</v>
      </c>
      <c r="W6" s="102"/>
      <c r="X6" s="103"/>
    </row>
    <row r="7" spans="2:24" ht="27" customHeight="1" x14ac:dyDescent="0.35">
      <c r="B7" s="99"/>
      <c r="C7" s="16" t="s">
        <v>76</v>
      </c>
      <c r="D7" s="3" t="s">
        <v>73</v>
      </c>
      <c r="E7" s="3" t="s">
        <v>74</v>
      </c>
      <c r="F7" s="15" t="s">
        <v>76</v>
      </c>
      <c r="G7" s="15" t="s">
        <v>73</v>
      </c>
      <c r="H7" s="15" t="s">
        <v>74</v>
      </c>
      <c r="I7" s="15" t="s">
        <v>76</v>
      </c>
      <c r="J7" s="15" t="s">
        <v>73</v>
      </c>
      <c r="K7" s="18" t="s">
        <v>74</v>
      </c>
      <c r="M7" s="99"/>
      <c r="N7" s="16" t="s">
        <v>76</v>
      </c>
      <c r="O7" s="3" t="s">
        <v>73</v>
      </c>
      <c r="P7" s="3" t="s">
        <v>74</v>
      </c>
      <c r="Q7" s="15" t="s">
        <v>76</v>
      </c>
      <c r="R7" s="15" t="s">
        <v>73</v>
      </c>
      <c r="S7" s="18" t="s">
        <v>74</v>
      </c>
      <c r="U7" s="99"/>
      <c r="V7" s="15" t="s">
        <v>76</v>
      </c>
      <c r="W7" s="15" t="s">
        <v>73</v>
      </c>
      <c r="X7" s="18" t="s">
        <v>74</v>
      </c>
    </row>
    <row r="8" spans="2:24" x14ac:dyDescent="0.35">
      <c r="B8" s="100"/>
      <c r="C8" s="95" t="s">
        <v>75</v>
      </c>
      <c r="D8" s="96"/>
      <c r="E8" s="17" t="s">
        <v>77</v>
      </c>
      <c r="F8" s="95" t="s">
        <v>75</v>
      </c>
      <c r="G8" s="96"/>
      <c r="H8" s="17" t="s">
        <v>77</v>
      </c>
      <c r="I8" s="95" t="s">
        <v>78</v>
      </c>
      <c r="J8" s="97"/>
      <c r="K8" s="96"/>
      <c r="M8" s="100"/>
      <c r="N8" s="95" t="s">
        <v>78</v>
      </c>
      <c r="O8" s="97"/>
      <c r="P8" s="96"/>
      <c r="Q8" s="95" t="s">
        <v>78</v>
      </c>
      <c r="R8" s="97"/>
      <c r="S8" s="96"/>
      <c r="U8" s="100"/>
      <c r="V8" s="95" t="s">
        <v>78</v>
      </c>
      <c r="W8" s="97"/>
      <c r="X8" s="96"/>
    </row>
    <row r="9" spans="2:24" x14ac:dyDescent="0.35">
      <c r="B9" s="4" t="s">
        <v>4</v>
      </c>
      <c r="C9" s="5"/>
      <c r="D9" s="5"/>
      <c r="E9" s="5"/>
      <c r="F9" s="5"/>
      <c r="G9" s="5"/>
      <c r="H9" s="5"/>
      <c r="I9" s="5"/>
      <c r="J9" s="5"/>
      <c r="K9" s="5"/>
      <c r="M9" s="4" t="s">
        <v>4</v>
      </c>
      <c r="N9" s="5"/>
      <c r="O9" s="5"/>
      <c r="P9" s="5"/>
      <c r="Q9" s="5"/>
      <c r="R9" s="5"/>
      <c r="S9" s="5"/>
      <c r="U9" s="4" t="s">
        <v>4</v>
      </c>
      <c r="V9" s="5"/>
      <c r="W9" s="5"/>
      <c r="X9" s="5"/>
    </row>
    <row r="10" spans="2:24" x14ac:dyDescent="0.35">
      <c r="B10" s="6" t="s">
        <v>4</v>
      </c>
      <c r="C10" s="7">
        <v>8883</v>
      </c>
      <c r="D10" s="7">
        <v>1138424</v>
      </c>
      <c r="E10" s="7">
        <v>207599.19500599999</v>
      </c>
      <c r="F10" s="7">
        <v>4793</v>
      </c>
      <c r="G10" s="7">
        <v>619442</v>
      </c>
      <c r="H10" s="7">
        <v>134398.97743999999</v>
      </c>
      <c r="I10" s="11">
        <v>53.956996510188006</v>
      </c>
      <c r="J10" s="11">
        <v>54.412240079267484</v>
      </c>
      <c r="K10" s="11">
        <v>64.739642866204576</v>
      </c>
      <c r="M10" s="6" t="s">
        <v>4</v>
      </c>
      <c r="N10" s="11">
        <v>100</v>
      </c>
      <c r="O10" s="11">
        <v>100</v>
      </c>
      <c r="P10" s="11">
        <v>100</v>
      </c>
      <c r="Q10" s="11">
        <v>100</v>
      </c>
      <c r="R10" s="11">
        <v>100</v>
      </c>
      <c r="S10" s="11">
        <v>100</v>
      </c>
      <c r="U10" s="6" t="s">
        <v>4</v>
      </c>
      <c r="V10" s="11">
        <f>F10/C10*100</f>
        <v>53.956996510188006</v>
      </c>
      <c r="W10" s="11">
        <f t="shared" ref="W10:X10" si="0">G10/D10*100</f>
        <v>54.412240079267484</v>
      </c>
      <c r="X10" s="11">
        <f t="shared" si="0"/>
        <v>64.739642866204576</v>
      </c>
    </row>
    <row r="11" spans="2:24" x14ac:dyDescent="0.35">
      <c r="B11" s="4" t="s">
        <v>5</v>
      </c>
      <c r="C11" s="8"/>
      <c r="D11" s="8"/>
      <c r="E11" s="8"/>
      <c r="F11" s="8"/>
      <c r="G11" s="8"/>
      <c r="H11" s="8"/>
      <c r="I11" s="12"/>
      <c r="J11" s="12"/>
      <c r="K11" s="12"/>
      <c r="M11" s="4" t="s">
        <v>5</v>
      </c>
      <c r="N11" s="12"/>
      <c r="O11" s="12"/>
      <c r="P11" s="12"/>
      <c r="Q11" s="12"/>
      <c r="R11" s="12"/>
      <c r="S11" s="12"/>
      <c r="U11" s="4" t="s">
        <v>5</v>
      </c>
      <c r="V11" s="12"/>
      <c r="W11" s="12"/>
      <c r="X11" s="12"/>
    </row>
    <row r="12" spans="2:24" x14ac:dyDescent="0.35">
      <c r="B12" s="9" t="s">
        <v>6</v>
      </c>
      <c r="C12" s="10">
        <v>1881</v>
      </c>
      <c r="D12" s="10">
        <v>9281</v>
      </c>
      <c r="E12" s="10">
        <v>1033.528879</v>
      </c>
      <c r="F12" s="10">
        <v>965</v>
      </c>
      <c r="G12" s="10">
        <v>4830</v>
      </c>
      <c r="H12" s="10">
        <v>549.72670000000005</v>
      </c>
      <c r="I12" s="13">
        <v>51.302498670919725</v>
      </c>
      <c r="J12" s="13">
        <v>52.041805839887942</v>
      </c>
      <c r="K12" s="13">
        <v>53.189292642881249</v>
      </c>
      <c r="M12" s="9" t="s">
        <v>6</v>
      </c>
      <c r="N12" s="13">
        <v>21.175278622087131</v>
      </c>
      <c r="O12" s="13">
        <v>0.81524985418438123</v>
      </c>
      <c r="P12" s="13">
        <v>0.49784821129490853</v>
      </c>
      <c r="Q12" s="13">
        <v>20.133528061756728</v>
      </c>
      <c r="R12" s="13">
        <v>0.7797340186813293</v>
      </c>
      <c r="S12" s="13">
        <v>0.40902595426770688</v>
      </c>
      <c r="U12" s="9" t="s">
        <v>6</v>
      </c>
      <c r="V12" s="13">
        <f t="shared" ref="V12:V23" si="1">F12/C12*100</f>
        <v>51.302498670919725</v>
      </c>
      <c r="W12" s="13">
        <f t="shared" ref="W12:W23" si="2">G12/D12*100</f>
        <v>52.041805839887942</v>
      </c>
      <c r="X12" s="13">
        <f t="shared" ref="X12:X23" si="3">H12/E12*100</f>
        <v>53.189292642881249</v>
      </c>
    </row>
    <row r="13" spans="2:24" x14ac:dyDescent="0.35">
      <c r="B13" s="9" t="s">
        <v>7</v>
      </c>
      <c r="C13" s="10">
        <v>3288</v>
      </c>
      <c r="D13" s="10">
        <v>69740</v>
      </c>
      <c r="E13" s="10">
        <v>9237.7493030000005</v>
      </c>
      <c r="F13" s="10">
        <v>1729</v>
      </c>
      <c r="G13" s="10">
        <v>37377</v>
      </c>
      <c r="H13" s="10">
        <v>5017.1283110000004</v>
      </c>
      <c r="I13" s="13">
        <v>52.585158150851584</v>
      </c>
      <c r="J13" s="13">
        <v>53.59478061370806</v>
      </c>
      <c r="K13" s="13">
        <v>54.311154659400259</v>
      </c>
      <c r="M13" s="9" t="s">
        <v>7</v>
      </c>
      <c r="N13" s="13">
        <v>37.014522120905099</v>
      </c>
      <c r="O13" s="13">
        <v>6.126012803665418</v>
      </c>
      <c r="P13" s="13">
        <v>4.4498001558883757</v>
      </c>
      <c r="Q13" s="13">
        <v>36.073440433966205</v>
      </c>
      <c r="R13" s="13">
        <v>6.0339789681681255</v>
      </c>
      <c r="S13" s="13">
        <v>3.7330107762462754</v>
      </c>
      <c r="U13" s="9" t="s">
        <v>7</v>
      </c>
      <c r="V13" s="13">
        <f t="shared" si="1"/>
        <v>52.585158150851584</v>
      </c>
      <c r="W13" s="13">
        <f t="shared" si="2"/>
        <v>53.59478061370806</v>
      </c>
      <c r="X13" s="13">
        <f t="shared" si="3"/>
        <v>54.311154659400259</v>
      </c>
    </row>
    <row r="14" spans="2:24" x14ac:dyDescent="0.35">
      <c r="B14" s="9" t="s">
        <v>8</v>
      </c>
      <c r="C14" s="10">
        <v>2554</v>
      </c>
      <c r="D14" s="10">
        <v>244873</v>
      </c>
      <c r="E14" s="10">
        <v>36792.325634000001</v>
      </c>
      <c r="F14" s="10">
        <v>1424</v>
      </c>
      <c r="G14" s="10">
        <v>134683</v>
      </c>
      <c r="H14" s="10">
        <v>21004.628651999999</v>
      </c>
      <c r="I14" s="13">
        <v>55.755677368833204</v>
      </c>
      <c r="J14" s="13">
        <v>55.00116386861761</v>
      </c>
      <c r="K14" s="13">
        <v>57.089700882048888</v>
      </c>
      <c r="M14" s="9" t="s">
        <v>8</v>
      </c>
      <c r="N14" s="13">
        <v>28.75154790048407</v>
      </c>
      <c r="O14" s="13">
        <v>21.509824107713822</v>
      </c>
      <c r="P14" s="13">
        <v>17.722768931226653</v>
      </c>
      <c r="Q14" s="13">
        <v>29.709993740872104</v>
      </c>
      <c r="R14" s="13">
        <v>21.742632885726184</v>
      </c>
      <c r="S14" s="13">
        <v>15.628562844815647</v>
      </c>
      <c r="U14" s="9" t="s">
        <v>8</v>
      </c>
      <c r="V14" s="13">
        <f t="shared" si="1"/>
        <v>55.755677368833204</v>
      </c>
      <c r="W14" s="13">
        <f t="shared" si="2"/>
        <v>55.00116386861761</v>
      </c>
      <c r="X14" s="13">
        <f t="shared" si="3"/>
        <v>57.089700882048888</v>
      </c>
    </row>
    <row r="15" spans="2:24" x14ac:dyDescent="0.35">
      <c r="B15" s="9" t="s">
        <v>9</v>
      </c>
      <c r="C15" s="10">
        <v>1160</v>
      </c>
      <c r="D15" s="10">
        <v>814530</v>
      </c>
      <c r="E15" s="10">
        <v>160535.59119000001</v>
      </c>
      <c r="F15" s="10">
        <v>675</v>
      </c>
      <c r="G15" s="10">
        <v>442552</v>
      </c>
      <c r="H15" s="10">
        <v>107827.493777</v>
      </c>
      <c r="I15" s="13">
        <v>58.189655172413794</v>
      </c>
      <c r="J15" s="13">
        <v>54.332191570599001</v>
      </c>
      <c r="K15" s="13">
        <v>67.167344622901751</v>
      </c>
      <c r="M15" s="9" t="s">
        <v>9</v>
      </c>
      <c r="N15" s="13">
        <v>13.058651356523695</v>
      </c>
      <c r="O15" s="13">
        <v>71.54891323443637</v>
      </c>
      <c r="P15" s="13">
        <v>77.32958270159007</v>
      </c>
      <c r="Q15" s="13">
        <v>14.083037763404965</v>
      </c>
      <c r="R15" s="13">
        <v>71.443654127424367</v>
      </c>
      <c r="S15" s="13">
        <v>80.229400424670388</v>
      </c>
      <c r="U15" s="9" t="s">
        <v>9</v>
      </c>
      <c r="V15" s="13">
        <f t="shared" si="1"/>
        <v>58.189655172413794</v>
      </c>
      <c r="W15" s="13">
        <f t="shared" si="2"/>
        <v>54.332191570599001</v>
      </c>
      <c r="X15" s="13">
        <f t="shared" si="3"/>
        <v>67.167344622901751</v>
      </c>
    </row>
    <row r="16" spans="2:24" x14ac:dyDescent="0.35">
      <c r="B16" s="4" t="s">
        <v>70</v>
      </c>
      <c r="C16" s="8"/>
      <c r="D16" s="8"/>
      <c r="E16" s="8"/>
      <c r="F16" s="8"/>
      <c r="G16" s="8"/>
      <c r="H16" s="8"/>
      <c r="I16" s="12"/>
      <c r="J16" s="12"/>
      <c r="K16" s="12"/>
      <c r="M16" s="4" t="s">
        <v>70</v>
      </c>
      <c r="N16" s="8"/>
      <c r="O16" s="8"/>
      <c r="P16" s="8"/>
      <c r="Q16" s="8"/>
      <c r="R16" s="8"/>
      <c r="S16" s="8"/>
      <c r="U16" s="4" t="s">
        <v>70</v>
      </c>
      <c r="V16" s="8"/>
      <c r="W16" s="8"/>
      <c r="X16" s="8"/>
    </row>
    <row r="17" spans="2:24" x14ac:dyDescent="0.35">
      <c r="B17" s="9" t="s">
        <v>63</v>
      </c>
      <c r="C17" s="10">
        <v>2496</v>
      </c>
      <c r="D17" s="10">
        <v>331316</v>
      </c>
      <c r="E17" s="10">
        <v>84051.342176999999</v>
      </c>
      <c r="F17" s="10">
        <v>1374</v>
      </c>
      <c r="G17" s="10">
        <v>192625</v>
      </c>
      <c r="H17" s="10">
        <v>55057.025393999997</v>
      </c>
      <c r="I17" s="13">
        <v>55.048076923076927</v>
      </c>
      <c r="J17" s="13">
        <v>58.139359403107605</v>
      </c>
      <c r="K17" s="13">
        <v>65.504040706521792</v>
      </c>
      <c r="M17" s="9" t="s">
        <v>63</v>
      </c>
      <c r="N17" s="13">
        <v>28.098615332657882</v>
      </c>
      <c r="O17" s="13">
        <v>29.103040694855341</v>
      </c>
      <c r="P17" s="13">
        <v>40.487316039241271</v>
      </c>
      <c r="Q17" s="13">
        <v>28.666805758397661</v>
      </c>
      <c r="R17" s="13">
        <v>31.096535268838725</v>
      </c>
      <c r="S17" s="13">
        <v>40.965360334366544</v>
      </c>
      <c r="U17" s="9" t="s">
        <v>63</v>
      </c>
      <c r="V17" s="13">
        <f t="shared" si="1"/>
        <v>55.048076923076927</v>
      </c>
      <c r="W17" s="13">
        <f t="shared" si="2"/>
        <v>58.139359403107605</v>
      </c>
      <c r="X17" s="13">
        <f t="shared" si="3"/>
        <v>65.504040706521792</v>
      </c>
    </row>
    <row r="18" spans="2:24" x14ac:dyDescent="0.35">
      <c r="B18" s="9" t="s">
        <v>64</v>
      </c>
      <c r="C18" s="10">
        <v>1022</v>
      </c>
      <c r="D18" s="10">
        <v>66734</v>
      </c>
      <c r="E18" s="10">
        <v>8947.0154390000007</v>
      </c>
      <c r="F18" s="10">
        <v>516</v>
      </c>
      <c r="G18" s="10">
        <v>35295</v>
      </c>
      <c r="H18" s="10">
        <v>4680.2283020000004</v>
      </c>
      <c r="I18" s="13">
        <v>50.489236790606654</v>
      </c>
      <c r="J18" s="13">
        <v>52.889082027152575</v>
      </c>
      <c r="K18" s="13">
        <v>52.31049766158786</v>
      </c>
      <c r="M18" s="9" t="s">
        <v>64</v>
      </c>
      <c r="N18" s="13">
        <v>11.505122143420015</v>
      </c>
      <c r="O18" s="13">
        <v>5.8619635566361916</v>
      </c>
      <c r="P18" s="13">
        <v>4.3097543989712559</v>
      </c>
      <c r="Q18" s="13">
        <v>10.76569997913624</v>
      </c>
      <c r="R18" s="13">
        <v>5.6978700185005211</v>
      </c>
      <c r="S18" s="13">
        <v>3.4823392194999436</v>
      </c>
      <c r="U18" s="9" t="s">
        <v>64</v>
      </c>
      <c r="V18" s="13">
        <f t="shared" si="1"/>
        <v>50.489236790606654</v>
      </c>
      <c r="W18" s="13">
        <f t="shared" si="2"/>
        <v>52.889082027152575</v>
      </c>
      <c r="X18" s="13">
        <f t="shared" si="3"/>
        <v>52.31049766158786</v>
      </c>
    </row>
    <row r="19" spans="2:24" x14ac:dyDescent="0.35">
      <c r="B19" s="9" t="s">
        <v>65</v>
      </c>
      <c r="C19" s="10">
        <v>2710</v>
      </c>
      <c r="D19" s="10">
        <v>238856</v>
      </c>
      <c r="E19" s="10">
        <v>73928.042906000002</v>
      </c>
      <c r="F19" s="10">
        <v>1503</v>
      </c>
      <c r="G19" s="10">
        <v>151099</v>
      </c>
      <c r="H19" s="10">
        <v>52298.536258</v>
      </c>
      <c r="I19" s="13">
        <v>55.461254612546128</v>
      </c>
      <c r="J19" s="13">
        <v>63.259453394513855</v>
      </c>
      <c r="K19" s="13">
        <v>70.742487156731499</v>
      </c>
      <c r="M19" s="9" t="s">
        <v>65</v>
      </c>
      <c r="N19" s="13">
        <v>30.507711358775186</v>
      </c>
      <c r="O19" s="13">
        <v>20.981286409984328</v>
      </c>
      <c r="P19" s="13">
        <v>35.610948734104362</v>
      </c>
      <c r="Q19" s="13">
        <v>31.358230753181722</v>
      </c>
      <c r="R19" s="13">
        <v>24.392759935554903</v>
      </c>
      <c r="S19" s="13">
        <v>38.912897444735208</v>
      </c>
      <c r="U19" s="9" t="s">
        <v>65</v>
      </c>
      <c r="V19" s="13">
        <f t="shared" si="1"/>
        <v>55.461254612546128</v>
      </c>
      <c r="W19" s="13">
        <f t="shared" si="2"/>
        <v>63.259453394513855</v>
      </c>
      <c r="X19" s="13">
        <f t="shared" si="3"/>
        <v>70.742487156731499</v>
      </c>
    </row>
    <row r="20" spans="2:24" x14ac:dyDescent="0.35">
      <c r="B20" s="9" t="s">
        <v>66</v>
      </c>
      <c r="C20" s="10">
        <v>284</v>
      </c>
      <c r="D20" s="10">
        <v>75411</v>
      </c>
      <c r="E20" s="10">
        <v>12340.078489</v>
      </c>
      <c r="F20" s="10">
        <v>147</v>
      </c>
      <c r="G20" s="10">
        <v>39990</v>
      </c>
      <c r="H20" s="10">
        <v>7902.213675</v>
      </c>
      <c r="I20" s="13">
        <v>51.760563380281688</v>
      </c>
      <c r="J20" s="13">
        <v>53.029398894060556</v>
      </c>
      <c r="K20" s="13">
        <v>64.036980656517457</v>
      </c>
      <c r="M20" s="9" t="s">
        <v>66</v>
      </c>
      <c r="N20" s="13">
        <v>3.197118090735112</v>
      </c>
      <c r="O20" s="13">
        <v>6.6241576073589448</v>
      </c>
      <c r="P20" s="13">
        <v>5.9441841711589243</v>
      </c>
      <c r="Q20" s="13">
        <v>3.0669726684748593</v>
      </c>
      <c r="R20" s="13">
        <v>6.4558102292062856</v>
      </c>
      <c r="S20" s="13">
        <v>5.8796680045633547</v>
      </c>
      <c r="U20" s="9" t="s">
        <v>66</v>
      </c>
      <c r="V20" s="13">
        <f t="shared" si="1"/>
        <v>51.760563380281688</v>
      </c>
      <c r="W20" s="13">
        <f t="shared" si="2"/>
        <v>53.029398894060556</v>
      </c>
      <c r="X20" s="13">
        <f t="shared" si="3"/>
        <v>64.036980656517457</v>
      </c>
    </row>
    <row r="21" spans="2:24" x14ac:dyDescent="0.35">
      <c r="B21" s="9" t="s">
        <v>67</v>
      </c>
      <c r="C21" s="10">
        <v>579</v>
      </c>
      <c r="D21" s="10">
        <v>67283</v>
      </c>
      <c r="E21" s="10">
        <v>3612.6820360000002</v>
      </c>
      <c r="F21" s="10">
        <v>305</v>
      </c>
      <c r="G21" s="10">
        <v>29013</v>
      </c>
      <c r="H21" s="10">
        <v>1756.2524719999999</v>
      </c>
      <c r="I21" s="13">
        <v>52.67702936096719</v>
      </c>
      <c r="J21" s="13">
        <v>43.120847762436277</v>
      </c>
      <c r="K21" s="13">
        <v>48.61353571942194</v>
      </c>
      <c r="M21" s="9" t="s">
        <v>67</v>
      </c>
      <c r="N21" s="13">
        <v>6.5180682201958797</v>
      </c>
      <c r="O21" s="13">
        <v>5.9101881197163797</v>
      </c>
      <c r="P21" s="13">
        <v>1.7402196746936265</v>
      </c>
      <c r="Q21" s="13">
        <v>6.3634466930940947</v>
      </c>
      <c r="R21" s="13">
        <v>4.683731487370892</v>
      </c>
      <c r="S21" s="13">
        <v>1.3067454123927746</v>
      </c>
      <c r="U21" s="9" t="s">
        <v>67</v>
      </c>
      <c r="V21" s="13">
        <f t="shared" si="1"/>
        <v>52.67702936096719</v>
      </c>
      <c r="W21" s="13">
        <f t="shared" si="2"/>
        <v>43.120847762436277</v>
      </c>
      <c r="X21" s="13">
        <f t="shared" si="3"/>
        <v>48.61353571942194</v>
      </c>
    </row>
    <row r="22" spans="2:24" x14ac:dyDescent="0.35">
      <c r="B22" s="9" t="s">
        <v>68</v>
      </c>
      <c r="C22" s="10">
        <v>343</v>
      </c>
      <c r="D22" s="10">
        <v>45371</v>
      </c>
      <c r="E22" s="10">
        <v>8976.50857</v>
      </c>
      <c r="F22" s="10">
        <v>176</v>
      </c>
      <c r="G22" s="10">
        <v>19858</v>
      </c>
      <c r="H22" s="10">
        <v>3255.5487189999999</v>
      </c>
      <c r="I22" s="13">
        <v>51.311953352769677</v>
      </c>
      <c r="J22" s="13">
        <v>43.76804566793767</v>
      </c>
      <c r="K22" s="13">
        <v>36.267427292168222</v>
      </c>
      <c r="M22" s="9" t="s">
        <v>68</v>
      </c>
      <c r="N22" s="13">
        <v>3.8613081166272654</v>
      </c>
      <c r="O22" s="13">
        <v>3.9854219517508414</v>
      </c>
      <c r="P22" s="13">
        <v>4.3239611645606635</v>
      </c>
      <c r="Q22" s="13">
        <v>3.672021698310036</v>
      </c>
      <c r="R22" s="13">
        <v>3.2057884353983104</v>
      </c>
      <c r="S22" s="13">
        <v>2.422301702744265</v>
      </c>
      <c r="U22" s="9" t="s">
        <v>68</v>
      </c>
      <c r="V22" s="13">
        <f t="shared" si="1"/>
        <v>51.311953352769677</v>
      </c>
      <c r="W22" s="13">
        <f t="shared" si="2"/>
        <v>43.76804566793767</v>
      </c>
      <c r="X22" s="13">
        <f t="shared" si="3"/>
        <v>36.267427292168222</v>
      </c>
    </row>
    <row r="23" spans="2:24" x14ac:dyDescent="0.35">
      <c r="B23" s="9" t="s">
        <v>69</v>
      </c>
      <c r="C23" s="10">
        <v>1449</v>
      </c>
      <c r="D23" s="10">
        <v>313453</v>
      </c>
      <c r="E23" s="10">
        <v>15743.525389</v>
      </c>
      <c r="F23" s="10">
        <v>772</v>
      </c>
      <c r="G23" s="10">
        <v>151562</v>
      </c>
      <c r="H23" s="10">
        <v>9449.1726199999994</v>
      </c>
      <c r="I23" s="13">
        <v>53.278122843340235</v>
      </c>
      <c r="J23" s="13">
        <v>48.352384568021364</v>
      </c>
      <c r="K23" s="13">
        <v>60.019419961695085</v>
      </c>
      <c r="M23" s="9" t="s">
        <v>69</v>
      </c>
      <c r="N23" s="13">
        <v>16.312056737588655</v>
      </c>
      <c r="O23" s="13">
        <v>27.53394165969797</v>
      </c>
      <c r="P23" s="13">
        <v>7.5836158172699006</v>
      </c>
      <c r="Q23" s="13">
        <v>16.106822449405385</v>
      </c>
      <c r="R23" s="13">
        <v>24.46750462513036</v>
      </c>
      <c r="S23" s="13">
        <v>7.0306878816979195</v>
      </c>
      <c r="U23" s="9" t="s">
        <v>69</v>
      </c>
      <c r="V23" s="13">
        <f t="shared" si="1"/>
        <v>53.278122843340235</v>
      </c>
      <c r="W23" s="13">
        <f t="shared" si="2"/>
        <v>48.352384568021364</v>
      </c>
      <c r="X23" s="13">
        <f t="shared" si="3"/>
        <v>60.019419961695085</v>
      </c>
    </row>
    <row r="24" spans="2:24" x14ac:dyDescent="0.35">
      <c r="B24" s="78" t="s">
        <v>83</v>
      </c>
    </row>
    <row r="26" spans="2:24" x14ac:dyDescent="0.35">
      <c r="C26" s="77"/>
      <c r="D26" s="77"/>
      <c r="E26" s="77"/>
    </row>
    <row r="27" spans="2:24" x14ac:dyDescent="0.35">
      <c r="C27" s="77"/>
      <c r="D27" s="77"/>
      <c r="E27" s="77"/>
    </row>
    <row r="28" spans="2:24" x14ac:dyDescent="0.35">
      <c r="C28" s="77"/>
      <c r="D28" s="77"/>
      <c r="E28" s="77"/>
    </row>
    <row r="29" spans="2:24" x14ac:dyDescent="0.35">
      <c r="C29" s="77"/>
      <c r="D29" s="77"/>
      <c r="E29" s="77"/>
    </row>
    <row r="30" spans="2:24" x14ac:dyDescent="0.35">
      <c r="C30" s="77"/>
      <c r="D30" s="77"/>
      <c r="E30" s="77"/>
    </row>
    <row r="31" spans="2:24" x14ac:dyDescent="0.35">
      <c r="C31" s="77"/>
      <c r="D31" s="77"/>
      <c r="E31" s="77"/>
    </row>
    <row r="32" spans="2:24" x14ac:dyDescent="0.35">
      <c r="C32" s="77"/>
      <c r="D32" s="77"/>
      <c r="E32" s="77"/>
    </row>
    <row r="33" spans="3:5" x14ac:dyDescent="0.35">
      <c r="C33" s="77"/>
      <c r="D33" s="77"/>
      <c r="E33" s="77"/>
    </row>
    <row r="34" spans="3:5" x14ac:dyDescent="0.35">
      <c r="C34" s="77"/>
      <c r="D34" s="77"/>
      <c r="E34" s="77"/>
    </row>
    <row r="35" spans="3:5" x14ac:dyDescent="0.35">
      <c r="C35" s="77"/>
      <c r="D35" s="77"/>
      <c r="E35" s="77"/>
    </row>
    <row r="36" spans="3:5" x14ac:dyDescent="0.35">
      <c r="C36" s="77"/>
      <c r="D36" s="77"/>
      <c r="E36" s="77"/>
    </row>
  </sheetData>
  <mergeCells count="15">
    <mergeCell ref="U6:U8"/>
    <mergeCell ref="V6:X6"/>
    <mergeCell ref="V8:X8"/>
    <mergeCell ref="I6:K6"/>
    <mergeCell ref="F8:G8"/>
    <mergeCell ref="C8:D8"/>
    <mergeCell ref="I8:K8"/>
    <mergeCell ref="B6:B8"/>
    <mergeCell ref="M6:M8"/>
    <mergeCell ref="Q6:S6"/>
    <mergeCell ref="N8:P8"/>
    <mergeCell ref="Q8:S8"/>
    <mergeCell ref="C6:E6"/>
    <mergeCell ref="N6:P6"/>
    <mergeCell ref="F6:H6"/>
  </mergeCells>
  <hyperlinks>
    <hyperlink ref="B3" location="Índice!A1" display="voltar"/>
  </hyperlinks>
  <pageMargins left="0.70866141732283472" right="0.70866141732283472" top="0.74803149606299213" bottom="0.74803149606299213" header="0.31496062992125984" footer="0.31496062992125984"/>
  <pageSetup paperSize="9" orientation="landscape" verticalDpi="0" r:id="rId1"/>
  <colBreaks count="1" manualBreakCount="1">
    <brk id="2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2"/>
  <sheetViews>
    <sheetView showGridLines="0" zoomScaleNormal="100" workbookViewId="0">
      <selection activeCell="B1" sqref="B1"/>
    </sheetView>
  </sheetViews>
  <sheetFormatPr defaultRowHeight="14.5" x14ac:dyDescent="0.35"/>
  <cols>
    <col min="1" max="1" width="3.453125" customWidth="1"/>
    <col min="2" max="2" width="28.26953125" customWidth="1"/>
    <col min="3" max="5" width="14.54296875" customWidth="1"/>
    <col min="6" max="6" width="3.453125" customWidth="1"/>
    <col min="7" max="7" width="27.54296875" bestFit="1" customWidth="1"/>
    <col min="8" max="10" width="13.7265625" customWidth="1"/>
  </cols>
  <sheetData>
    <row r="1" spans="2:10" ht="17.5" x14ac:dyDescent="0.35">
      <c r="B1" s="1" t="s">
        <v>95</v>
      </c>
    </row>
    <row r="2" spans="2:10" ht="17.5" x14ac:dyDescent="0.35">
      <c r="B2" s="1" t="s">
        <v>96</v>
      </c>
    </row>
    <row r="3" spans="2:10" x14ac:dyDescent="0.35">
      <c r="B3" s="86" t="s">
        <v>115</v>
      </c>
    </row>
    <row r="4" spans="2:10" ht="18" customHeight="1" x14ac:dyDescent="0.35">
      <c r="B4" s="1" t="s">
        <v>99</v>
      </c>
      <c r="C4" s="1"/>
      <c r="D4" s="1"/>
      <c r="E4" s="1"/>
    </row>
    <row r="5" spans="2:10" ht="4.5" customHeight="1" x14ac:dyDescent="0.35"/>
    <row r="6" spans="2:10" x14ac:dyDescent="0.35">
      <c r="B6" s="22" t="s">
        <v>80</v>
      </c>
      <c r="G6" s="22" t="s">
        <v>81</v>
      </c>
      <c r="H6" s="20"/>
      <c r="I6" s="20"/>
      <c r="J6" s="20"/>
    </row>
    <row r="7" spans="2:10" ht="42" x14ac:dyDescent="0.35">
      <c r="B7" s="3" t="s">
        <v>0</v>
      </c>
      <c r="C7" s="3" t="s">
        <v>1</v>
      </c>
      <c r="D7" s="3" t="s">
        <v>2</v>
      </c>
      <c r="E7" s="75" t="s">
        <v>3</v>
      </c>
      <c r="G7" s="3" t="s">
        <v>0</v>
      </c>
      <c r="H7" s="3" t="s">
        <v>1</v>
      </c>
      <c r="I7" s="3" t="s">
        <v>2</v>
      </c>
      <c r="J7" s="3" t="s">
        <v>3</v>
      </c>
    </row>
    <row r="8" spans="2:10" x14ac:dyDescent="0.35">
      <c r="B8" s="4" t="s">
        <v>4</v>
      </c>
      <c r="C8" s="5"/>
      <c r="D8" s="5"/>
      <c r="E8" s="5"/>
      <c r="G8" s="4" t="s">
        <v>4</v>
      </c>
      <c r="H8" s="5"/>
      <c r="I8" s="5"/>
      <c r="J8" s="5"/>
    </row>
    <row r="9" spans="2:10" x14ac:dyDescent="0.35">
      <c r="B9" s="6" t="s">
        <v>4</v>
      </c>
      <c r="C9" s="7">
        <v>3938</v>
      </c>
      <c r="D9" s="7">
        <v>781</v>
      </c>
      <c r="E9" s="7">
        <v>74</v>
      </c>
      <c r="G9" s="6" t="s">
        <v>4</v>
      </c>
      <c r="H9" s="11">
        <f>C9/($C$9+$D$9+$E$9)*100</f>
        <v>82.161485499687046</v>
      </c>
      <c r="I9" s="11">
        <f t="shared" ref="I9:J9" si="0">D9/($C$9+$D$9+$E$9)*100</f>
        <v>16.29459628625078</v>
      </c>
      <c r="J9" s="11">
        <f t="shared" si="0"/>
        <v>1.5439182140621741</v>
      </c>
    </row>
    <row r="10" spans="2:10" x14ac:dyDescent="0.35">
      <c r="B10" s="4" t="s">
        <v>5</v>
      </c>
      <c r="C10" s="8"/>
      <c r="D10" s="8"/>
      <c r="E10" s="8"/>
      <c r="G10" s="4" t="s">
        <v>5</v>
      </c>
      <c r="H10" s="12"/>
      <c r="I10" s="12"/>
      <c r="J10" s="12"/>
    </row>
    <row r="11" spans="2:10" x14ac:dyDescent="0.35">
      <c r="B11" s="9" t="s">
        <v>6</v>
      </c>
      <c r="C11" s="10">
        <v>702</v>
      </c>
      <c r="D11" s="10">
        <v>234</v>
      </c>
      <c r="E11" s="10">
        <v>29</v>
      </c>
      <c r="G11" s="9" t="s">
        <v>6</v>
      </c>
      <c r="H11" s="13">
        <f>C11/($C$11+$D$11+$E$11)*100</f>
        <v>72.746113989637308</v>
      </c>
      <c r="I11" s="13">
        <f t="shared" ref="I11:J11" si="1">D11/($C$11+$D$11+$E$11)*100</f>
        <v>24.248704663212436</v>
      </c>
      <c r="J11" s="13">
        <f t="shared" si="1"/>
        <v>3.0051813471502591</v>
      </c>
    </row>
    <row r="12" spans="2:10" x14ac:dyDescent="0.35">
      <c r="B12" s="9" t="s">
        <v>7</v>
      </c>
      <c r="C12" s="10">
        <v>1448</v>
      </c>
      <c r="D12" s="10">
        <v>255</v>
      </c>
      <c r="E12" s="10">
        <v>26</v>
      </c>
      <c r="G12" s="9" t="s">
        <v>7</v>
      </c>
      <c r="H12" s="13">
        <f>C12/($C$12+$D$12+$E$12)*100</f>
        <v>83.747831116252172</v>
      </c>
      <c r="I12" s="13">
        <f t="shared" ref="I12:J12" si="2">D12/($C$12+$D$12+$E$12)*100</f>
        <v>14.748409485251591</v>
      </c>
      <c r="J12" s="13">
        <f t="shared" si="2"/>
        <v>1.5037593984962405</v>
      </c>
    </row>
    <row r="13" spans="2:10" x14ac:dyDescent="0.35">
      <c r="B13" s="9" t="s">
        <v>8</v>
      </c>
      <c r="C13" s="10">
        <v>1209</v>
      </c>
      <c r="D13" s="10">
        <v>199</v>
      </c>
      <c r="E13" s="10">
        <v>16</v>
      </c>
      <c r="G13" s="9" t="s">
        <v>8</v>
      </c>
      <c r="H13" s="13">
        <f>C13/($C$13+$D$13+$E$13)*100</f>
        <v>84.901685393258433</v>
      </c>
      <c r="I13" s="13">
        <f t="shared" ref="I13:J13" si="3">D13/($C$13+$D$13+$E$13)*100</f>
        <v>13.974719101123595</v>
      </c>
      <c r="J13" s="13">
        <f t="shared" si="3"/>
        <v>1.1235955056179776</v>
      </c>
    </row>
    <row r="14" spans="2:10" x14ac:dyDescent="0.35">
      <c r="B14" s="9" t="s">
        <v>9</v>
      </c>
      <c r="C14" s="10">
        <v>579</v>
      </c>
      <c r="D14" s="10">
        <v>93</v>
      </c>
      <c r="E14" s="10">
        <v>3</v>
      </c>
      <c r="G14" s="9" t="s">
        <v>9</v>
      </c>
      <c r="H14" s="13">
        <f>C14/($C$14+$D$14+$E$14)*100</f>
        <v>85.777777777777771</v>
      </c>
      <c r="I14" s="13">
        <f t="shared" ref="I14:J14" si="4">D14/($C$14+$D$14+$E$14)*100</f>
        <v>13.777777777777779</v>
      </c>
      <c r="J14" s="13">
        <f t="shared" si="4"/>
        <v>0.44444444444444442</v>
      </c>
    </row>
    <row r="15" spans="2:10" x14ac:dyDescent="0.35">
      <c r="B15" s="4" t="s">
        <v>70</v>
      </c>
      <c r="C15" s="8"/>
      <c r="D15" s="8"/>
      <c r="E15" s="8"/>
      <c r="G15" s="4" t="s">
        <v>70</v>
      </c>
      <c r="H15" s="8"/>
      <c r="I15" s="8"/>
      <c r="J15" s="8"/>
    </row>
    <row r="16" spans="2:10" x14ac:dyDescent="0.35">
      <c r="B16" s="9" t="s">
        <v>63</v>
      </c>
      <c r="C16" s="10">
        <v>1171</v>
      </c>
      <c r="D16" s="10">
        <v>193</v>
      </c>
      <c r="E16" s="10">
        <v>10</v>
      </c>
      <c r="G16" s="9" t="s">
        <v>63</v>
      </c>
      <c r="H16" s="13">
        <f>C16/($C$16+$D$16+$E$16)*100</f>
        <v>85.225618631732175</v>
      </c>
      <c r="I16" s="13">
        <f t="shared" ref="I16:J16" si="5">D16/($C$16+$D$16+$E$16)*100</f>
        <v>14.046579330422126</v>
      </c>
      <c r="J16" s="13">
        <f t="shared" si="5"/>
        <v>0.72780203784570596</v>
      </c>
    </row>
    <row r="17" spans="2:10" x14ac:dyDescent="0.35">
      <c r="B17" s="9" t="s">
        <v>64</v>
      </c>
      <c r="C17" s="10">
        <v>469</v>
      </c>
      <c r="D17" s="10">
        <v>43</v>
      </c>
      <c r="E17" s="10">
        <v>4</v>
      </c>
      <c r="G17" s="9" t="s">
        <v>64</v>
      </c>
      <c r="H17" s="13">
        <f>C17/($C$17+$D$17+$E$17)*100</f>
        <v>90.891472868217051</v>
      </c>
      <c r="I17" s="13">
        <f t="shared" ref="I17:J17" si="6">D17/($C$17+$D$17+$E$17)*100</f>
        <v>8.3333333333333321</v>
      </c>
      <c r="J17" s="13">
        <f t="shared" si="6"/>
        <v>0.77519379844961245</v>
      </c>
    </row>
    <row r="18" spans="2:10" x14ac:dyDescent="0.35">
      <c r="B18" s="9" t="s">
        <v>65</v>
      </c>
      <c r="C18" s="10">
        <v>1268</v>
      </c>
      <c r="D18" s="10">
        <v>210</v>
      </c>
      <c r="E18" s="10">
        <v>25</v>
      </c>
      <c r="G18" s="9" t="s">
        <v>65</v>
      </c>
      <c r="H18" s="13">
        <f>C18/($C$18+$D$18+$E$18)*100</f>
        <v>84.364604125083162</v>
      </c>
      <c r="I18" s="13">
        <f t="shared" ref="I18:J18" si="7">D18/($C$18+$D$18+$E$18)*100</f>
        <v>13.972055888223553</v>
      </c>
      <c r="J18" s="13">
        <f t="shared" si="7"/>
        <v>1.6633399866932801</v>
      </c>
    </row>
    <row r="19" spans="2:10" x14ac:dyDescent="0.35">
      <c r="B19" s="9" t="s">
        <v>66</v>
      </c>
      <c r="C19" s="10">
        <v>127</v>
      </c>
      <c r="D19" s="10">
        <v>19</v>
      </c>
      <c r="E19" s="10">
        <v>1</v>
      </c>
      <c r="G19" s="9" t="s">
        <v>66</v>
      </c>
      <c r="H19" s="13">
        <f>C19/($C$19+$D$19+$E$19)*100</f>
        <v>86.394557823129247</v>
      </c>
      <c r="I19" s="13">
        <f t="shared" ref="I19:J19" si="8">D19/($C$19+$D$19+$E$19)*100</f>
        <v>12.925170068027212</v>
      </c>
      <c r="J19" s="13">
        <f t="shared" si="8"/>
        <v>0.68027210884353739</v>
      </c>
    </row>
    <row r="20" spans="2:10" x14ac:dyDescent="0.35">
      <c r="B20" s="9" t="s">
        <v>67</v>
      </c>
      <c r="C20" s="10">
        <v>115</v>
      </c>
      <c r="D20" s="10">
        <v>168</v>
      </c>
      <c r="E20" s="10">
        <v>22</v>
      </c>
      <c r="G20" s="9" t="s">
        <v>67</v>
      </c>
      <c r="H20" s="13">
        <f>C20/($C$20+$D$20+$E$20)*100</f>
        <v>37.704918032786885</v>
      </c>
      <c r="I20" s="13">
        <f t="shared" ref="I20:J20" si="9">D20/($C$20+$D$20+$E$20)*100</f>
        <v>55.081967213114758</v>
      </c>
      <c r="J20" s="13">
        <f t="shared" si="9"/>
        <v>7.2131147540983616</v>
      </c>
    </row>
    <row r="21" spans="2:10" x14ac:dyDescent="0.35">
      <c r="B21" s="9" t="s">
        <v>68</v>
      </c>
      <c r="C21" s="10">
        <v>158</v>
      </c>
      <c r="D21" s="10">
        <v>18</v>
      </c>
      <c r="E21" s="10">
        <v>0</v>
      </c>
      <c r="G21" s="9" t="s">
        <v>68</v>
      </c>
      <c r="H21" s="13">
        <f>C21/($C$21+$D$21+$E$21)*100</f>
        <v>89.772727272727266</v>
      </c>
      <c r="I21" s="13">
        <f t="shared" ref="I21:J21" si="10">D21/($C$21+$D$21+$E$21)*100</f>
        <v>10.227272727272728</v>
      </c>
      <c r="J21" s="13">
        <f t="shared" si="10"/>
        <v>0</v>
      </c>
    </row>
    <row r="22" spans="2:10" x14ac:dyDescent="0.35">
      <c r="B22" s="9" t="s">
        <v>69</v>
      </c>
      <c r="C22" s="10">
        <v>630</v>
      </c>
      <c r="D22" s="10">
        <v>130</v>
      </c>
      <c r="E22" s="10">
        <v>12</v>
      </c>
      <c r="G22" s="9" t="s">
        <v>69</v>
      </c>
      <c r="H22" s="13">
        <f>C22/($C$22+$D$22+$E$22)*100</f>
        <v>81.606217616580309</v>
      </c>
      <c r="I22" s="13">
        <f t="shared" ref="I22:J22" si="11">D22/($C$22+$D$22+$E$22)*100</f>
        <v>16.839378238341968</v>
      </c>
      <c r="J22" s="13">
        <f t="shared" si="11"/>
        <v>1.5544041450777202</v>
      </c>
    </row>
  </sheetData>
  <hyperlinks>
    <hyperlink ref="E7" location="'Q32'!A1" display="Encerrou definitivamente"/>
    <hyperlink ref="B3" location="Índice!A1" display="voltar"/>
  </hyperlinks>
  <pageMargins left="0.70866141732283472" right="0.70866141732283472" top="0.74803149606299213" bottom="0.74803149606299213" header="0.31496062992125984" footer="0.31496062992125984"/>
  <pageSetup paperSize="9" scale="88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"/>
  <sheetViews>
    <sheetView showGridLines="0" zoomScaleNormal="100" workbookViewId="0">
      <selection activeCell="B1" sqref="B1"/>
    </sheetView>
  </sheetViews>
  <sheetFormatPr defaultRowHeight="14.5" x14ac:dyDescent="0.35"/>
  <cols>
    <col min="1" max="1" width="3.453125" customWidth="1"/>
    <col min="2" max="2" width="28.26953125" customWidth="1"/>
    <col min="3" max="3" width="11.7265625" bestFit="1" customWidth="1"/>
    <col min="4" max="4" width="10.81640625" bestFit="1" customWidth="1"/>
    <col min="5" max="5" width="11.7265625" bestFit="1" customWidth="1"/>
    <col min="6" max="6" width="11.26953125" customWidth="1"/>
    <col min="7" max="7" width="3.453125" customWidth="1"/>
    <col min="8" max="8" width="28.26953125" customWidth="1"/>
    <col min="9" max="12" width="11.7265625" customWidth="1"/>
  </cols>
  <sheetData>
    <row r="1" spans="2:12" ht="17.5" x14ac:dyDescent="0.35">
      <c r="B1" s="1" t="s">
        <v>95</v>
      </c>
    </row>
    <row r="2" spans="2:12" ht="17.5" x14ac:dyDescent="0.35">
      <c r="B2" s="1" t="s">
        <v>96</v>
      </c>
    </row>
    <row r="3" spans="2:12" x14ac:dyDescent="0.35">
      <c r="B3" s="86" t="s">
        <v>115</v>
      </c>
    </row>
    <row r="4" spans="2:12" ht="18" customHeight="1" x14ac:dyDescent="0.35">
      <c r="B4" s="1" t="s">
        <v>101</v>
      </c>
      <c r="C4" s="1"/>
      <c r="D4" s="1"/>
      <c r="E4" s="1"/>
      <c r="F4" s="1"/>
    </row>
    <row r="5" spans="2:12" ht="4.5" customHeight="1" x14ac:dyDescent="0.35"/>
    <row r="6" spans="2:12" x14ac:dyDescent="0.35">
      <c r="B6" s="22" t="s">
        <v>80</v>
      </c>
      <c r="H6" s="2" t="s">
        <v>81</v>
      </c>
    </row>
    <row r="7" spans="2:12" ht="21" x14ac:dyDescent="0.35">
      <c r="B7" s="3" t="s">
        <v>0</v>
      </c>
      <c r="C7" s="3" t="s">
        <v>10</v>
      </c>
      <c r="D7" s="3" t="s">
        <v>11</v>
      </c>
      <c r="E7" s="3" t="s">
        <v>12</v>
      </c>
      <c r="F7" s="3" t="s">
        <v>13</v>
      </c>
      <c r="H7" s="3" t="s">
        <v>0</v>
      </c>
      <c r="I7" s="3" t="s">
        <v>10</v>
      </c>
      <c r="J7" s="3" t="s">
        <v>11</v>
      </c>
      <c r="K7" s="3" t="s">
        <v>12</v>
      </c>
      <c r="L7" s="3" t="s">
        <v>13</v>
      </c>
    </row>
    <row r="8" spans="2:12" x14ac:dyDescent="0.35">
      <c r="B8" s="4" t="s">
        <v>4</v>
      </c>
      <c r="C8" s="5"/>
      <c r="D8" s="5"/>
      <c r="E8" s="5"/>
      <c r="F8" s="5"/>
      <c r="H8" s="4" t="s">
        <v>4</v>
      </c>
      <c r="I8" s="5"/>
      <c r="J8" s="5"/>
      <c r="K8" s="5"/>
      <c r="L8" s="5"/>
    </row>
    <row r="9" spans="2:12" x14ac:dyDescent="0.35">
      <c r="B9" s="6" t="s">
        <v>4</v>
      </c>
      <c r="C9" s="7">
        <v>3442</v>
      </c>
      <c r="D9" s="7">
        <v>201</v>
      </c>
      <c r="E9" s="7">
        <v>637</v>
      </c>
      <c r="F9" s="7">
        <v>439</v>
      </c>
      <c r="H9" s="6" t="s">
        <v>4</v>
      </c>
      <c r="I9" s="11">
        <f>C9/(C9+D9+E9+F9)*100</f>
        <v>72.939182030091118</v>
      </c>
      <c r="J9" s="11">
        <f>D9/(D9+E9+F9+C9)*100</f>
        <v>4.2593769866497144</v>
      </c>
      <c r="K9" s="11">
        <f>E9/(E9+F9+D9+C9)*100</f>
        <v>13.498622589531681</v>
      </c>
      <c r="L9" s="11">
        <f>F9/(F9+E9+D9+C9)*100</f>
        <v>9.3028183937274846</v>
      </c>
    </row>
    <row r="10" spans="2:12" x14ac:dyDescent="0.35">
      <c r="B10" s="4" t="s">
        <v>5</v>
      </c>
      <c r="C10" s="8"/>
      <c r="D10" s="8"/>
      <c r="E10" s="8"/>
      <c r="F10" s="8"/>
      <c r="H10" s="4" t="s">
        <v>5</v>
      </c>
      <c r="I10" s="12"/>
      <c r="J10" s="12"/>
      <c r="K10" s="12"/>
      <c r="L10" s="12"/>
    </row>
    <row r="11" spans="2:12" x14ac:dyDescent="0.35">
      <c r="B11" s="9" t="s">
        <v>6</v>
      </c>
      <c r="C11" s="10">
        <v>683</v>
      </c>
      <c r="D11" s="10">
        <v>31</v>
      </c>
      <c r="E11" s="10">
        <v>131</v>
      </c>
      <c r="F11" s="10">
        <v>91</v>
      </c>
      <c r="H11" s="9" t="s">
        <v>6</v>
      </c>
      <c r="I11" s="13">
        <f t="shared" ref="I11:I22" si="0">C11/(C11+D11+E11+F11)*100</f>
        <v>72.970085470085465</v>
      </c>
      <c r="J11" s="13">
        <f t="shared" ref="J11:J22" si="1">D11/(D11+E11+F11+C11)*100</f>
        <v>3.3119658119658122</v>
      </c>
      <c r="K11" s="13">
        <f t="shared" ref="K11:K22" si="2">E11/(E11+F11+D11+C11)*100</f>
        <v>13.995726495726496</v>
      </c>
      <c r="L11" s="13">
        <f t="shared" ref="L11:L22" si="3">F11/(F11+E11+D11+C11)*100</f>
        <v>9.7222222222222232</v>
      </c>
    </row>
    <row r="12" spans="2:12" x14ac:dyDescent="0.35">
      <c r="B12" s="9" t="s">
        <v>7</v>
      </c>
      <c r="C12" s="10">
        <v>1242</v>
      </c>
      <c r="D12" s="10">
        <v>59</v>
      </c>
      <c r="E12" s="10">
        <v>236</v>
      </c>
      <c r="F12" s="10">
        <v>166</v>
      </c>
      <c r="H12" s="9" t="s">
        <v>7</v>
      </c>
      <c r="I12" s="13">
        <f t="shared" si="0"/>
        <v>72.930123311802703</v>
      </c>
      <c r="J12" s="13">
        <f t="shared" si="1"/>
        <v>3.4644744568408692</v>
      </c>
      <c r="K12" s="13">
        <f t="shared" si="2"/>
        <v>13.857897827363477</v>
      </c>
      <c r="L12" s="13">
        <f t="shared" si="3"/>
        <v>9.7475044039929539</v>
      </c>
    </row>
    <row r="13" spans="2:12" x14ac:dyDescent="0.35">
      <c r="B13" s="9" t="s">
        <v>8</v>
      </c>
      <c r="C13" s="10">
        <v>1028</v>
      </c>
      <c r="D13" s="10">
        <v>64</v>
      </c>
      <c r="E13" s="10">
        <v>192</v>
      </c>
      <c r="F13" s="10">
        <v>124</v>
      </c>
      <c r="H13" s="9" t="s">
        <v>8</v>
      </c>
      <c r="I13" s="13">
        <f t="shared" si="0"/>
        <v>73.01136363636364</v>
      </c>
      <c r="J13" s="13">
        <f t="shared" si="1"/>
        <v>4.5454545454545459</v>
      </c>
      <c r="K13" s="13">
        <f t="shared" si="2"/>
        <v>13.636363636363635</v>
      </c>
      <c r="L13" s="13">
        <f t="shared" si="3"/>
        <v>8.8068181818181817</v>
      </c>
    </row>
    <row r="14" spans="2:12" x14ac:dyDescent="0.35">
      <c r="B14" s="9" t="s">
        <v>9</v>
      </c>
      <c r="C14" s="10">
        <v>489</v>
      </c>
      <c r="D14" s="10">
        <v>47</v>
      </c>
      <c r="E14" s="10">
        <v>78</v>
      </c>
      <c r="F14" s="10">
        <v>58</v>
      </c>
      <c r="H14" s="9" t="s">
        <v>9</v>
      </c>
      <c r="I14" s="13">
        <f t="shared" si="0"/>
        <v>72.767857142857139</v>
      </c>
      <c r="J14" s="13">
        <f t="shared" si="1"/>
        <v>6.9940476190476195</v>
      </c>
      <c r="K14" s="13">
        <f t="shared" si="2"/>
        <v>11.607142857142858</v>
      </c>
      <c r="L14" s="13">
        <f t="shared" si="3"/>
        <v>8.6309523809523814</v>
      </c>
    </row>
    <row r="15" spans="2:12" x14ac:dyDescent="0.35">
      <c r="B15" s="4" t="s">
        <v>70</v>
      </c>
      <c r="C15" s="8"/>
      <c r="D15" s="8"/>
      <c r="E15" s="8"/>
      <c r="F15" s="8"/>
      <c r="H15" s="4" t="s">
        <v>70</v>
      </c>
      <c r="I15" s="8"/>
      <c r="J15" s="8"/>
      <c r="K15" s="8"/>
      <c r="L15" s="8"/>
    </row>
    <row r="16" spans="2:12" x14ac:dyDescent="0.35">
      <c r="B16" s="9" t="s">
        <v>63</v>
      </c>
      <c r="C16" s="10">
        <v>973</v>
      </c>
      <c r="D16" s="10">
        <v>57</v>
      </c>
      <c r="E16" s="10">
        <v>225</v>
      </c>
      <c r="F16" s="10">
        <v>109</v>
      </c>
      <c r="H16" s="9" t="s">
        <v>63</v>
      </c>
      <c r="I16" s="13">
        <f t="shared" si="0"/>
        <v>71.334310850439891</v>
      </c>
      <c r="J16" s="13">
        <f t="shared" si="1"/>
        <v>4.1788856304985336</v>
      </c>
      <c r="K16" s="13">
        <f t="shared" si="2"/>
        <v>16.495601173020528</v>
      </c>
      <c r="L16" s="13">
        <f t="shared" si="3"/>
        <v>7.9912023460410557</v>
      </c>
    </row>
    <row r="17" spans="2:12" x14ac:dyDescent="0.35">
      <c r="B17" s="9" t="s">
        <v>64</v>
      </c>
      <c r="C17" s="10">
        <v>325</v>
      </c>
      <c r="D17" s="10">
        <v>4</v>
      </c>
      <c r="E17" s="10">
        <v>97</v>
      </c>
      <c r="F17" s="10">
        <v>86</v>
      </c>
      <c r="H17" s="9" t="s">
        <v>64</v>
      </c>
      <c r="I17" s="13">
        <f t="shared" si="0"/>
        <v>63.4765625</v>
      </c>
      <c r="J17" s="13">
        <f t="shared" si="1"/>
        <v>0.78125</v>
      </c>
      <c r="K17" s="13">
        <f t="shared" si="2"/>
        <v>18.9453125</v>
      </c>
      <c r="L17" s="13">
        <f t="shared" si="3"/>
        <v>16.796875</v>
      </c>
    </row>
    <row r="18" spans="2:12" x14ac:dyDescent="0.35">
      <c r="B18" s="9" t="s">
        <v>65</v>
      </c>
      <c r="C18" s="10">
        <v>1101</v>
      </c>
      <c r="D18" s="10">
        <v>124</v>
      </c>
      <c r="E18" s="10">
        <v>143</v>
      </c>
      <c r="F18" s="10">
        <v>110</v>
      </c>
      <c r="H18" s="9" t="s">
        <v>65</v>
      </c>
      <c r="I18" s="13">
        <f t="shared" si="0"/>
        <v>74.492557510148856</v>
      </c>
      <c r="J18" s="13">
        <f t="shared" si="1"/>
        <v>8.3897158322056846</v>
      </c>
      <c r="K18" s="13">
        <f t="shared" si="2"/>
        <v>9.6752368064952634</v>
      </c>
      <c r="L18" s="13">
        <f t="shared" si="3"/>
        <v>7.4424898511502029</v>
      </c>
    </row>
    <row r="19" spans="2:12" x14ac:dyDescent="0.35">
      <c r="B19" s="9" t="s">
        <v>66</v>
      </c>
      <c r="C19" s="10">
        <v>117</v>
      </c>
      <c r="D19" s="10">
        <v>1</v>
      </c>
      <c r="E19" s="10">
        <v>18</v>
      </c>
      <c r="F19" s="10">
        <v>10</v>
      </c>
      <c r="H19" s="9" t="s">
        <v>66</v>
      </c>
      <c r="I19" s="13">
        <f t="shared" si="0"/>
        <v>80.136986301369859</v>
      </c>
      <c r="J19" s="13">
        <f t="shared" si="1"/>
        <v>0.68493150684931503</v>
      </c>
      <c r="K19" s="13">
        <f t="shared" si="2"/>
        <v>12.328767123287671</v>
      </c>
      <c r="L19" s="13">
        <f t="shared" si="3"/>
        <v>6.8493150684931505</v>
      </c>
    </row>
    <row r="20" spans="2:12" x14ac:dyDescent="0.35">
      <c r="B20" s="9" t="s">
        <v>67</v>
      </c>
      <c r="C20" s="10">
        <v>256</v>
      </c>
      <c r="D20" s="10">
        <v>3</v>
      </c>
      <c r="E20" s="10">
        <v>3</v>
      </c>
      <c r="F20" s="10">
        <v>21</v>
      </c>
      <c r="H20" s="9" t="s">
        <v>67</v>
      </c>
      <c r="I20" s="13">
        <f t="shared" si="0"/>
        <v>90.459363957597176</v>
      </c>
      <c r="J20" s="13">
        <f t="shared" si="1"/>
        <v>1.0600706713780919</v>
      </c>
      <c r="K20" s="13">
        <f t="shared" si="2"/>
        <v>1.0600706713780919</v>
      </c>
      <c r="L20" s="13">
        <f t="shared" si="3"/>
        <v>7.4204946996466434</v>
      </c>
    </row>
    <row r="21" spans="2:12" x14ac:dyDescent="0.35">
      <c r="B21" s="9" t="s">
        <v>68</v>
      </c>
      <c r="C21" s="10">
        <v>122</v>
      </c>
      <c r="D21" s="10">
        <v>1</v>
      </c>
      <c r="E21" s="10">
        <v>34</v>
      </c>
      <c r="F21" s="10">
        <v>19</v>
      </c>
      <c r="H21" s="9" t="s">
        <v>68</v>
      </c>
      <c r="I21" s="13">
        <f t="shared" si="0"/>
        <v>69.318181818181827</v>
      </c>
      <c r="J21" s="13">
        <f t="shared" si="1"/>
        <v>0.56818181818181823</v>
      </c>
      <c r="K21" s="13">
        <f t="shared" si="2"/>
        <v>19.318181818181817</v>
      </c>
      <c r="L21" s="13">
        <f t="shared" si="3"/>
        <v>10.795454545454545</v>
      </c>
    </row>
    <row r="22" spans="2:12" x14ac:dyDescent="0.35">
      <c r="B22" s="9" t="s">
        <v>69</v>
      </c>
      <c r="C22" s="10">
        <v>548</v>
      </c>
      <c r="D22" s="10">
        <v>11</v>
      </c>
      <c r="E22" s="10">
        <v>117</v>
      </c>
      <c r="F22" s="10">
        <v>84</v>
      </c>
      <c r="H22" s="9" t="s">
        <v>69</v>
      </c>
      <c r="I22" s="13">
        <f t="shared" si="0"/>
        <v>72.10526315789474</v>
      </c>
      <c r="J22" s="13">
        <f t="shared" si="1"/>
        <v>1.4473684210526316</v>
      </c>
      <c r="K22" s="13">
        <f t="shared" si="2"/>
        <v>15.394736842105264</v>
      </c>
      <c r="L22" s="13">
        <f t="shared" si="3"/>
        <v>11.052631578947368</v>
      </c>
    </row>
  </sheetData>
  <hyperlinks>
    <hyperlink ref="B3" location="Índice!A1" display="voltar"/>
  </hyperlinks>
  <pageMargins left="0.70866141732283472" right="0.70866141732283472" top="0.74803149606299213" bottom="0.74803149606299213" header="0.31496062992125984" footer="0.31496062992125984"/>
  <pageSetup paperSize="9" scale="84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23"/>
  <sheetViews>
    <sheetView showGridLines="0" zoomScaleNormal="100" workbookViewId="0">
      <selection activeCell="B1" sqref="B1"/>
    </sheetView>
  </sheetViews>
  <sheetFormatPr defaultRowHeight="14.5" x14ac:dyDescent="0.35"/>
  <cols>
    <col min="1" max="1" width="3.453125" customWidth="1"/>
    <col min="2" max="2" width="28.26953125" customWidth="1"/>
    <col min="3" max="12" width="12" customWidth="1"/>
    <col min="13" max="13" width="3.453125" customWidth="1"/>
    <col min="14" max="14" width="28.26953125" customWidth="1"/>
  </cols>
  <sheetData>
    <row r="1" spans="2:24" ht="17.5" x14ac:dyDescent="0.35">
      <c r="B1" s="1" t="s">
        <v>95</v>
      </c>
    </row>
    <row r="2" spans="2:24" ht="17.5" x14ac:dyDescent="0.35">
      <c r="B2" s="1" t="s">
        <v>96</v>
      </c>
    </row>
    <row r="3" spans="2:24" x14ac:dyDescent="0.35">
      <c r="B3" s="86" t="s">
        <v>115</v>
      </c>
    </row>
    <row r="4" spans="2:24" ht="18" customHeight="1" x14ac:dyDescent="0.35">
      <c r="B4" s="1" t="s">
        <v>102</v>
      </c>
      <c r="C4" s="1"/>
      <c r="D4" s="1"/>
      <c r="E4" s="1"/>
      <c r="F4" s="1"/>
      <c r="G4" s="1"/>
      <c r="H4" s="1"/>
      <c r="I4" s="1"/>
      <c r="J4" s="1"/>
      <c r="K4" s="1"/>
      <c r="L4" s="1"/>
      <c r="N4" s="1"/>
    </row>
    <row r="5" spans="2:24" ht="4.5" customHeight="1" x14ac:dyDescent="0.35"/>
    <row r="6" spans="2:24" x14ac:dyDescent="0.35">
      <c r="B6" s="22" t="s">
        <v>80</v>
      </c>
      <c r="N6" s="22" t="s">
        <v>81</v>
      </c>
    </row>
    <row r="7" spans="2:24" x14ac:dyDescent="0.35">
      <c r="B7" s="107" t="s">
        <v>0</v>
      </c>
      <c r="C7" s="107" t="s">
        <v>14</v>
      </c>
      <c r="D7" s="107"/>
      <c r="E7" s="107"/>
      <c r="F7" s="107"/>
      <c r="G7" s="109"/>
      <c r="H7" s="110" t="s">
        <v>15</v>
      </c>
      <c r="I7" s="107"/>
      <c r="J7" s="107"/>
      <c r="K7" s="107"/>
      <c r="L7" s="107"/>
      <c r="N7" s="107" t="s">
        <v>0</v>
      </c>
      <c r="O7" s="107" t="s">
        <v>14</v>
      </c>
      <c r="P7" s="107"/>
      <c r="Q7" s="107"/>
      <c r="R7" s="107"/>
      <c r="S7" s="112"/>
      <c r="T7" s="111" t="s">
        <v>15</v>
      </c>
      <c r="U7" s="107"/>
      <c r="V7" s="107"/>
      <c r="W7" s="107"/>
      <c r="X7" s="107"/>
    </row>
    <row r="8" spans="2:24" ht="21" x14ac:dyDescent="0.35">
      <c r="B8" s="108"/>
      <c r="C8" s="14" t="s">
        <v>16</v>
      </c>
      <c r="D8" s="14" t="s">
        <v>17</v>
      </c>
      <c r="E8" s="14" t="s">
        <v>18</v>
      </c>
      <c r="F8" s="14" t="s">
        <v>19</v>
      </c>
      <c r="G8" s="27" t="s">
        <v>20</v>
      </c>
      <c r="H8" s="30" t="s">
        <v>16</v>
      </c>
      <c r="I8" s="24" t="s">
        <v>17</v>
      </c>
      <c r="J8" s="24" t="s">
        <v>18</v>
      </c>
      <c r="K8" s="24" t="s">
        <v>19</v>
      </c>
      <c r="L8" s="24" t="s">
        <v>20</v>
      </c>
      <c r="N8" s="108"/>
      <c r="O8" s="24" t="s">
        <v>16</v>
      </c>
      <c r="P8" s="24" t="s">
        <v>17</v>
      </c>
      <c r="Q8" s="24" t="s">
        <v>18</v>
      </c>
      <c r="R8" s="24" t="s">
        <v>19</v>
      </c>
      <c r="S8" s="37" t="s">
        <v>20</v>
      </c>
      <c r="T8" s="23" t="s">
        <v>16</v>
      </c>
      <c r="U8" s="24" t="s">
        <v>17</v>
      </c>
      <c r="V8" s="24" t="s">
        <v>18</v>
      </c>
      <c r="W8" s="24" t="s">
        <v>19</v>
      </c>
      <c r="X8" s="24" t="s">
        <v>20</v>
      </c>
    </row>
    <row r="9" spans="2:24" x14ac:dyDescent="0.35">
      <c r="B9" s="4" t="s">
        <v>4</v>
      </c>
      <c r="C9" s="5"/>
      <c r="D9" s="5"/>
      <c r="E9" s="5"/>
      <c r="F9" s="5"/>
      <c r="G9" s="5"/>
      <c r="H9" s="31"/>
      <c r="I9" s="5"/>
      <c r="J9" s="5"/>
      <c r="K9" s="5"/>
      <c r="L9" s="5"/>
      <c r="N9" s="4" t="s">
        <v>4</v>
      </c>
      <c r="O9" s="5"/>
      <c r="P9" s="5"/>
      <c r="Q9" s="5"/>
      <c r="R9" s="5"/>
      <c r="S9" s="38"/>
      <c r="T9" s="5"/>
      <c r="U9" s="5"/>
      <c r="V9" s="5"/>
      <c r="W9" s="5"/>
      <c r="X9" s="5"/>
    </row>
    <row r="10" spans="2:24" x14ac:dyDescent="0.35">
      <c r="B10" s="6" t="s">
        <v>4</v>
      </c>
      <c r="C10" s="7">
        <v>264</v>
      </c>
      <c r="D10" s="7">
        <v>675</v>
      </c>
      <c r="E10" s="7">
        <v>906</v>
      </c>
      <c r="F10" s="7">
        <v>560</v>
      </c>
      <c r="G10" s="28">
        <v>1037</v>
      </c>
      <c r="H10" s="32">
        <v>82</v>
      </c>
      <c r="I10" s="7">
        <v>77</v>
      </c>
      <c r="J10" s="7">
        <v>31</v>
      </c>
      <c r="K10" s="7">
        <v>1</v>
      </c>
      <c r="L10" s="7">
        <v>10</v>
      </c>
      <c r="N10" s="6" t="s">
        <v>4</v>
      </c>
      <c r="O10" s="11">
        <f>C10/(C10+D10+E10+F10+G10)*100</f>
        <v>7.6699593259732719</v>
      </c>
      <c r="P10" s="11">
        <f>D10/(D10+E10+F10+G10+C10)*100</f>
        <v>19.610691458454387</v>
      </c>
      <c r="Q10" s="11">
        <f>E10/(E10+F10+G10+C10+D10)*100</f>
        <v>26.321905868681</v>
      </c>
      <c r="R10" s="11">
        <f>F10/(F10+G10+E10+D10+C10)*100</f>
        <v>16.269610691458457</v>
      </c>
      <c r="S10" s="39">
        <f>G10/(G10+C10+D10+E10+F10)*100</f>
        <v>30.12783265543289</v>
      </c>
      <c r="T10" s="35">
        <f>H10/(H10+I10+J10+K10+L10)*100</f>
        <v>40.796019900497512</v>
      </c>
      <c r="U10" s="11">
        <f>I10/(I10+J10+K10+L10+H10)*100</f>
        <v>38.308457711442784</v>
      </c>
      <c r="V10" s="11">
        <f>J10/(J10+K10+L10+H10+I10)*100</f>
        <v>15.422885572139302</v>
      </c>
      <c r="W10" s="11">
        <f>K10/(K10+L10+J10+I10+H10)*100</f>
        <v>0.49751243781094528</v>
      </c>
      <c r="X10" s="11">
        <f>L10/(L10+H10+I10+J10+K10)*100</f>
        <v>4.9751243781094532</v>
      </c>
    </row>
    <row r="11" spans="2:24" x14ac:dyDescent="0.35">
      <c r="B11" s="4" t="s">
        <v>5</v>
      </c>
      <c r="C11" s="8"/>
      <c r="D11" s="8"/>
      <c r="E11" s="8"/>
      <c r="F11" s="8"/>
      <c r="G11" s="8"/>
      <c r="H11" s="33"/>
      <c r="I11" s="8"/>
      <c r="J11" s="8"/>
      <c r="K11" s="8"/>
      <c r="L11" s="8"/>
      <c r="N11" s="4" t="s">
        <v>5</v>
      </c>
      <c r="O11" s="12"/>
      <c r="P11" s="12"/>
      <c r="Q11" s="12"/>
      <c r="R11" s="12"/>
      <c r="S11" s="40"/>
      <c r="T11" s="12"/>
      <c r="U11" s="12"/>
      <c r="V11" s="12"/>
      <c r="W11" s="12"/>
      <c r="X11" s="12"/>
    </row>
    <row r="12" spans="2:24" x14ac:dyDescent="0.35">
      <c r="B12" s="9" t="s">
        <v>6</v>
      </c>
      <c r="C12" s="10">
        <v>41</v>
      </c>
      <c r="D12" s="10">
        <v>104</v>
      </c>
      <c r="E12" s="10">
        <v>163</v>
      </c>
      <c r="F12" s="10">
        <v>98</v>
      </c>
      <c r="G12" s="29">
        <v>277</v>
      </c>
      <c r="H12" s="34">
        <v>11</v>
      </c>
      <c r="I12" s="10">
        <v>9</v>
      </c>
      <c r="J12" s="10">
        <v>4</v>
      </c>
      <c r="K12" s="10">
        <v>1</v>
      </c>
      <c r="L12" s="10">
        <v>6</v>
      </c>
      <c r="N12" s="9" t="s">
        <v>6</v>
      </c>
      <c r="O12" s="13">
        <f t="shared" ref="O12:O15" si="0">C12/(C12+D12+E12+F12+G12)*100</f>
        <v>6.0029282576866763</v>
      </c>
      <c r="P12" s="13">
        <f t="shared" ref="P12:P15" si="1">D12/(D12+E12+F12+G12+C12)*100</f>
        <v>15.226939970717424</v>
      </c>
      <c r="Q12" s="13">
        <f t="shared" ref="Q12:Q15" si="2">E12/(E12+F12+G12+C12+D12)*100</f>
        <v>23.865300146412885</v>
      </c>
      <c r="R12" s="13">
        <f t="shared" ref="R12:R15" si="3">F12/(F12+G12+E12+D12+C12)*100</f>
        <v>14.348462664714495</v>
      </c>
      <c r="S12" s="41">
        <f t="shared" ref="S12:S15" si="4">G12/(G12+C12+D12+E12+F12)*100</f>
        <v>40.556368960468518</v>
      </c>
      <c r="T12" s="36">
        <f t="shared" ref="T12:T15" si="5">H12/(H12+I12+J12+K12+L12)*100</f>
        <v>35.483870967741936</v>
      </c>
      <c r="U12" s="13">
        <f t="shared" ref="U12:U15" si="6">I12/(I12+J12+K12+L12+H12)*100</f>
        <v>29.032258064516132</v>
      </c>
      <c r="V12" s="13">
        <f t="shared" ref="V12:V15" si="7">J12/(J12+K12+L12+H12+I12)*100</f>
        <v>12.903225806451612</v>
      </c>
      <c r="W12" s="13">
        <f t="shared" ref="W12:W15" si="8">K12/(K12+L12+J12+I12+H12)*100</f>
        <v>3.225806451612903</v>
      </c>
      <c r="X12" s="13">
        <f t="shared" ref="X12:X15" si="9">L12/(L12+H12+I12+J12+K12)*100</f>
        <v>19.35483870967742</v>
      </c>
    </row>
    <row r="13" spans="2:24" x14ac:dyDescent="0.35">
      <c r="B13" s="9" t="s">
        <v>7</v>
      </c>
      <c r="C13" s="10">
        <v>85</v>
      </c>
      <c r="D13" s="10">
        <v>239</v>
      </c>
      <c r="E13" s="10">
        <v>351</v>
      </c>
      <c r="F13" s="10">
        <v>219</v>
      </c>
      <c r="G13" s="29">
        <v>348</v>
      </c>
      <c r="H13" s="34">
        <v>24</v>
      </c>
      <c r="I13" s="10">
        <v>25</v>
      </c>
      <c r="J13" s="10">
        <v>10</v>
      </c>
      <c r="K13" s="10">
        <v>0</v>
      </c>
      <c r="L13" s="10">
        <v>0</v>
      </c>
      <c r="N13" s="9" t="s">
        <v>7</v>
      </c>
      <c r="O13" s="13">
        <f t="shared" si="0"/>
        <v>6.8438003220611918</v>
      </c>
      <c r="P13" s="13">
        <f t="shared" si="1"/>
        <v>19.243156199677937</v>
      </c>
      <c r="Q13" s="13">
        <f t="shared" si="2"/>
        <v>28.260869565217391</v>
      </c>
      <c r="R13" s="13">
        <f t="shared" si="3"/>
        <v>17.632850241545896</v>
      </c>
      <c r="S13" s="41">
        <f t="shared" si="4"/>
        <v>28.019323671497588</v>
      </c>
      <c r="T13" s="36">
        <f t="shared" si="5"/>
        <v>40.677966101694921</v>
      </c>
      <c r="U13" s="13">
        <f t="shared" si="6"/>
        <v>42.372881355932201</v>
      </c>
      <c r="V13" s="13">
        <f t="shared" si="7"/>
        <v>16.949152542372879</v>
      </c>
      <c r="W13" s="13">
        <f t="shared" si="8"/>
        <v>0</v>
      </c>
      <c r="X13" s="13">
        <f t="shared" si="9"/>
        <v>0</v>
      </c>
    </row>
    <row r="14" spans="2:24" x14ac:dyDescent="0.35">
      <c r="B14" s="9" t="s">
        <v>8</v>
      </c>
      <c r="C14" s="10">
        <v>81</v>
      </c>
      <c r="D14" s="10">
        <v>229</v>
      </c>
      <c r="E14" s="10">
        <v>278</v>
      </c>
      <c r="F14" s="10">
        <v>160</v>
      </c>
      <c r="G14" s="29">
        <v>280</v>
      </c>
      <c r="H14" s="34">
        <v>30</v>
      </c>
      <c r="I14" s="10">
        <v>20</v>
      </c>
      <c r="J14" s="10">
        <v>12</v>
      </c>
      <c r="K14" s="10">
        <v>0</v>
      </c>
      <c r="L14" s="10">
        <v>2</v>
      </c>
      <c r="N14" s="9" t="s">
        <v>8</v>
      </c>
      <c r="O14" s="13">
        <f t="shared" si="0"/>
        <v>7.8793774319066143</v>
      </c>
      <c r="P14" s="13">
        <f t="shared" si="1"/>
        <v>22.276264591439691</v>
      </c>
      <c r="Q14" s="13">
        <f t="shared" si="2"/>
        <v>27.042801556420233</v>
      </c>
      <c r="R14" s="13">
        <f t="shared" si="3"/>
        <v>15.56420233463035</v>
      </c>
      <c r="S14" s="41">
        <f t="shared" si="4"/>
        <v>27.237354085603112</v>
      </c>
      <c r="T14" s="36">
        <f t="shared" si="5"/>
        <v>46.875</v>
      </c>
      <c r="U14" s="13">
        <f t="shared" si="6"/>
        <v>31.25</v>
      </c>
      <c r="V14" s="13">
        <f t="shared" si="7"/>
        <v>18.75</v>
      </c>
      <c r="W14" s="13">
        <f t="shared" si="8"/>
        <v>0</v>
      </c>
      <c r="X14" s="13">
        <f t="shared" si="9"/>
        <v>3.125</v>
      </c>
    </row>
    <row r="15" spans="2:24" x14ac:dyDescent="0.35">
      <c r="B15" s="9" t="s">
        <v>9</v>
      </c>
      <c r="C15" s="10">
        <v>57</v>
      </c>
      <c r="D15" s="10">
        <v>103</v>
      </c>
      <c r="E15" s="10">
        <v>114</v>
      </c>
      <c r="F15" s="10">
        <v>83</v>
      </c>
      <c r="G15" s="29">
        <v>132</v>
      </c>
      <c r="H15" s="34">
        <v>17</v>
      </c>
      <c r="I15" s="10">
        <v>23</v>
      </c>
      <c r="J15" s="10">
        <v>5</v>
      </c>
      <c r="K15" s="10">
        <v>0</v>
      </c>
      <c r="L15" s="10">
        <v>2</v>
      </c>
      <c r="N15" s="9" t="s">
        <v>9</v>
      </c>
      <c r="O15" s="13">
        <f t="shared" si="0"/>
        <v>11.656441717791409</v>
      </c>
      <c r="P15" s="13">
        <f t="shared" si="1"/>
        <v>21.063394683026583</v>
      </c>
      <c r="Q15" s="13">
        <f t="shared" si="2"/>
        <v>23.312883435582819</v>
      </c>
      <c r="R15" s="13">
        <f t="shared" si="3"/>
        <v>16.973415132924334</v>
      </c>
      <c r="S15" s="41">
        <f t="shared" si="4"/>
        <v>26.993865030674847</v>
      </c>
      <c r="T15" s="36">
        <f t="shared" si="5"/>
        <v>36.170212765957451</v>
      </c>
      <c r="U15" s="13">
        <f t="shared" si="6"/>
        <v>48.936170212765958</v>
      </c>
      <c r="V15" s="13">
        <f t="shared" si="7"/>
        <v>10.638297872340425</v>
      </c>
      <c r="W15" s="13">
        <f t="shared" si="8"/>
        <v>0</v>
      </c>
      <c r="X15" s="13">
        <f t="shared" si="9"/>
        <v>4.2553191489361701</v>
      </c>
    </row>
    <row r="16" spans="2:24" x14ac:dyDescent="0.35">
      <c r="B16" s="4" t="s">
        <v>70</v>
      </c>
      <c r="C16" s="8"/>
      <c r="D16" s="8"/>
      <c r="E16" s="8"/>
      <c r="F16" s="8"/>
      <c r="G16" s="8"/>
      <c r="H16" s="33"/>
      <c r="I16" s="8"/>
      <c r="J16" s="8"/>
      <c r="K16" s="8"/>
      <c r="L16" s="8"/>
      <c r="N16" s="4" t="s">
        <v>70</v>
      </c>
      <c r="O16" s="12"/>
      <c r="P16" s="12"/>
      <c r="Q16" s="12"/>
      <c r="R16" s="12"/>
      <c r="S16" s="40"/>
      <c r="T16" s="12"/>
      <c r="U16" s="12"/>
      <c r="V16" s="12"/>
      <c r="W16" s="12"/>
      <c r="X16" s="12"/>
    </row>
    <row r="17" spans="2:24" x14ac:dyDescent="0.35">
      <c r="B17" s="9" t="s">
        <v>63</v>
      </c>
      <c r="C17" s="10">
        <v>81</v>
      </c>
      <c r="D17" s="10">
        <v>225</v>
      </c>
      <c r="E17" s="10">
        <v>286</v>
      </c>
      <c r="F17" s="10">
        <v>145</v>
      </c>
      <c r="G17" s="29">
        <v>236</v>
      </c>
      <c r="H17" s="34">
        <v>27</v>
      </c>
      <c r="I17" s="10">
        <v>20</v>
      </c>
      <c r="J17" s="10">
        <v>7</v>
      </c>
      <c r="K17" s="10">
        <v>0</v>
      </c>
      <c r="L17" s="10">
        <v>3</v>
      </c>
      <c r="N17" s="9" t="s">
        <v>63</v>
      </c>
      <c r="O17" s="13">
        <f t="shared" ref="O17:O23" si="10">C17/(C17+D17+E17+F17+G17)*100</f>
        <v>8.3247687564234329</v>
      </c>
      <c r="P17" s="13">
        <f t="shared" ref="P17:P23" si="11">D17/(D17+E17+F17+G17+C17)*100</f>
        <v>23.12435765673176</v>
      </c>
      <c r="Q17" s="13">
        <f t="shared" ref="Q17:Q23" si="12">E17/(E17+F17+G17+C17+D17)*100</f>
        <v>29.393627954779035</v>
      </c>
      <c r="R17" s="13">
        <f t="shared" ref="R17:R23" si="13">F17/(F17+G17+E17+D17+C17)*100</f>
        <v>14.902363823227132</v>
      </c>
      <c r="S17" s="41">
        <f t="shared" ref="S17:S23" si="14">G17/(G17+C17+D17+E17+F17)*100</f>
        <v>24.254881808838643</v>
      </c>
      <c r="T17" s="36">
        <f t="shared" ref="T17:T23" si="15">H17/(H17+I17+J17+K17+L17)*100</f>
        <v>47.368421052631575</v>
      </c>
      <c r="U17" s="13">
        <f t="shared" ref="U17:U23" si="16">I17/(I17+J17+K17+L17+H17)*100</f>
        <v>35.087719298245609</v>
      </c>
      <c r="V17" s="13">
        <f t="shared" ref="V17:V23" si="17">J17/(J17+K17+L17+H17+I17)*100</f>
        <v>12.280701754385964</v>
      </c>
      <c r="W17" s="13">
        <f t="shared" ref="W17:W23" si="18">K17/(K17+L17+J17+I17+H17)*100</f>
        <v>0</v>
      </c>
      <c r="X17" s="13">
        <f t="shared" ref="X17:X23" si="19">L17/(L17+H17+I17+J17+K17)*100</f>
        <v>5.2631578947368416</v>
      </c>
    </row>
    <row r="18" spans="2:24" x14ac:dyDescent="0.35">
      <c r="B18" s="9" t="s">
        <v>64</v>
      </c>
      <c r="C18" s="10">
        <v>40</v>
      </c>
      <c r="D18" s="10">
        <v>97</v>
      </c>
      <c r="E18" s="10">
        <v>81</v>
      </c>
      <c r="F18" s="10">
        <v>62</v>
      </c>
      <c r="G18" s="29">
        <v>45</v>
      </c>
      <c r="H18" s="34">
        <v>2</v>
      </c>
      <c r="I18" s="10">
        <v>2</v>
      </c>
      <c r="J18" s="10">
        <v>0</v>
      </c>
      <c r="K18" s="10">
        <v>0</v>
      </c>
      <c r="L18" s="10">
        <v>0</v>
      </c>
      <c r="N18" s="9" t="s">
        <v>64</v>
      </c>
      <c r="O18" s="13">
        <f t="shared" si="10"/>
        <v>12.307692307692308</v>
      </c>
      <c r="P18" s="13">
        <f t="shared" si="11"/>
        <v>29.846153846153843</v>
      </c>
      <c r="Q18" s="13">
        <f t="shared" si="12"/>
        <v>24.923076923076923</v>
      </c>
      <c r="R18" s="13">
        <f t="shared" si="13"/>
        <v>19.076923076923077</v>
      </c>
      <c r="S18" s="41">
        <f t="shared" si="14"/>
        <v>13.846153846153847</v>
      </c>
      <c r="T18" s="36">
        <f t="shared" si="15"/>
        <v>50</v>
      </c>
      <c r="U18" s="13">
        <f t="shared" si="16"/>
        <v>50</v>
      </c>
      <c r="V18" s="13">
        <f t="shared" si="17"/>
        <v>0</v>
      </c>
      <c r="W18" s="13">
        <f t="shared" si="18"/>
        <v>0</v>
      </c>
      <c r="X18" s="13">
        <f t="shared" si="19"/>
        <v>0</v>
      </c>
    </row>
    <row r="19" spans="2:24" x14ac:dyDescent="0.35">
      <c r="B19" s="9" t="s">
        <v>65</v>
      </c>
      <c r="C19" s="10">
        <v>60</v>
      </c>
      <c r="D19" s="10">
        <v>214</v>
      </c>
      <c r="E19" s="10">
        <v>315</v>
      </c>
      <c r="F19" s="10">
        <v>206</v>
      </c>
      <c r="G19" s="29">
        <v>306</v>
      </c>
      <c r="H19" s="34">
        <v>43</v>
      </c>
      <c r="I19" s="10">
        <v>52</v>
      </c>
      <c r="J19" s="10">
        <v>23</v>
      </c>
      <c r="K19" s="10">
        <v>1</v>
      </c>
      <c r="L19" s="10">
        <v>5</v>
      </c>
      <c r="N19" s="9" t="s">
        <v>65</v>
      </c>
      <c r="O19" s="13">
        <f t="shared" si="10"/>
        <v>5.4495912806539506</v>
      </c>
      <c r="P19" s="13">
        <f t="shared" si="11"/>
        <v>19.436875567665759</v>
      </c>
      <c r="Q19" s="13">
        <f t="shared" si="12"/>
        <v>28.610354223433244</v>
      </c>
      <c r="R19" s="13">
        <f t="shared" si="13"/>
        <v>18.710263396911898</v>
      </c>
      <c r="S19" s="41">
        <f t="shared" si="14"/>
        <v>27.792915531335151</v>
      </c>
      <c r="T19" s="36">
        <f t="shared" si="15"/>
        <v>34.677419354838712</v>
      </c>
      <c r="U19" s="13">
        <f t="shared" si="16"/>
        <v>41.935483870967744</v>
      </c>
      <c r="V19" s="13">
        <f t="shared" si="17"/>
        <v>18.548387096774192</v>
      </c>
      <c r="W19" s="13">
        <f t="shared" si="18"/>
        <v>0.80645161290322576</v>
      </c>
      <c r="X19" s="13">
        <f t="shared" si="19"/>
        <v>4.032258064516129</v>
      </c>
    </row>
    <row r="20" spans="2:24" x14ac:dyDescent="0.35">
      <c r="B20" s="9" t="s">
        <v>66</v>
      </c>
      <c r="C20" s="10">
        <v>14</v>
      </c>
      <c r="D20" s="10">
        <v>20</v>
      </c>
      <c r="E20" s="10">
        <v>27</v>
      </c>
      <c r="F20" s="10">
        <v>14</v>
      </c>
      <c r="G20" s="29">
        <v>42</v>
      </c>
      <c r="H20" s="34">
        <v>1</v>
      </c>
      <c r="I20" s="10">
        <v>0</v>
      </c>
      <c r="J20" s="10">
        <v>0</v>
      </c>
      <c r="K20" s="10">
        <v>0</v>
      </c>
      <c r="L20" s="10">
        <v>0</v>
      </c>
      <c r="N20" s="9" t="s">
        <v>66</v>
      </c>
      <c r="O20" s="13">
        <f t="shared" si="10"/>
        <v>11.965811965811966</v>
      </c>
      <c r="P20" s="13">
        <f t="shared" si="11"/>
        <v>17.094017094017094</v>
      </c>
      <c r="Q20" s="13">
        <f t="shared" si="12"/>
        <v>23.076923076923077</v>
      </c>
      <c r="R20" s="13">
        <f t="shared" si="13"/>
        <v>11.965811965811966</v>
      </c>
      <c r="S20" s="41">
        <f t="shared" si="14"/>
        <v>35.897435897435898</v>
      </c>
      <c r="T20" s="36">
        <f t="shared" si="15"/>
        <v>100</v>
      </c>
      <c r="U20" s="13">
        <f t="shared" si="16"/>
        <v>0</v>
      </c>
      <c r="V20" s="13">
        <f t="shared" si="17"/>
        <v>0</v>
      </c>
      <c r="W20" s="13">
        <f t="shared" si="18"/>
        <v>0</v>
      </c>
      <c r="X20" s="13">
        <f t="shared" si="19"/>
        <v>0</v>
      </c>
    </row>
    <row r="21" spans="2:24" x14ac:dyDescent="0.35">
      <c r="B21" s="9" t="s">
        <v>67</v>
      </c>
      <c r="C21" s="10">
        <v>8</v>
      </c>
      <c r="D21" s="10">
        <v>12</v>
      </c>
      <c r="E21" s="10">
        <v>26</v>
      </c>
      <c r="F21" s="10">
        <v>28</v>
      </c>
      <c r="G21" s="29">
        <v>182</v>
      </c>
      <c r="H21" s="34">
        <v>1</v>
      </c>
      <c r="I21" s="10">
        <v>0</v>
      </c>
      <c r="J21" s="10">
        <v>0</v>
      </c>
      <c r="K21" s="10">
        <v>0</v>
      </c>
      <c r="L21" s="10">
        <v>2</v>
      </c>
      <c r="N21" s="9" t="s">
        <v>67</v>
      </c>
      <c r="O21" s="13">
        <f t="shared" si="10"/>
        <v>3.125</v>
      </c>
      <c r="P21" s="13">
        <f t="shared" si="11"/>
        <v>4.6875</v>
      </c>
      <c r="Q21" s="13">
        <f t="shared" si="12"/>
        <v>10.15625</v>
      </c>
      <c r="R21" s="13">
        <f t="shared" si="13"/>
        <v>10.9375</v>
      </c>
      <c r="S21" s="41">
        <f t="shared" si="14"/>
        <v>71.09375</v>
      </c>
      <c r="T21" s="36">
        <f t="shared" si="15"/>
        <v>33.333333333333329</v>
      </c>
      <c r="U21" s="13">
        <f t="shared" si="16"/>
        <v>0</v>
      </c>
      <c r="V21" s="13">
        <f t="shared" si="17"/>
        <v>0</v>
      </c>
      <c r="W21" s="13">
        <f t="shared" si="18"/>
        <v>0</v>
      </c>
      <c r="X21" s="13">
        <f t="shared" si="19"/>
        <v>66.666666666666657</v>
      </c>
    </row>
    <row r="22" spans="2:24" x14ac:dyDescent="0.35">
      <c r="B22" s="9" t="s">
        <v>68</v>
      </c>
      <c r="C22" s="10">
        <v>14</v>
      </c>
      <c r="D22" s="10">
        <v>26</v>
      </c>
      <c r="E22" s="10">
        <v>31</v>
      </c>
      <c r="F22" s="10">
        <v>20</v>
      </c>
      <c r="G22" s="29">
        <v>31</v>
      </c>
      <c r="H22" s="34">
        <v>1</v>
      </c>
      <c r="I22" s="10">
        <v>0</v>
      </c>
      <c r="J22" s="10">
        <v>0</v>
      </c>
      <c r="K22" s="10">
        <v>0</v>
      </c>
      <c r="L22" s="10">
        <v>0</v>
      </c>
      <c r="N22" s="9" t="s">
        <v>68</v>
      </c>
      <c r="O22" s="13">
        <f t="shared" si="10"/>
        <v>11.475409836065573</v>
      </c>
      <c r="P22" s="13">
        <f t="shared" si="11"/>
        <v>21.311475409836063</v>
      </c>
      <c r="Q22" s="13">
        <f t="shared" si="12"/>
        <v>25.409836065573771</v>
      </c>
      <c r="R22" s="13">
        <f>F22/(F22+G22+E22+D22+C22)*100</f>
        <v>16.393442622950818</v>
      </c>
      <c r="S22" s="41">
        <f t="shared" si="14"/>
        <v>25.409836065573771</v>
      </c>
      <c r="T22" s="36">
        <f t="shared" si="15"/>
        <v>100</v>
      </c>
      <c r="U22" s="13">
        <f t="shared" si="16"/>
        <v>0</v>
      </c>
      <c r="V22" s="13">
        <f t="shared" si="17"/>
        <v>0</v>
      </c>
      <c r="W22" s="13">
        <f t="shared" si="18"/>
        <v>0</v>
      </c>
      <c r="X22" s="13">
        <f t="shared" si="19"/>
        <v>0</v>
      </c>
    </row>
    <row r="23" spans="2:24" x14ac:dyDescent="0.35">
      <c r="B23" s="9" t="s">
        <v>69</v>
      </c>
      <c r="C23" s="10">
        <v>47</v>
      </c>
      <c r="D23" s="10">
        <v>81</v>
      </c>
      <c r="E23" s="10">
        <v>140</v>
      </c>
      <c r="F23" s="10">
        <v>85</v>
      </c>
      <c r="G23" s="29">
        <v>195</v>
      </c>
      <c r="H23" s="34">
        <v>7</v>
      </c>
      <c r="I23" s="10">
        <v>3</v>
      </c>
      <c r="J23" s="10">
        <v>1</v>
      </c>
      <c r="K23" s="10">
        <v>0</v>
      </c>
      <c r="L23" s="10">
        <v>0</v>
      </c>
      <c r="N23" s="9" t="s">
        <v>69</v>
      </c>
      <c r="O23" s="13">
        <f t="shared" si="10"/>
        <v>8.5766423357664241</v>
      </c>
      <c r="P23" s="13">
        <f t="shared" si="11"/>
        <v>14.78102189781022</v>
      </c>
      <c r="Q23" s="13">
        <f t="shared" si="12"/>
        <v>25.547445255474454</v>
      </c>
      <c r="R23" s="13">
        <f t="shared" si="13"/>
        <v>15.51094890510949</v>
      </c>
      <c r="S23" s="41">
        <f t="shared" si="14"/>
        <v>35.583941605839414</v>
      </c>
      <c r="T23" s="36">
        <f t="shared" si="15"/>
        <v>63.636363636363633</v>
      </c>
      <c r="U23" s="13">
        <f t="shared" si="16"/>
        <v>27.27272727272727</v>
      </c>
      <c r="V23" s="13">
        <f t="shared" si="17"/>
        <v>9.0909090909090917</v>
      </c>
      <c r="W23" s="13">
        <f t="shared" si="18"/>
        <v>0</v>
      </c>
      <c r="X23" s="13">
        <f t="shared" si="19"/>
        <v>0</v>
      </c>
    </row>
  </sheetData>
  <mergeCells count="6">
    <mergeCell ref="B7:B8"/>
    <mergeCell ref="C7:G7"/>
    <mergeCell ref="H7:L7"/>
    <mergeCell ref="N7:N8"/>
    <mergeCell ref="T7:X7"/>
    <mergeCell ref="O7:S7"/>
  </mergeCells>
  <hyperlinks>
    <hyperlink ref="B3" location="Índice!A1" display="voltar"/>
  </hyperlinks>
  <pageMargins left="0.70866141732283472" right="0.70866141732283472" top="0.74803149606299213" bottom="0.74803149606299213" header="0.31496062992125984" footer="0.31496062992125984"/>
  <pageSetup paperSize="9" scale="79" orientation="landscape" verticalDpi="0" r:id="rId1"/>
  <colBreaks count="1" manualBreakCount="1">
    <brk id="1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R23"/>
  <sheetViews>
    <sheetView showGridLines="0" zoomScaleNormal="100" workbookViewId="0">
      <selection activeCell="B1" sqref="B1"/>
    </sheetView>
  </sheetViews>
  <sheetFormatPr defaultRowHeight="14.5" x14ac:dyDescent="0.35"/>
  <cols>
    <col min="1" max="1" width="3.453125" customWidth="1"/>
    <col min="2" max="2" width="28.26953125" customWidth="1"/>
    <col min="3" max="22" width="11.7265625" customWidth="1"/>
    <col min="23" max="23" width="3.453125" customWidth="1"/>
    <col min="24" max="24" width="27.7265625" customWidth="1"/>
    <col min="25" max="44" width="8.7265625" customWidth="1"/>
  </cols>
  <sheetData>
    <row r="1" spans="2:44" ht="17.5" x14ac:dyDescent="0.35">
      <c r="B1" s="1" t="s">
        <v>95</v>
      </c>
    </row>
    <row r="2" spans="2:44" ht="17.5" x14ac:dyDescent="0.35">
      <c r="B2" s="1" t="s">
        <v>96</v>
      </c>
    </row>
    <row r="3" spans="2:44" x14ac:dyDescent="0.35">
      <c r="B3" s="86" t="s">
        <v>115</v>
      </c>
    </row>
    <row r="4" spans="2:44" ht="18" customHeight="1" x14ac:dyDescent="0.35">
      <c r="B4" s="1" t="s">
        <v>103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2:44" ht="4.5" customHeight="1" x14ac:dyDescent="0.35"/>
    <row r="6" spans="2:44" ht="15" customHeight="1" x14ac:dyDescent="0.35">
      <c r="B6" s="22" t="s">
        <v>80</v>
      </c>
      <c r="X6" s="2" t="s">
        <v>81</v>
      </c>
    </row>
    <row r="7" spans="2:44" x14ac:dyDescent="0.35">
      <c r="B7" s="107" t="s">
        <v>0</v>
      </c>
      <c r="C7" s="107" t="s">
        <v>21</v>
      </c>
      <c r="D7" s="107"/>
      <c r="E7" s="107"/>
      <c r="F7" s="107"/>
      <c r="G7" s="112"/>
      <c r="H7" s="110" t="s">
        <v>22</v>
      </c>
      <c r="I7" s="107"/>
      <c r="J7" s="107"/>
      <c r="K7" s="107"/>
      <c r="L7" s="121"/>
      <c r="M7" s="122" t="s">
        <v>23</v>
      </c>
      <c r="N7" s="107"/>
      <c r="O7" s="107"/>
      <c r="P7" s="107"/>
      <c r="Q7" s="123"/>
      <c r="R7" s="111" t="s">
        <v>24</v>
      </c>
      <c r="S7" s="107"/>
      <c r="T7" s="107"/>
      <c r="U7" s="107"/>
      <c r="V7" s="107"/>
      <c r="X7" s="113" t="s">
        <v>0</v>
      </c>
      <c r="Y7" s="109" t="s">
        <v>21</v>
      </c>
      <c r="Z7" s="115"/>
      <c r="AA7" s="115"/>
      <c r="AB7" s="115"/>
      <c r="AC7" s="116"/>
      <c r="AD7" s="117" t="s">
        <v>22</v>
      </c>
      <c r="AE7" s="115"/>
      <c r="AF7" s="115"/>
      <c r="AG7" s="115"/>
      <c r="AH7" s="118"/>
      <c r="AI7" s="119" t="s">
        <v>23</v>
      </c>
      <c r="AJ7" s="115"/>
      <c r="AK7" s="115"/>
      <c r="AL7" s="115"/>
      <c r="AM7" s="120"/>
      <c r="AN7" s="115" t="s">
        <v>24</v>
      </c>
      <c r="AO7" s="115"/>
      <c r="AP7" s="115"/>
      <c r="AQ7" s="115"/>
      <c r="AR7" s="111"/>
    </row>
    <row r="8" spans="2:44" ht="21" x14ac:dyDescent="0.35">
      <c r="B8" s="108"/>
      <c r="C8" s="24" t="s">
        <v>25</v>
      </c>
      <c r="D8" s="24" t="s">
        <v>26</v>
      </c>
      <c r="E8" s="24" t="s">
        <v>27</v>
      </c>
      <c r="F8" s="24" t="s">
        <v>28</v>
      </c>
      <c r="G8" s="37" t="s">
        <v>29</v>
      </c>
      <c r="H8" s="30" t="s">
        <v>25</v>
      </c>
      <c r="I8" s="24" t="s">
        <v>26</v>
      </c>
      <c r="J8" s="24" t="s">
        <v>27</v>
      </c>
      <c r="K8" s="24" t="s">
        <v>28</v>
      </c>
      <c r="L8" s="42" t="s">
        <v>29</v>
      </c>
      <c r="M8" s="50" t="s">
        <v>25</v>
      </c>
      <c r="N8" s="24" t="s">
        <v>26</v>
      </c>
      <c r="O8" s="24" t="s">
        <v>27</v>
      </c>
      <c r="P8" s="24" t="s">
        <v>28</v>
      </c>
      <c r="Q8" s="51" t="s">
        <v>29</v>
      </c>
      <c r="R8" s="23" t="s">
        <v>25</v>
      </c>
      <c r="S8" s="14" t="s">
        <v>26</v>
      </c>
      <c r="T8" s="14" t="s">
        <v>27</v>
      </c>
      <c r="U8" s="14" t="s">
        <v>28</v>
      </c>
      <c r="V8" s="14" t="s">
        <v>29</v>
      </c>
      <c r="X8" s="114"/>
      <c r="Y8" s="24" t="s">
        <v>25</v>
      </c>
      <c r="Z8" s="24" t="s">
        <v>26</v>
      </c>
      <c r="AA8" s="24" t="s">
        <v>27</v>
      </c>
      <c r="AB8" s="24" t="s">
        <v>28</v>
      </c>
      <c r="AC8" s="37" t="s">
        <v>29</v>
      </c>
      <c r="AD8" s="30" t="s">
        <v>25</v>
      </c>
      <c r="AE8" s="24" t="s">
        <v>26</v>
      </c>
      <c r="AF8" s="24" t="s">
        <v>27</v>
      </c>
      <c r="AG8" s="24" t="s">
        <v>28</v>
      </c>
      <c r="AH8" s="42" t="s">
        <v>29</v>
      </c>
      <c r="AI8" s="50" t="s">
        <v>25</v>
      </c>
      <c r="AJ8" s="24" t="s">
        <v>26</v>
      </c>
      <c r="AK8" s="24" t="s">
        <v>27</v>
      </c>
      <c r="AL8" s="24" t="s">
        <v>28</v>
      </c>
      <c r="AM8" s="51" t="s">
        <v>29</v>
      </c>
      <c r="AN8" s="23" t="s">
        <v>25</v>
      </c>
      <c r="AO8" s="24" t="s">
        <v>26</v>
      </c>
      <c r="AP8" s="24" t="s">
        <v>27</v>
      </c>
      <c r="AQ8" s="24" t="s">
        <v>28</v>
      </c>
      <c r="AR8" s="24" t="s">
        <v>29</v>
      </c>
    </row>
    <row r="9" spans="2:44" x14ac:dyDescent="0.35">
      <c r="B9" s="4" t="s">
        <v>4</v>
      </c>
      <c r="C9" s="5"/>
      <c r="D9" s="5"/>
      <c r="E9" s="5"/>
      <c r="F9" s="5"/>
      <c r="G9" s="38"/>
      <c r="H9" s="31"/>
      <c r="I9" s="5"/>
      <c r="J9" s="5"/>
      <c r="K9" s="5"/>
      <c r="L9" s="43"/>
      <c r="M9" s="52"/>
      <c r="N9" s="5"/>
      <c r="O9" s="5"/>
      <c r="P9" s="5"/>
      <c r="Q9" s="53"/>
      <c r="R9" s="5"/>
      <c r="S9" s="5"/>
      <c r="T9" s="5"/>
      <c r="U9" s="5"/>
      <c r="V9" s="5"/>
      <c r="X9" s="4" t="s">
        <v>4</v>
      </c>
      <c r="Y9" s="5"/>
      <c r="Z9" s="5"/>
      <c r="AA9" s="5"/>
      <c r="AB9" s="5"/>
      <c r="AC9" s="38"/>
      <c r="AD9" s="31"/>
      <c r="AE9" s="5"/>
      <c r="AF9" s="5"/>
      <c r="AG9" s="5"/>
      <c r="AH9" s="43"/>
      <c r="AI9" s="52"/>
      <c r="AJ9" s="5"/>
      <c r="AK9" s="5"/>
      <c r="AL9" s="5"/>
      <c r="AM9" s="53"/>
      <c r="AN9" s="5"/>
      <c r="AO9" s="5"/>
      <c r="AP9" s="5"/>
      <c r="AQ9" s="5"/>
      <c r="AR9" s="5"/>
    </row>
    <row r="10" spans="2:44" x14ac:dyDescent="0.35">
      <c r="B10" s="6" t="s">
        <v>4</v>
      </c>
      <c r="C10" s="7">
        <v>2515</v>
      </c>
      <c r="D10" s="7">
        <v>582</v>
      </c>
      <c r="E10" s="7">
        <v>130</v>
      </c>
      <c r="F10" s="7">
        <v>91</v>
      </c>
      <c r="G10" s="62">
        <v>124</v>
      </c>
      <c r="H10" s="32">
        <v>407</v>
      </c>
      <c r="I10" s="7">
        <v>865</v>
      </c>
      <c r="J10" s="7">
        <v>1076</v>
      </c>
      <c r="K10" s="7">
        <v>148</v>
      </c>
      <c r="L10" s="65">
        <v>946</v>
      </c>
      <c r="M10" s="68">
        <v>1103</v>
      </c>
      <c r="N10" s="7">
        <v>992</v>
      </c>
      <c r="O10" s="7">
        <v>551</v>
      </c>
      <c r="P10" s="7">
        <v>174</v>
      </c>
      <c r="Q10" s="69">
        <v>622</v>
      </c>
      <c r="R10" s="60">
        <v>2652</v>
      </c>
      <c r="S10" s="7">
        <v>379</v>
      </c>
      <c r="T10" s="7">
        <v>119</v>
      </c>
      <c r="U10" s="7">
        <v>83</v>
      </c>
      <c r="V10" s="7">
        <v>209</v>
      </c>
      <c r="X10" s="6" t="s">
        <v>4</v>
      </c>
      <c r="Y10" s="11">
        <f>C10/(C10+D10+E10+F10+G10)*100</f>
        <v>73.067983730389301</v>
      </c>
      <c r="Z10" s="11">
        <f>D10/(D10+E10+F10+G10+C10)*100</f>
        <v>16.908773968622896</v>
      </c>
      <c r="AA10" s="11">
        <f>E10/(E10+F10+G10+D10+C10)*100</f>
        <v>3.7768739105171409</v>
      </c>
      <c r="AB10" s="11">
        <f>F10/(F10+G10+E10+D10+C10)*100</f>
        <v>2.6438117373619989</v>
      </c>
      <c r="AC10" s="39">
        <f>G10/(G10+F10+E10+D10+C10)*100</f>
        <v>3.6025566531086581</v>
      </c>
      <c r="AD10" s="44">
        <f>H10/(H10+I10+J10+K10+L10)*100</f>
        <v>11.824520627542126</v>
      </c>
      <c r="AE10" s="11">
        <f>I10/(I10+J10+K10+L10+H10)*100</f>
        <v>25.130737943056364</v>
      </c>
      <c r="AF10" s="11">
        <f>J10/(J10+K10+L10+I10+H10)*100</f>
        <v>31.260894828588032</v>
      </c>
      <c r="AG10" s="11">
        <f>K10/(K10+L10+J10+I10+H10)*100</f>
        <v>4.2998256827425916</v>
      </c>
      <c r="AH10" s="45">
        <f>L10/(L10+K10+J10+I10+H10)*100</f>
        <v>27.48402091807089</v>
      </c>
      <c r="AI10" s="54">
        <f>M10/(M10+N10+O10+P10+Q10)*100</f>
        <v>32.045322486926203</v>
      </c>
      <c r="AJ10" s="11">
        <f>N10/(N10+O10+P10+Q10+M10)*100</f>
        <v>28.820453224869265</v>
      </c>
      <c r="AK10" s="11">
        <f>O10/(O10+P10+Q10+N10+M10)*100</f>
        <v>16.008134805345726</v>
      </c>
      <c r="AL10" s="11">
        <f>P10/(P10+Q10+O10+N10+M10)*100</f>
        <v>5.0552004648460196</v>
      </c>
      <c r="AM10" s="55">
        <f>Q10/(Q10+P10+O10+N10+M10)*100</f>
        <v>18.070889018012785</v>
      </c>
      <c r="AN10" s="35">
        <f>R10/(R10+S10+T10+U10+V10)*100</f>
        <v>77.048227774549687</v>
      </c>
      <c r="AO10" s="11">
        <f>S10/(S10+T10+U10+V10+R10)*100</f>
        <v>11.011040092969203</v>
      </c>
      <c r="AP10" s="11">
        <f>T10/(T10+U10+V10+S10+R10)*100</f>
        <v>3.4572922719349219</v>
      </c>
      <c r="AQ10" s="11">
        <f>U10/(U10+V10+T10+S10+R10)*100</f>
        <v>2.4113887274840211</v>
      </c>
      <c r="AR10" s="11">
        <f>V10/(V10+U10+T10+S10+R10)*100</f>
        <v>6.0720511330621729</v>
      </c>
    </row>
    <row r="11" spans="2:44" x14ac:dyDescent="0.35">
      <c r="B11" s="4" t="s">
        <v>5</v>
      </c>
      <c r="C11" s="8"/>
      <c r="D11" s="8"/>
      <c r="E11" s="8"/>
      <c r="F11" s="8"/>
      <c r="G11" s="63"/>
      <c r="H11" s="33"/>
      <c r="I11" s="8"/>
      <c r="J11" s="8"/>
      <c r="K11" s="8"/>
      <c r="L11" s="66"/>
      <c r="M11" s="70"/>
      <c r="N11" s="8"/>
      <c r="O11" s="8"/>
      <c r="P11" s="8"/>
      <c r="Q11" s="71"/>
      <c r="R11" s="8"/>
      <c r="S11" s="8"/>
      <c r="T11" s="8"/>
      <c r="U11" s="8"/>
      <c r="V11" s="8"/>
      <c r="X11" s="4" t="s">
        <v>5</v>
      </c>
      <c r="Y11" s="12"/>
      <c r="Z11" s="12"/>
      <c r="AA11" s="12"/>
      <c r="AB11" s="12"/>
      <c r="AC11" s="40"/>
      <c r="AD11" s="46"/>
      <c r="AE11" s="12"/>
      <c r="AF11" s="12"/>
      <c r="AG11" s="12"/>
      <c r="AH11" s="47"/>
      <c r="AI11" s="56"/>
      <c r="AJ11" s="12"/>
      <c r="AK11" s="12"/>
      <c r="AL11" s="12"/>
      <c r="AM11" s="57"/>
      <c r="AN11" s="12"/>
      <c r="AO11" s="12"/>
      <c r="AP11" s="12"/>
      <c r="AQ11" s="12"/>
      <c r="AR11" s="12"/>
    </row>
    <row r="12" spans="2:44" x14ac:dyDescent="0.35">
      <c r="B12" s="9" t="s">
        <v>6</v>
      </c>
      <c r="C12" s="10">
        <v>541</v>
      </c>
      <c r="D12" s="10">
        <v>80</v>
      </c>
      <c r="E12" s="10">
        <v>14</v>
      </c>
      <c r="F12" s="10">
        <v>25</v>
      </c>
      <c r="G12" s="64">
        <v>23</v>
      </c>
      <c r="H12" s="34">
        <v>81</v>
      </c>
      <c r="I12" s="10">
        <v>113</v>
      </c>
      <c r="J12" s="10">
        <v>193</v>
      </c>
      <c r="K12" s="10">
        <v>31</v>
      </c>
      <c r="L12" s="67">
        <v>265</v>
      </c>
      <c r="M12" s="72">
        <v>191</v>
      </c>
      <c r="N12" s="10">
        <v>175</v>
      </c>
      <c r="O12" s="10">
        <v>109</v>
      </c>
      <c r="P12" s="10">
        <v>36</v>
      </c>
      <c r="Q12" s="73">
        <v>172</v>
      </c>
      <c r="R12" s="61">
        <v>535</v>
      </c>
      <c r="S12" s="10">
        <v>65</v>
      </c>
      <c r="T12" s="10">
        <v>20</v>
      </c>
      <c r="U12" s="10">
        <v>20</v>
      </c>
      <c r="V12" s="10">
        <v>43</v>
      </c>
      <c r="X12" s="9" t="s">
        <v>6</v>
      </c>
      <c r="Y12" s="13">
        <f t="shared" ref="Y12:Y23" si="0">C12/(C12+D12+E12+F12+G12)*100</f>
        <v>79.209370424597367</v>
      </c>
      <c r="Z12" s="13">
        <f t="shared" ref="Z12:Z23" si="1">D12/(D12+E12+F12+G12+C12)*100</f>
        <v>11.71303074670571</v>
      </c>
      <c r="AA12" s="13">
        <f t="shared" ref="AA12:AA23" si="2">E12/(E12+F12+G12+D12+C12)*100</f>
        <v>2.0497803806734991</v>
      </c>
      <c r="AB12" s="13">
        <f t="shared" ref="AB12:AB23" si="3">F12/(F12+G12+E12+D12+C12)*100</f>
        <v>3.6603221083455346</v>
      </c>
      <c r="AC12" s="41">
        <f t="shared" ref="AC12:AC23" si="4">G12/(G12+F12+E12+D12+C12)*100</f>
        <v>3.3674963396778916</v>
      </c>
      <c r="AD12" s="48">
        <f t="shared" ref="AD12:AD23" si="5">H12/(H12+I12+J12+K12+L12)*100</f>
        <v>11.859443631039532</v>
      </c>
      <c r="AE12" s="13">
        <f t="shared" ref="AE12:AE23" si="6">I12/(I12+J12+K12+L12+H12)*100</f>
        <v>16.544655929721817</v>
      </c>
      <c r="AF12" s="13">
        <f t="shared" ref="AF12:AF23" si="7">J12/(J12+K12+L12+I12+H12)*100</f>
        <v>28.257686676427525</v>
      </c>
      <c r="AG12" s="13">
        <f t="shared" ref="AG12:AG23" si="8">K12/(K12+L12+J12+I12+H12)*100</f>
        <v>4.5387994143484631</v>
      </c>
      <c r="AH12" s="49">
        <f t="shared" ref="AH12:AH23" si="9">L12/(L12+K12+J12+I12+H12)*100</f>
        <v>38.799414348462662</v>
      </c>
      <c r="AI12" s="58">
        <f t="shared" ref="AI12:AI23" si="10">M12/(M12+N12+O12+P12+Q12)*100</f>
        <v>27.964860907759881</v>
      </c>
      <c r="AJ12" s="13">
        <f t="shared" ref="AJ12:AJ23" si="11">N12/(N12+O12+P12+Q12+M12)*100</f>
        <v>25.622254758418737</v>
      </c>
      <c r="AK12" s="13">
        <f t="shared" ref="AK12:AK23" si="12">O12/(O12+P12+Q12+N12+M12)*100</f>
        <v>15.959004392386531</v>
      </c>
      <c r="AL12" s="13">
        <f t="shared" ref="AL12:AL23" si="13">P12/(P12+Q12+O12+N12+M12)*100</f>
        <v>5.2708638360175701</v>
      </c>
      <c r="AM12" s="59">
        <f t="shared" ref="AM12:AM23" si="14">Q12/(Q12+P12+O12+N12+M12)*100</f>
        <v>25.183016105417277</v>
      </c>
      <c r="AN12" s="36">
        <f t="shared" ref="AN12:AN23" si="15">R12/(R12+S12+T12+U12+V12)*100</f>
        <v>78.330893118594432</v>
      </c>
      <c r="AO12" s="13">
        <f t="shared" ref="AO12:AO23" si="16">S12/(S12+T12+U12+V12+R12)*100</f>
        <v>9.5168374816983903</v>
      </c>
      <c r="AP12" s="13">
        <f t="shared" ref="AP12:AP23" si="17">T12/(T12+U12+V12+S12+R12)*100</f>
        <v>2.9282576866764276</v>
      </c>
      <c r="AQ12" s="13">
        <f t="shared" ref="AQ12:AQ23" si="18">U12/(U12+V12+T12+S12+R12)*100</f>
        <v>2.9282576866764276</v>
      </c>
      <c r="AR12" s="13">
        <f t="shared" ref="AR12:AR23" si="19">V12/(V12+U12+T12+S12+R12)*100</f>
        <v>6.2957540263543192</v>
      </c>
    </row>
    <row r="13" spans="2:44" x14ac:dyDescent="0.35">
      <c r="B13" s="9" t="s">
        <v>7</v>
      </c>
      <c r="C13" s="10">
        <v>910</v>
      </c>
      <c r="D13" s="10">
        <v>199</v>
      </c>
      <c r="E13" s="10">
        <v>55</v>
      </c>
      <c r="F13" s="10">
        <v>32</v>
      </c>
      <c r="G13" s="64">
        <v>46</v>
      </c>
      <c r="H13" s="34">
        <v>144</v>
      </c>
      <c r="I13" s="10">
        <v>303</v>
      </c>
      <c r="J13" s="10">
        <v>408</v>
      </c>
      <c r="K13" s="10">
        <v>47</v>
      </c>
      <c r="L13" s="67">
        <v>340</v>
      </c>
      <c r="M13" s="72">
        <v>423</v>
      </c>
      <c r="N13" s="10">
        <v>370</v>
      </c>
      <c r="O13" s="10">
        <v>187</v>
      </c>
      <c r="P13" s="10">
        <v>52</v>
      </c>
      <c r="Q13" s="73">
        <v>210</v>
      </c>
      <c r="R13" s="61">
        <v>968</v>
      </c>
      <c r="S13" s="10">
        <v>133</v>
      </c>
      <c r="T13" s="10">
        <v>41</v>
      </c>
      <c r="U13" s="10">
        <v>28</v>
      </c>
      <c r="V13" s="10">
        <v>72</v>
      </c>
      <c r="X13" s="9" t="s">
        <v>7</v>
      </c>
      <c r="Y13" s="13">
        <f t="shared" si="0"/>
        <v>73.268921095008054</v>
      </c>
      <c r="Z13" s="13">
        <f t="shared" si="1"/>
        <v>16.022544283413847</v>
      </c>
      <c r="AA13" s="13">
        <f t="shared" si="2"/>
        <v>4.4283413848631241</v>
      </c>
      <c r="AB13" s="13">
        <f t="shared" si="3"/>
        <v>2.576489533011272</v>
      </c>
      <c r="AC13" s="41">
        <f t="shared" si="4"/>
        <v>3.7037037037037033</v>
      </c>
      <c r="AD13" s="48">
        <f t="shared" si="5"/>
        <v>11.594202898550725</v>
      </c>
      <c r="AE13" s="13">
        <f t="shared" si="6"/>
        <v>24.396135265700483</v>
      </c>
      <c r="AF13" s="13">
        <f t="shared" si="7"/>
        <v>32.850241545893724</v>
      </c>
      <c r="AG13" s="13">
        <f t="shared" si="8"/>
        <v>3.7842190016103059</v>
      </c>
      <c r="AH13" s="49">
        <f t="shared" si="9"/>
        <v>27.375201288244767</v>
      </c>
      <c r="AI13" s="58">
        <f t="shared" si="10"/>
        <v>34.057971014492757</v>
      </c>
      <c r="AJ13" s="13">
        <f t="shared" si="11"/>
        <v>29.790660225442835</v>
      </c>
      <c r="AK13" s="13">
        <f t="shared" si="12"/>
        <v>15.056360708534623</v>
      </c>
      <c r="AL13" s="13">
        <f t="shared" si="13"/>
        <v>4.1867954911433172</v>
      </c>
      <c r="AM13" s="59">
        <f t="shared" si="14"/>
        <v>16.908212560386474</v>
      </c>
      <c r="AN13" s="36">
        <f t="shared" si="15"/>
        <v>77.938808373590987</v>
      </c>
      <c r="AO13" s="13">
        <f t="shared" si="16"/>
        <v>10.708534621578099</v>
      </c>
      <c r="AP13" s="13">
        <f t="shared" si="17"/>
        <v>3.3011272141706924</v>
      </c>
      <c r="AQ13" s="13">
        <f t="shared" si="18"/>
        <v>2.2544283413848629</v>
      </c>
      <c r="AR13" s="13">
        <f t="shared" si="19"/>
        <v>5.7971014492753623</v>
      </c>
    </row>
    <row r="14" spans="2:44" x14ac:dyDescent="0.35">
      <c r="B14" s="9" t="s">
        <v>8</v>
      </c>
      <c r="C14" s="10">
        <v>714</v>
      </c>
      <c r="D14" s="10">
        <v>205</v>
      </c>
      <c r="E14" s="10">
        <v>44</v>
      </c>
      <c r="F14" s="10">
        <v>23</v>
      </c>
      <c r="G14" s="64">
        <v>42</v>
      </c>
      <c r="H14" s="34">
        <v>127</v>
      </c>
      <c r="I14" s="10">
        <v>292</v>
      </c>
      <c r="J14" s="10">
        <v>325</v>
      </c>
      <c r="K14" s="10">
        <v>39</v>
      </c>
      <c r="L14" s="67">
        <v>245</v>
      </c>
      <c r="M14" s="72">
        <v>327</v>
      </c>
      <c r="N14" s="10">
        <v>304</v>
      </c>
      <c r="O14" s="10">
        <v>177</v>
      </c>
      <c r="P14" s="10">
        <v>57</v>
      </c>
      <c r="Q14" s="73">
        <v>163</v>
      </c>
      <c r="R14" s="61">
        <v>781</v>
      </c>
      <c r="S14" s="10">
        <v>129</v>
      </c>
      <c r="T14" s="10">
        <v>36</v>
      </c>
      <c r="U14" s="10">
        <v>21</v>
      </c>
      <c r="V14" s="10">
        <v>61</v>
      </c>
      <c r="X14" s="9" t="s">
        <v>8</v>
      </c>
      <c r="Y14" s="13">
        <f t="shared" si="0"/>
        <v>69.45525291828794</v>
      </c>
      <c r="Z14" s="13">
        <f t="shared" si="1"/>
        <v>19.941634241245136</v>
      </c>
      <c r="AA14" s="13">
        <f t="shared" si="2"/>
        <v>4.2801556420233462</v>
      </c>
      <c r="AB14" s="13">
        <f t="shared" si="3"/>
        <v>2.2373540856031129</v>
      </c>
      <c r="AC14" s="41">
        <f t="shared" si="4"/>
        <v>4.0856031128404666</v>
      </c>
      <c r="AD14" s="48">
        <f t="shared" si="5"/>
        <v>12.354085603112841</v>
      </c>
      <c r="AE14" s="13">
        <f t="shared" si="6"/>
        <v>28.404669260700388</v>
      </c>
      <c r="AF14" s="13">
        <f t="shared" si="7"/>
        <v>31.614785992217897</v>
      </c>
      <c r="AG14" s="13">
        <f t="shared" si="8"/>
        <v>3.7937743190661477</v>
      </c>
      <c r="AH14" s="49">
        <f t="shared" si="9"/>
        <v>23.832684824902724</v>
      </c>
      <c r="AI14" s="58">
        <f t="shared" si="10"/>
        <v>31.809338521400775</v>
      </c>
      <c r="AJ14" s="13">
        <f t="shared" si="11"/>
        <v>29.571984435797667</v>
      </c>
      <c r="AK14" s="13">
        <f t="shared" si="12"/>
        <v>17.217898832684824</v>
      </c>
      <c r="AL14" s="13">
        <f t="shared" si="13"/>
        <v>5.5447470817120621</v>
      </c>
      <c r="AM14" s="59">
        <f t="shared" si="14"/>
        <v>15.856031128404668</v>
      </c>
      <c r="AN14" s="36">
        <f t="shared" si="15"/>
        <v>75.972762645914401</v>
      </c>
      <c r="AO14" s="13">
        <f t="shared" si="16"/>
        <v>12.54863813229572</v>
      </c>
      <c r="AP14" s="13">
        <f t="shared" si="17"/>
        <v>3.5019455252918288</v>
      </c>
      <c r="AQ14" s="13">
        <f t="shared" si="18"/>
        <v>2.0428015564202333</v>
      </c>
      <c r="AR14" s="13">
        <f t="shared" si="19"/>
        <v>5.9338521400778204</v>
      </c>
    </row>
    <row r="15" spans="2:44" x14ac:dyDescent="0.35">
      <c r="B15" s="9" t="s">
        <v>9</v>
      </c>
      <c r="C15" s="10">
        <v>350</v>
      </c>
      <c r="D15" s="10">
        <v>98</v>
      </c>
      <c r="E15" s="10">
        <v>17</v>
      </c>
      <c r="F15" s="10">
        <v>11</v>
      </c>
      <c r="G15" s="64">
        <v>13</v>
      </c>
      <c r="H15" s="34">
        <v>55</v>
      </c>
      <c r="I15" s="10">
        <v>157</v>
      </c>
      <c r="J15" s="10">
        <v>150</v>
      </c>
      <c r="K15" s="10">
        <v>31</v>
      </c>
      <c r="L15" s="67">
        <v>96</v>
      </c>
      <c r="M15" s="72">
        <v>162</v>
      </c>
      <c r="N15" s="10">
        <v>143</v>
      </c>
      <c r="O15" s="10">
        <v>78</v>
      </c>
      <c r="P15" s="10">
        <v>29</v>
      </c>
      <c r="Q15" s="73">
        <v>77</v>
      </c>
      <c r="R15" s="61">
        <v>368</v>
      </c>
      <c r="S15" s="10">
        <v>52</v>
      </c>
      <c r="T15" s="10">
        <v>22</v>
      </c>
      <c r="U15" s="10">
        <v>14</v>
      </c>
      <c r="V15" s="10">
        <v>33</v>
      </c>
      <c r="X15" s="9" t="s">
        <v>9</v>
      </c>
      <c r="Y15" s="13">
        <f t="shared" si="0"/>
        <v>71.574642126789371</v>
      </c>
      <c r="Z15" s="13">
        <f t="shared" si="1"/>
        <v>20.040899795501023</v>
      </c>
      <c r="AA15" s="13">
        <f t="shared" si="2"/>
        <v>3.4764826175869121</v>
      </c>
      <c r="AB15" s="13">
        <f t="shared" si="3"/>
        <v>2.2494887525562373</v>
      </c>
      <c r="AC15" s="41">
        <f t="shared" si="4"/>
        <v>2.6584867075664622</v>
      </c>
      <c r="AD15" s="48">
        <f t="shared" si="5"/>
        <v>11.247443762781186</v>
      </c>
      <c r="AE15" s="13">
        <f t="shared" si="6"/>
        <v>32.106339468302657</v>
      </c>
      <c r="AF15" s="13">
        <f t="shared" si="7"/>
        <v>30.674846625766872</v>
      </c>
      <c r="AG15" s="13">
        <f t="shared" si="8"/>
        <v>6.3394683026584868</v>
      </c>
      <c r="AH15" s="49">
        <f t="shared" si="9"/>
        <v>19.631901840490798</v>
      </c>
      <c r="AI15" s="58">
        <f t="shared" si="10"/>
        <v>33.128834355828218</v>
      </c>
      <c r="AJ15" s="13">
        <f t="shared" si="11"/>
        <v>29.243353783231086</v>
      </c>
      <c r="AK15" s="13">
        <f t="shared" si="12"/>
        <v>15.950920245398773</v>
      </c>
      <c r="AL15" s="13">
        <f t="shared" si="13"/>
        <v>5.9304703476482619</v>
      </c>
      <c r="AM15" s="59">
        <f t="shared" si="14"/>
        <v>15.746421267893659</v>
      </c>
      <c r="AN15" s="36">
        <f t="shared" si="15"/>
        <v>75.255623721881392</v>
      </c>
      <c r="AO15" s="13">
        <f t="shared" si="16"/>
        <v>10.633946830265849</v>
      </c>
      <c r="AP15" s="13">
        <f t="shared" si="17"/>
        <v>4.4989775051124745</v>
      </c>
      <c r="AQ15" s="13">
        <f t="shared" si="18"/>
        <v>2.8629856850715747</v>
      </c>
      <c r="AR15" s="13">
        <f t="shared" si="19"/>
        <v>6.7484662576687118</v>
      </c>
    </row>
    <row r="16" spans="2:44" x14ac:dyDescent="0.35">
      <c r="B16" s="4" t="s">
        <v>70</v>
      </c>
      <c r="C16" s="8"/>
      <c r="D16" s="8"/>
      <c r="E16" s="8"/>
      <c r="F16" s="8"/>
      <c r="G16" s="63"/>
      <c r="H16" s="33"/>
      <c r="I16" s="8"/>
      <c r="J16" s="8"/>
      <c r="K16" s="8"/>
      <c r="L16" s="66"/>
      <c r="M16" s="70"/>
      <c r="N16" s="8"/>
      <c r="O16" s="8"/>
      <c r="P16" s="8"/>
      <c r="Q16" s="71"/>
      <c r="R16" s="8"/>
      <c r="S16" s="8"/>
      <c r="T16" s="8"/>
      <c r="U16" s="8"/>
      <c r="V16" s="8"/>
      <c r="X16" s="4" t="s">
        <v>70</v>
      </c>
      <c r="Y16" s="12"/>
      <c r="Z16" s="12"/>
      <c r="AA16" s="12"/>
      <c r="AB16" s="12"/>
      <c r="AC16" s="40"/>
      <c r="AD16" s="46"/>
      <c r="AE16" s="12"/>
      <c r="AF16" s="12"/>
      <c r="AG16" s="12"/>
      <c r="AH16" s="47"/>
      <c r="AI16" s="56"/>
      <c r="AJ16" s="12"/>
      <c r="AK16" s="12"/>
      <c r="AL16" s="12"/>
      <c r="AM16" s="57"/>
      <c r="AN16" s="12"/>
      <c r="AO16" s="12"/>
      <c r="AP16" s="12"/>
      <c r="AQ16" s="12"/>
      <c r="AR16" s="12"/>
    </row>
    <row r="17" spans="2:44" x14ac:dyDescent="0.35">
      <c r="B17" s="9" t="s">
        <v>63</v>
      </c>
      <c r="C17" s="10">
        <v>528</v>
      </c>
      <c r="D17" s="10">
        <v>273</v>
      </c>
      <c r="E17" s="10">
        <v>80</v>
      </c>
      <c r="F17" s="10">
        <v>33</v>
      </c>
      <c r="G17" s="64">
        <v>59</v>
      </c>
      <c r="H17" s="34">
        <v>135</v>
      </c>
      <c r="I17" s="10">
        <v>296</v>
      </c>
      <c r="J17" s="10">
        <v>324</v>
      </c>
      <c r="K17" s="10">
        <v>35</v>
      </c>
      <c r="L17" s="67">
        <v>183</v>
      </c>
      <c r="M17" s="72">
        <v>401</v>
      </c>
      <c r="N17" s="10">
        <v>332</v>
      </c>
      <c r="O17" s="10">
        <v>122</v>
      </c>
      <c r="P17" s="10">
        <v>45</v>
      </c>
      <c r="Q17" s="73">
        <v>73</v>
      </c>
      <c r="R17" s="61">
        <v>772</v>
      </c>
      <c r="S17" s="10">
        <v>118</v>
      </c>
      <c r="T17" s="10">
        <v>34</v>
      </c>
      <c r="U17" s="10">
        <v>19</v>
      </c>
      <c r="V17" s="10">
        <v>30</v>
      </c>
      <c r="X17" s="9" t="s">
        <v>63</v>
      </c>
      <c r="Y17" s="13">
        <f t="shared" si="0"/>
        <v>54.265159301130531</v>
      </c>
      <c r="Z17" s="13">
        <f t="shared" si="1"/>
        <v>28.057553956834528</v>
      </c>
      <c r="AA17" s="13">
        <f t="shared" si="2"/>
        <v>8.2219938335046248</v>
      </c>
      <c r="AB17" s="13">
        <f t="shared" si="3"/>
        <v>3.3915724563206582</v>
      </c>
      <c r="AC17" s="41">
        <f t="shared" si="4"/>
        <v>6.0637204522096608</v>
      </c>
      <c r="AD17" s="48">
        <f t="shared" si="5"/>
        <v>13.874614594039056</v>
      </c>
      <c r="AE17" s="13">
        <f t="shared" si="6"/>
        <v>30.421377183967113</v>
      </c>
      <c r="AF17" s="13">
        <f t="shared" si="7"/>
        <v>33.299075025693732</v>
      </c>
      <c r="AG17" s="13">
        <f t="shared" si="8"/>
        <v>3.5971223021582732</v>
      </c>
      <c r="AH17" s="49">
        <f t="shared" si="9"/>
        <v>18.807810894141831</v>
      </c>
      <c r="AI17" s="58">
        <f t="shared" si="10"/>
        <v>41.21274409044193</v>
      </c>
      <c r="AJ17" s="13">
        <f t="shared" si="11"/>
        <v>34.121274409044197</v>
      </c>
      <c r="AK17" s="13">
        <f t="shared" si="12"/>
        <v>12.538540596094553</v>
      </c>
      <c r="AL17" s="13">
        <f t="shared" si="13"/>
        <v>4.6248715313463515</v>
      </c>
      <c r="AM17" s="59">
        <f t="shared" si="14"/>
        <v>7.5025693730729701</v>
      </c>
      <c r="AN17" s="36">
        <f t="shared" si="15"/>
        <v>79.342240493319622</v>
      </c>
      <c r="AO17" s="13">
        <f t="shared" si="16"/>
        <v>12.127440904419322</v>
      </c>
      <c r="AP17" s="13">
        <f t="shared" si="17"/>
        <v>3.494347379239465</v>
      </c>
      <c r="AQ17" s="13">
        <f t="shared" si="18"/>
        <v>1.9527235354573484</v>
      </c>
      <c r="AR17" s="13">
        <f t="shared" si="19"/>
        <v>3.0832476875642345</v>
      </c>
    </row>
    <row r="18" spans="2:44" x14ac:dyDescent="0.35">
      <c r="B18" s="9" t="s">
        <v>64</v>
      </c>
      <c r="C18" s="10">
        <v>218</v>
      </c>
      <c r="D18" s="10">
        <v>80</v>
      </c>
      <c r="E18" s="10">
        <v>7</v>
      </c>
      <c r="F18" s="10">
        <v>12</v>
      </c>
      <c r="G18" s="64">
        <v>8</v>
      </c>
      <c r="H18" s="34">
        <v>51</v>
      </c>
      <c r="I18" s="10">
        <v>109</v>
      </c>
      <c r="J18" s="10">
        <v>83</v>
      </c>
      <c r="K18" s="10">
        <v>13</v>
      </c>
      <c r="L18" s="67">
        <v>69</v>
      </c>
      <c r="M18" s="72">
        <v>103</v>
      </c>
      <c r="N18" s="10">
        <v>103</v>
      </c>
      <c r="O18" s="10">
        <v>40</v>
      </c>
      <c r="P18" s="10">
        <v>16</v>
      </c>
      <c r="Q18" s="73">
        <v>63</v>
      </c>
      <c r="R18" s="61">
        <v>187</v>
      </c>
      <c r="S18" s="10">
        <v>53</v>
      </c>
      <c r="T18" s="10">
        <v>36</v>
      </c>
      <c r="U18" s="10">
        <v>16</v>
      </c>
      <c r="V18" s="10">
        <v>33</v>
      </c>
      <c r="X18" s="9" t="s">
        <v>64</v>
      </c>
      <c r="Y18" s="13">
        <f t="shared" si="0"/>
        <v>67.07692307692308</v>
      </c>
      <c r="Z18" s="13">
        <f t="shared" si="1"/>
        <v>24.615384615384617</v>
      </c>
      <c r="AA18" s="13">
        <f t="shared" si="2"/>
        <v>2.1538461538461537</v>
      </c>
      <c r="AB18" s="13">
        <f t="shared" si="3"/>
        <v>3.6923076923076925</v>
      </c>
      <c r="AC18" s="41">
        <f t="shared" si="4"/>
        <v>2.4615384615384617</v>
      </c>
      <c r="AD18" s="48">
        <f t="shared" si="5"/>
        <v>15.692307692307692</v>
      </c>
      <c r="AE18" s="13">
        <f t="shared" si="6"/>
        <v>33.53846153846154</v>
      </c>
      <c r="AF18" s="13">
        <f t="shared" si="7"/>
        <v>25.538461538461537</v>
      </c>
      <c r="AG18" s="13">
        <f t="shared" si="8"/>
        <v>4</v>
      </c>
      <c r="AH18" s="49">
        <f t="shared" si="9"/>
        <v>21.23076923076923</v>
      </c>
      <c r="AI18" s="58">
        <f t="shared" si="10"/>
        <v>31.692307692307693</v>
      </c>
      <c r="AJ18" s="13">
        <f t="shared" si="11"/>
        <v>31.692307692307693</v>
      </c>
      <c r="AK18" s="13">
        <f t="shared" si="12"/>
        <v>12.307692307692308</v>
      </c>
      <c r="AL18" s="13">
        <f t="shared" si="13"/>
        <v>4.9230769230769234</v>
      </c>
      <c r="AM18" s="59">
        <f t="shared" si="14"/>
        <v>19.384615384615383</v>
      </c>
      <c r="AN18" s="36">
        <f t="shared" si="15"/>
        <v>57.53846153846154</v>
      </c>
      <c r="AO18" s="13">
        <f t="shared" si="16"/>
        <v>16.307692307692307</v>
      </c>
      <c r="AP18" s="13">
        <f t="shared" si="17"/>
        <v>11.076923076923077</v>
      </c>
      <c r="AQ18" s="13">
        <f t="shared" si="18"/>
        <v>4.9230769230769234</v>
      </c>
      <c r="AR18" s="13">
        <f t="shared" si="19"/>
        <v>10.153846153846153</v>
      </c>
    </row>
    <row r="19" spans="2:44" x14ac:dyDescent="0.35">
      <c r="B19" s="9" t="s">
        <v>65</v>
      </c>
      <c r="C19" s="10">
        <v>918</v>
      </c>
      <c r="D19" s="10">
        <v>115</v>
      </c>
      <c r="E19" s="10">
        <v>24</v>
      </c>
      <c r="F19" s="10">
        <v>26</v>
      </c>
      <c r="G19" s="64">
        <v>18</v>
      </c>
      <c r="H19" s="34">
        <v>133</v>
      </c>
      <c r="I19" s="10">
        <v>243</v>
      </c>
      <c r="J19" s="10">
        <v>360</v>
      </c>
      <c r="K19" s="10">
        <v>41</v>
      </c>
      <c r="L19" s="67">
        <v>324</v>
      </c>
      <c r="M19" s="72">
        <v>370</v>
      </c>
      <c r="N19" s="10">
        <v>354</v>
      </c>
      <c r="O19" s="10">
        <v>169</v>
      </c>
      <c r="P19" s="10">
        <v>42</v>
      </c>
      <c r="Q19" s="73">
        <v>166</v>
      </c>
      <c r="R19" s="61">
        <v>875</v>
      </c>
      <c r="S19" s="10">
        <v>120</v>
      </c>
      <c r="T19" s="10">
        <v>22</v>
      </c>
      <c r="U19" s="10">
        <v>21</v>
      </c>
      <c r="V19" s="10">
        <v>63</v>
      </c>
      <c r="X19" s="9" t="s">
        <v>65</v>
      </c>
      <c r="Y19" s="13">
        <f t="shared" si="0"/>
        <v>83.378746594005449</v>
      </c>
      <c r="Z19" s="13">
        <f t="shared" si="1"/>
        <v>10.445049954586739</v>
      </c>
      <c r="AA19" s="13">
        <f t="shared" si="2"/>
        <v>2.1798365122615802</v>
      </c>
      <c r="AB19" s="13">
        <f t="shared" si="3"/>
        <v>2.3614895549500452</v>
      </c>
      <c r="AC19" s="41">
        <f t="shared" si="4"/>
        <v>1.6348773841961852</v>
      </c>
      <c r="AD19" s="48">
        <f t="shared" si="5"/>
        <v>12.079927338782923</v>
      </c>
      <c r="AE19" s="13">
        <f t="shared" si="6"/>
        <v>22.070844686648503</v>
      </c>
      <c r="AF19" s="13">
        <f t="shared" si="7"/>
        <v>32.697547683923709</v>
      </c>
      <c r="AG19" s="13">
        <f t="shared" si="8"/>
        <v>3.7238873751135335</v>
      </c>
      <c r="AH19" s="49">
        <f t="shared" si="9"/>
        <v>29.427792915531338</v>
      </c>
      <c r="AI19" s="58">
        <f t="shared" si="10"/>
        <v>33.605812897366036</v>
      </c>
      <c r="AJ19" s="13">
        <f t="shared" si="11"/>
        <v>32.152588555858308</v>
      </c>
      <c r="AK19" s="13">
        <f t="shared" si="12"/>
        <v>15.349682107175294</v>
      </c>
      <c r="AL19" s="13">
        <f t="shared" si="13"/>
        <v>3.8147138964577656</v>
      </c>
      <c r="AM19" s="59">
        <f t="shared" si="14"/>
        <v>15.077202543142597</v>
      </c>
      <c r="AN19" s="36">
        <f t="shared" si="15"/>
        <v>79.473206176203448</v>
      </c>
      <c r="AO19" s="13">
        <f t="shared" si="16"/>
        <v>10.899182561307901</v>
      </c>
      <c r="AP19" s="13">
        <f t="shared" si="17"/>
        <v>1.9981834695731153</v>
      </c>
      <c r="AQ19" s="13">
        <f t="shared" si="18"/>
        <v>1.9073569482288828</v>
      </c>
      <c r="AR19" s="13">
        <f t="shared" si="19"/>
        <v>5.7220708446866482</v>
      </c>
    </row>
    <row r="20" spans="2:44" x14ac:dyDescent="0.35">
      <c r="B20" s="9" t="s">
        <v>66</v>
      </c>
      <c r="C20" s="10">
        <v>87</v>
      </c>
      <c r="D20" s="10">
        <v>17</v>
      </c>
      <c r="E20" s="10">
        <v>3</v>
      </c>
      <c r="F20" s="10">
        <v>1</v>
      </c>
      <c r="G20" s="64">
        <v>9</v>
      </c>
      <c r="H20" s="34">
        <v>7</v>
      </c>
      <c r="I20" s="10">
        <v>40</v>
      </c>
      <c r="J20" s="10">
        <v>40</v>
      </c>
      <c r="K20" s="10">
        <v>5</v>
      </c>
      <c r="L20" s="67">
        <v>25</v>
      </c>
      <c r="M20" s="72">
        <v>22</v>
      </c>
      <c r="N20" s="10">
        <v>30</v>
      </c>
      <c r="O20" s="10">
        <v>29</v>
      </c>
      <c r="P20" s="10">
        <v>6</v>
      </c>
      <c r="Q20" s="73">
        <v>30</v>
      </c>
      <c r="R20" s="61">
        <v>94</v>
      </c>
      <c r="S20" s="10">
        <v>9</v>
      </c>
      <c r="T20" s="10">
        <v>3</v>
      </c>
      <c r="U20" s="10">
        <v>2</v>
      </c>
      <c r="V20" s="10">
        <v>9</v>
      </c>
      <c r="X20" s="9" t="s">
        <v>66</v>
      </c>
      <c r="Y20" s="13">
        <f t="shared" si="0"/>
        <v>74.358974358974365</v>
      </c>
      <c r="Z20" s="13">
        <f t="shared" si="1"/>
        <v>14.529914529914532</v>
      </c>
      <c r="AA20" s="13">
        <f t="shared" si="2"/>
        <v>2.5641025641025639</v>
      </c>
      <c r="AB20" s="13">
        <f t="shared" si="3"/>
        <v>0.85470085470085477</v>
      </c>
      <c r="AC20" s="41">
        <f t="shared" si="4"/>
        <v>7.6923076923076925</v>
      </c>
      <c r="AD20" s="48">
        <f t="shared" si="5"/>
        <v>5.982905982905983</v>
      </c>
      <c r="AE20" s="13">
        <f t="shared" si="6"/>
        <v>34.188034188034187</v>
      </c>
      <c r="AF20" s="13">
        <f t="shared" si="7"/>
        <v>34.188034188034187</v>
      </c>
      <c r="AG20" s="13">
        <f t="shared" si="8"/>
        <v>4.2735042735042734</v>
      </c>
      <c r="AH20" s="49">
        <f t="shared" si="9"/>
        <v>21.367521367521366</v>
      </c>
      <c r="AI20" s="58">
        <f t="shared" si="10"/>
        <v>18.803418803418804</v>
      </c>
      <c r="AJ20" s="13">
        <f t="shared" si="11"/>
        <v>25.641025641025639</v>
      </c>
      <c r="AK20" s="13">
        <f t="shared" si="12"/>
        <v>24.786324786324787</v>
      </c>
      <c r="AL20" s="13">
        <f t="shared" si="13"/>
        <v>5.1282051282051277</v>
      </c>
      <c r="AM20" s="59">
        <f t="shared" si="14"/>
        <v>25.641025641025639</v>
      </c>
      <c r="AN20" s="36">
        <f t="shared" si="15"/>
        <v>80.341880341880341</v>
      </c>
      <c r="AO20" s="13">
        <f t="shared" si="16"/>
        <v>7.6923076923076925</v>
      </c>
      <c r="AP20" s="13">
        <f t="shared" si="17"/>
        <v>2.5641025641025639</v>
      </c>
      <c r="AQ20" s="13">
        <f t="shared" si="18"/>
        <v>1.7094017094017095</v>
      </c>
      <c r="AR20" s="13">
        <f t="shared" si="19"/>
        <v>7.6923076923076925</v>
      </c>
    </row>
    <row r="21" spans="2:44" x14ac:dyDescent="0.35">
      <c r="B21" s="9" t="s">
        <v>67</v>
      </c>
      <c r="C21" s="10">
        <v>245</v>
      </c>
      <c r="D21" s="10">
        <v>5</v>
      </c>
      <c r="E21" s="10">
        <v>0</v>
      </c>
      <c r="F21" s="10">
        <v>3</v>
      </c>
      <c r="G21" s="64">
        <v>3</v>
      </c>
      <c r="H21" s="34">
        <v>32</v>
      </c>
      <c r="I21" s="10">
        <v>33</v>
      </c>
      <c r="J21" s="10">
        <v>68</v>
      </c>
      <c r="K21" s="10">
        <v>23</v>
      </c>
      <c r="L21" s="67">
        <v>100</v>
      </c>
      <c r="M21" s="72">
        <v>51</v>
      </c>
      <c r="N21" s="10">
        <v>44</v>
      </c>
      <c r="O21" s="10">
        <v>53</v>
      </c>
      <c r="P21" s="10">
        <v>29</v>
      </c>
      <c r="Q21" s="73">
        <v>79</v>
      </c>
      <c r="R21" s="61">
        <v>204</v>
      </c>
      <c r="S21" s="10">
        <v>12</v>
      </c>
      <c r="T21" s="10">
        <v>6</v>
      </c>
      <c r="U21" s="10">
        <v>7</v>
      </c>
      <c r="V21" s="10">
        <v>27</v>
      </c>
      <c r="X21" s="9" t="s">
        <v>67</v>
      </c>
      <c r="Y21" s="13">
        <f t="shared" si="0"/>
        <v>95.703125</v>
      </c>
      <c r="Z21" s="13">
        <f t="shared" si="1"/>
        <v>1.953125</v>
      </c>
      <c r="AA21" s="13">
        <f t="shared" si="2"/>
        <v>0</v>
      </c>
      <c r="AB21" s="13">
        <f t="shared" si="3"/>
        <v>1.171875</v>
      </c>
      <c r="AC21" s="41">
        <f t="shared" si="4"/>
        <v>1.171875</v>
      </c>
      <c r="AD21" s="48">
        <f t="shared" si="5"/>
        <v>12.5</v>
      </c>
      <c r="AE21" s="13">
        <f t="shared" si="6"/>
        <v>12.890625</v>
      </c>
      <c r="AF21" s="13">
        <f t="shared" si="7"/>
        <v>26.5625</v>
      </c>
      <c r="AG21" s="13">
        <f t="shared" si="8"/>
        <v>8.984375</v>
      </c>
      <c r="AH21" s="49">
        <f t="shared" si="9"/>
        <v>39.0625</v>
      </c>
      <c r="AI21" s="58">
        <f t="shared" si="10"/>
        <v>19.921875</v>
      </c>
      <c r="AJ21" s="13">
        <f t="shared" si="11"/>
        <v>17.1875</v>
      </c>
      <c r="AK21" s="13">
        <f t="shared" si="12"/>
        <v>20.703125</v>
      </c>
      <c r="AL21" s="13">
        <f t="shared" si="13"/>
        <v>11.328125</v>
      </c>
      <c r="AM21" s="59">
        <f t="shared" si="14"/>
        <v>30.859375</v>
      </c>
      <c r="AN21" s="36">
        <f t="shared" si="15"/>
        <v>79.6875</v>
      </c>
      <c r="AO21" s="13">
        <f t="shared" si="16"/>
        <v>4.6875</v>
      </c>
      <c r="AP21" s="13">
        <f t="shared" si="17"/>
        <v>2.34375</v>
      </c>
      <c r="AQ21" s="13">
        <f t="shared" si="18"/>
        <v>2.734375</v>
      </c>
      <c r="AR21" s="13">
        <f t="shared" si="19"/>
        <v>10.546875</v>
      </c>
    </row>
    <row r="22" spans="2:44" x14ac:dyDescent="0.35">
      <c r="B22" s="9" t="s">
        <v>68</v>
      </c>
      <c r="C22" s="10">
        <v>81</v>
      </c>
      <c r="D22" s="10">
        <v>24</v>
      </c>
      <c r="E22" s="10">
        <v>4</v>
      </c>
      <c r="F22" s="10">
        <v>2</v>
      </c>
      <c r="G22" s="64">
        <v>11</v>
      </c>
      <c r="H22" s="34">
        <v>6</v>
      </c>
      <c r="I22" s="10">
        <v>30</v>
      </c>
      <c r="J22" s="10">
        <v>43</v>
      </c>
      <c r="K22" s="10">
        <v>2</v>
      </c>
      <c r="L22" s="67">
        <v>41</v>
      </c>
      <c r="M22" s="72">
        <v>28</v>
      </c>
      <c r="N22" s="10">
        <v>29</v>
      </c>
      <c r="O22" s="10">
        <v>32</v>
      </c>
      <c r="P22" s="10">
        <v>2</v>
      </c>
      <c r="Q22" s="73">
        <v>31</v>
      </c>
      <c r="R22" s="61">
        <v>94</v>
      </c>
      <c r="S22" s="10">
        <v>22</v>
      </c>
      <c r="T22" s="10">
        <v>3</v>
      </c>
      <c r="U22" s="10">
        <v>1</v>
      </c>
      <c r="V22" s="10">
        <v>2</v>
      </c>
      <c r="X22" s="9" t="s">
        <v>68</v>
      </c>
      <c r="Y22" s="13">
        <f t="shared" si="0"/>
        <v>66.393442622950815</v>
      </c>
      <c r="Z22" s="13">
        <f t="shared" si="1"/>
        <v>19.672131147540984</v>
      </c>
      <c r="AA22" s="13">
        <f t="shared" si="2"/>
        <v>3.278688524590164</v>
      </c>
      <c r="AB22" s="13">
        <f t="shared" si="3"/>
        <v>1.639344262295082</v>
      </c>
      <c r="AC22" s="41">
        <f t="shared" si="4"/>
        <v>9.0163934426229506</v>
      </c>
      <c r="AD22" s="48">
        <f t="shared" si="5"/>
        <v>4.918032786885246</v>
      </c>
      <c r="AE22" s="13">
        <f t="shared" si="6"/>
        <v>24.590163934426229</v>
      </c>
      <c r="AF22" s="13">
        <f t="shared" si="7"/>
        <v>35.245901639344261</v>
      </c>
      <c r="AG22" s="13">
        <f t="shared" si="8"/>
        <v>1.639344262295082</v>
      </c>
      <c r="AH22" s="49">
        <f t="shared" si="9"/>
        <v>33.606557377049178</v>
      </c>
      <c r="AI22" s="58">
        <f t="shared" si="10"/>
        <v>22.950819672131146</v>
      </c>
      <c r="AJ22" s="13">
        <f t="shared" si="11"/>
        <v>23.770491803278688</v>
      </c>
      <c r="AK22" s="13">
        <f t="shared" si="12"/>
        <v>26.229508196721312</v>
      </c>
      <c r="AL22" s="13">
        <f t="shared" si="13"/>
        <v>1.639344262295082</v>
      </c>
      <c r="AM22" s="59">
        <f t="shared" si="14"/>
        <v>25.409836065573771</v>
      </c>
      <c r="AN22" s="36">
        <f t="shared" si="15"/>
        <v>77.049180327868854</v>
      </c>
      <c r="AO22" s="13">
        <f t="shared" si="16"/>
        <v>18.032786885245901</v>
      </c>
      <c r="AP22" s="13">
        <f t="shared" si="17"/>
        <v>2.459016393442623</v>
      </c>
      <c r="AQ22" s="13">
        <f t="shared" si="18"/>
        <v>0.81967213114754101</v>
      </c>
      <c r="AR22" s="13">
        <f t="shared" si="19"/>
        <v>1.639344262295082</v>
      </c>
    </row>
    <row r="23" spans="2:44" x14ac:dyDescent="0.35">
      <c r="B23" s="9" t="s">
        <v>69</v>
      </c>
      <c r="C23" s="10">
        <v>438</v>
      </c>
      <c r="D23" s="10">
        <v>68</v>
      </c>
      <c r="E23" s="10">
        <v>12</v>
      </c>
      <c r="F23" s="10">
        <v>14</v>
      </c>
      <c r="G23" s="64">
        <v>16</v>
      </c>
      <c r="H23" s="34">
        <v>43</v>
      </c>
      <c r="I23" s="10">
        <v>114</v>
      </c>
      <c r="J23" s="10">
        <v>158</v>
      </c>
      <c r="K23" s="10">
        <v>29</v>
      </c>
      <c r="L23" s="67">
        <v>204</v>
      </c>
      <c r="M23" s="72">
        <v>128</v>
      </c>
      <c r="N23" s="10">
        <v>100</v>
      </c>
      <c r="O23" s="10">
        <v>106</v>
      </c>
      <c r="P23" s="10">
        <v>34</v>
      </c>
      <c r="Q23" s="73">
        <v>180</v>
      </c>
      <c r="R23" s="61">
        <v>426</v>
      </c>
      <c r="S23" s="10">
        <v>45</v>
      </c>
      <c r="T23" s="10">
        <v>15</v>
      </c>
      <c r="U23" s="10">
        <v>17</v>
      </c>
      <c r="V23" s="10">
        <v>45</v>
      </c>
      <c r="X23" s="9" t="s">
        <v>69</v>
      </c>
      <c r="Y23" s="13">
        <f t="shared" si="0"/>
        <v>79.927007299270073</v>
      </c>
      <c r="Z23" s="13">
        <f t="shared" si="1"/>
        <v>12.408759124087592</v>
      </c>
      <c r="AA23" s="13">
        <f t="shared" si="2"/>
        <v>2.1897810218978102</v>
      </c>
      <c r="AB23" s="13">
        <f t="shared" si="3"/>
        <v>2.5547445255474455</v>
      </c>
      <c r="AC23" s="41">
        <f t="shared" si="4"/>
        <v>2.9197080291970803</v>
      </c>
      <c r="AD23" s="48">
        <f t="shared" si="5"/>
        <v>7.8467153284671536</v>
      </c>
      <c r="AE23" s="13">
        <f t="shared" si="6"/>
        <v>20.802919708029197</v>
      </c>
      <c r="AF23" s="13">
        <f t="shared" si="7"/>
        <v>28.832116788321166</v>
      </c>
      <c r="AG23" s="13">
        <f t="shared" si="8"/>
        <v>5.2919708029197077</v>
      </c>
      <c r="AH23" s="49">
        <f t="shared" si="9"/>
        <v>37.226277372262771</v>
      </c>
      <c r="AI23" s="58">
        <f t="shared" si="10"/>
        <v>23.357664233576642</v>
      </c>
      <c r="AJ23" s="13">
        <f t="shared" si="11"/>
        <v>18.248175182481752</v>
      </c>
      <c r="AK23" s="13">
        <f t="shared" si="12"/>
        <v>19.34306569343066</v>
      </c>
      <c r="AL23" s="13">
        <f t="shared" si="13"/>
        <v>6.2043795620437958</v>
      </c>
      <c r="AM23" s="59">
        <f t="shared" si="14"/>
        <v>32.846715328467155</v>
      </c>
      <c r="AN23" s="36">
        <f t="shared" si="15"/>
        <v>77.737226277372258</v>
      </c>
      <c r="AO23" s="13">
        <f t="shared" si="16"/>
        <v>8.2116788321167888</v>
      </c>
      <c r="AP23" s="13">
        <f t="shared" si="17"/>
        <v>2.7372262773722631</v>
      </c>
      <c r="AQ23" s="13">
        <f t="shared" si="18"/>
        <v>3.1021897810218979</v>
      </c>
      <c r="AR23" s="13">
        <f t="shared" si="19"/>
        <v>8.2116788321167888</v>
      </c>
    </row>
  </sheetData>
  <mergeCells count="10">
    <mergeCell ref="B7:B8"/>
    <mergeCell ref="C7:G7"/>
    <mergeCell ref="H7:L7"/>
    <mergeCell ref="M7:Q7"/>
    <mergeCell ref="R7:V7"/>
    <mergeCell ref="X7:X8"/>
    <mergeCell ref="Y7:AC7"/>
    <mergeCell ref="AD7:AH7"/>
    <mergeCell ref="AI7:AM7"/>
    <mergeCell ref="AN7:AR7"/>
  </mergeCells>
  <hyperlinks>
    <hyperlink ref="B3" location="Índice!A1" display="voltar"/>
  </hyperlinks>
  <pageMargins left="0.70866141732283472" right="0.70866141732283472" top="0.74803149606299213" bottom="0.74803149606299213" header="0.31496062992125984" footer="0.31496062992125984"/>
  <pageSetup paperSize="9" scale="81" orientation="landscape" verticalDpi="0" r:id="rId1"/>
  <colBreaks count="3" manualBreakCount="3">
    <brk id="12" max="1048575" man="1"/>
    <brk id="23" max="1048575" man="1"/>
    <brk id="34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R25"/>
  <sheetViews>
    <sheetView showGridLines="0" zoomScaleNormal="100" workbookViewId="0">
      <selection activeCell="B1" sqref="B1"/>
    </sheetView>
  </sheetViews>
  <sheetFormatPr defaultRowHeight="14.5" x14ac:dyDescent="0.35"/>
  <cols>
    <col min="1" max="1" width="3.453125" customWidth="1"/>
    <col min="2" max="2" width="28.26953125" customWidth="1"/>
    <col min="3" max="22" width="10.1796875" customWidth="1"/>
    <col min="23" max="23" width="3.453125" customWidth="1"/>
    <col min="24" max="24" width="27.7265625" customWidth="1"/>
  </cols>
  <sheetData>
    <row r="1" spans="2:44" ht="17.5" x14ac:dyDescent="0.35">
      <c r="B1" s="1" t="s">
        <v>95</v>
      </c>
    </row>
    <row r="2" spans="2:44" ht="17.5" x14ac:dyDescent="0.35">
      <c r="B2" s="1" t="s">
        <v>96</v>
      </c>
    </row>
    <row r="3" spans="2:44" x14ac:dyDescent="0.35">
      <c r="B3" s="86" t="s">
        <v>115</v>
      </c>
    </row>
    <row r="4" spans="2:44" ht="18" customHeight="1" x14ac:dyDescent="0.35">
      <c r="B4" s="1" t="s">
        <v>104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2:44" ht="4.5" customHeight="1" x14ac:dyDescent="0.35"/>
    <row r="6" spans="2:44" x14ac:dyDescent="0.35">
      <c r="B6" s="22" t="s">
        <v>80</v>
      </c>
      <c r="X6" s="22" t="s">
        <v>81</v>
      </c>
    </row>
    <row r="7" spans="2:44" x14ac:dyDescent="0.35">
      <c r="B7" s="107" t="s">
        <v>0</v>
      </c>
      <c r="C7" s="107" t="s">
        <v>21</v>
      </c>
      <c r="D7" s="107"/>
      <c r="E7" s="107"/>
      <c r="F7" s="107"/>
      <c r="G7" s="112"/>
      <c r="H7" s="110" t="s">
        <v>22</v>
      </c>
      <c r="I7" s="107"/>
      <c r="J7" s="107"/>
      <c r="K7" s="107"/>
      <c r="L7" s="121"/>
      <c r="M7" s="122" t="s">
        <v>23</v>
      </c>
      <c r="N7" s="107"/>
      <c r="O7" s="107"/>
      <c r="P7" s="107"/>
      <c r="Q7" s="123"/>
      <c r="R7" s="111" t="s">
        <v>24</v>
      </c>
      <c r="S7" s="107"/>
      <c r="T7" s="107"/>
      <c r="U7" s="107"/>
      <c r="V7" s="107"/>
      <c r="X7" s="107" t="s">
        <v>0</v>
      </c>
      <c r="Y7" s="107" t="s">
        <v>21</v>
      </c>
      <c r="Z7" s="107"/>
      <c r="AA7" s="107"/>
      <c r="AB7" s="107"/>
      <c r="AC7" s="112"/>
      <c r="AD7" s="110" t="s">
        <v>22</v>
      </c>
      <c r="AE7" s="107"/>
      <c r="AF7" s="107"/>
      <c r="AG7" s="107"/>
      <c r="AH7" s="121"/>
      <c r="AI7" s="122" t="s">
        <v>23</v>
      </c>
      <c r="AJ7" s="107"/>
      <c r="AK7" s="107"/>
      <c r="AL7" s="107"/>
      <c r="AM7" s="123"/>
      <c r="AN7" s="111" t="s">
        <v>24</v>
      </c>
      <c r="AO7" s="107"/>
      <c r="AP7" s="107"/>
      <c r="AQ7" s="107"/>
      <c r="AR7" s="107"/>
    </row>
    <row r="8" spans="2:44" ht="21" x14ac:dyDescent="0.35">
      <c r="B8" s="108"/>
      <c r="C8" s="24" t="s">
        <v>25</v>
      </c>
      <c r="D8" s="24" t="s">
        <v>26</v>
      </c>
      <c r="E8" s="24" t="s">
        <v>27</v>
      </c>
      <c r="F8" s="24" t="s">
        <v>28</v>
      </c>
      <c r="G8" s="37" t="s">
        <v>29</v>
      </c>
      <c r="H8" s="30" t="s">
        <v>25</v>
      </c>
      <c r="I8" s="24" t="s">
        <v>26</v>
      </c>
      <c r="J8" s="24" t="s">
        <v>27</v>
      </c>
      <c r="K8" s="24" t="s">
        <v>28</v>
      </c>
      <c r="L8" s="42" t="s">
        <v>29</v>
      </c>
      <c r="M8" s="50" t="s">
        <v>25</v>
      </c>
      <c r="N8" s="24" t="s">
        <v>26</v>
      </c>
      <c r="O8" s="24" t="s">
        <v>27</v>
      </c>
      <c r="P8" s="24" t="s">
        <v>28</v>
      </c>
      <c r="Q8" s="51" t="s">
        <v>29</v>
      </c>
      <c r="R8" s="23" t="s">
        <v>25</v>
      </c>
      <c r="S8" s="14" t="s">
        <v>26</v>
      </c>
      <c r="T8" s="14" t="s">
        <v>27</v>
      </c>
      <c r="U8" s="14" t="s">
        <v>28</v>
      </c>
      <c r="V8" s="14" t="s">
        <v>29</v>
      </c>
      <c r="X8" s="108"/>
      <c r="Y8" s="24" t="s">
        <v>25</v>
      </c>
      <c r="Z8" s="24" t="s">
        <v>26</v>
      </c>
      <c r="AA8" s="24" t="s">
        <v>27</v>
      </c>
      <c r="AB8" s="24" t="s">
        <v>28</v>
      </c>
      <c r="AC8" s="37" t="s">
        <v>29</v>
      </c>
      <c r="AD8" s="30" t="s">
        <v>25</v>
      </c>
      <c r="AE8" s="24" t="s">
        <v>26</v>
      </c>
      <c r="AF8" s="24" t="s">
        <v>27</v>
      </c>
      <c r="AG8" s="24" t="s">
        <v>28</v>
      </c>
      <c r="AH8" s="42" t="s">
        <v>29</v>
      </c>
      <c r="AI8" s="50" t="s">
        <v>25</v>
      </c>
      <c r="AJ8" s="24" t="s">
        <v>26</v>
      </c>
      <c r="AK8" s="24" t="s">
        <v>27</v>
      </c>
      <c r="AL8" s="24" t="s">
        <v>28</v>
      </c>
      <c r="AM8" s="51" t="s">
        <v>29</v>
      </c>
      <c r="AN8" s="23" t="s">
        <v>25</v>
      </c>
      <c r="AO8" s="14" t="s">
        <v>26</v>
      </c>
      <c r="AP8" s="14" t="s">
        <v>27</v>
      </c>
      <c r="AQ8" s="14" t="s">
        <v>28</v>
      </c>
      <c r="AR8" s="14" t="s">
        <v>29</v>
      </c>
    </row>
    <row r="9" spans="2:44" x14ac:dyDescent="0.35">
      <c r="B9" s="4" t="s">
        <v>4</v>
      </c>
      <c r="C9" s="5"/>
      <c r="D9" s="5"/>
      <c r="E9" s="5"/>
      <c r="F9" s="5"/>
      <c r="G9" s="38"/>
      <c r="H9" s="31"/>
      <c r="I9" s="5"/>
      <c r="J9" s="5"/>
      <c r="K9" s="5"/>
      <c r="L9" s="43"/>
      <c r="M9" s="52"/>
      <c r="N9" s="5"/>
      <c r="O9" s="5"/>
      <c r="P9" s="5"/>
      <c r="Q9" s="53"/>
      <c r="R9" s="5"/>
      <c r="S9" s="5"/>
      <c r="T9" s="5"/>
      <c r="U9" s="5"/>
      <c r="V9" s="5"/>
      <c r="X9" s="4" t="s">
        <v>4</v>
      </c>
      <c r="Y9" s="5"/>
      <c r="Z9" s="5"/>
      <c r="AA9" s="5"/>
      <c r="AB9" s="5"/>
      <c r="AC9" s="38"/>
      <c r="AD9" s="31"/>
      <c r="AE9" s="5"/>
      <c r="AF9" s="5"/>
      <c r="AG9" s="5"/>
      <c r="AH9" s="43"/>
      <c r="AI9" s="52"/>
      <c r="AJ9" s="5"/>
      <c r="AK9" s="5"/>
      <c r="AL9" s="5"/>
      <c r="AM9" s="53"/>
      <c r="AN9" s="5"/>
      <c r="AO9" s="5"/>
      <c r="AP9" s="5"/>
      <c r="AQ9" s="5"/>
      <c r="AR9" s="5"/>
    </row>
    <row r="10" spans="2:44" x14ac:dyDescent="0.35">
      <c r="B10" s="6" t="s">
        <v>4</v>
      </c>
      <c r="C10" s="7">
        <v>61</v>
      </c>
      <c r="D10" s="7">
        <v>2</v>
      </c>
      <c r="E10" s="7">
        <v>2</v>
      </c>
      <c r="F10" s="7">
        <v>0</v>
      </c>
      <c r="G10" s="62">
        <v>9</v>
      </c>
      <c r="H10" s="32">
        <v>13</v>
      </c>
      <c r="I10" s="7">
        <v>7</v>
      </c>
      <c r="J10" s="7">
        <v>18</v>
      </c>
      <c r="K10" s="7">
        <v>9</v>
      </c>
      <c r="L10" s="65">
        <v>27</v>
      </c>
      <c r="M10" s="68">
        <v>32</v>
      </c>
      <c r="N10" s="7">
        <v>8</v>
      </c>
      <c r="O10" s="7">
        <v>10</v>
      </c>
      <c r="P10" s="7">
        <v>4</v>
      </c>
      <c r="Q10" s="69">
        <v>20</v>
      </c>
      <c r="R10" s="60">
        <v>55</v>
      </c>
      <c r="S10" s="7">
        <v>0</v>
      </c>
      <c r="T10" s="7">
        <v>1</v>
      </c>
      <c r="U10" s="7">
        <v>3</v>
      </c>
      <c r="V10" s="7">
        <v>15</v>
      </c>
      <c r="X10" s="6" t="s">
        <v>4</v>
      </c>
      <c r="Y10" s="11">
        <f>C10/(C10+D10+E10+F10+G10)*100</f>
        <v>82.432432432432435</v>
      </c>
      <c r="Z10" s="11">
        <f>D10/(D10+E10+F10+G10+C10)*100</f>
        <v>2.7027027027027026</v>
      </c>
      <c r="AA10" s="11">
        <f>E10/(E10+F10+G10+D10+C10)*100</f>
        <v>2.7027027027027026</v>
      </c>
      <c r="AB10" s="11">
        <f>F10/(F10+G10+E10+D10+C10)*100</f>
        <v>0</v>
      </c>
      <c r="AC10" s="74">
        <f>G10/(G10+F10+E10+D10+C10)*100</f>
        <v>12.162162162162163</v>
      </c>
      <c r="AD10" s="35">
        <f>H10/(H10+I10+J10+K10+L10)*100</f>
        <v>17.567567567567568</v>
      </c>
      <c r="AE10" s="11">
        <f>I10/(I10+J10+K10+L10+H10)*100</f>
        <v>9.4594594594594597</v>
      </c>
      <c r="AF10" s="11">
        <f>J10/(J10+K10+L10+I10+H10)*100</f>
        <v>24.324324324324326</v>
      </c>
      <c r="AG10" s="11">
        <f>K10/(K10+L10+J10+I10+H10)*100</f>
        <v>12.162162162162163</v>
      </c>
      <c r="AH10" s="74">
        <f>L10/(L10+K10+J10+I10+H10)*100</f>
        <v>36.486486486486484</v>
      </c>
      <c r="AI10" s="35">
        <f>M10/(M10+N10+O10+P10+Q10)*100</f>
        <v>43.243243243243242</v>
      </c>
      <c r="AJ10" s="11">
        <f>N10/(N10+O10+P10+Q10+M10)*100</f>
        <v>10.810810810810811</v>
      </c>
      <c r="AK10" s="11">
        <f>O10/(O10+P10+Q10+N10+M10)*100</f>
        <v>13.513513513513514</v>
      </c>
      <c r="AL10" s="11">
        <f>P10/(P10+Q10+O10+N10+M10)*100</f>
        <v>5.4054054054054053</v>
      </c>
      <c r="AM10" s="74">
        <f>Q10/(Q10+P10+O10+N10+M10)*100</f>
        <v>27.027027027027028</v>
      </c>
      <c r="AN10" s="35">
        <f>R10/(R10+S10+T10+U10+V10)*100</f>
        <v>74.324324324324323</v>
      </c>
      <c r="AO10" s="11">
        <f>S10/(S10+T10+U10+V10+R10)*100</f>
        <v>0</v>
      </c>
      <c r="AP10" s="11">
        <f>T10/(T10+U10+V10+S10+R10)*100</f>
        <v>1.3513513513513513</v>
      </c>
      <c r="AQ10" s="11">
        <f>U10/(U10+V10+T10+S10+R10)*100</f>
        <v>4.0540540540540544</v>
      </c>
      <c r="AR10" s="11">
        <f>V10/(V10+U10+T10+S10+R10)*100</f>
        <v>20.27027027027027</v>
      </c>
    </row>
    <row r="11" spans="2:44" x14ac:dyDescent="0.35">
      <c r="B11" s="4" t="s">
        <v>5</v>
      </c>
      <c r="C11" s="8"/>
      <c r="D11" s="8"/>
      <c r="E11" s="8"/>
      <c r="F11" s="8"/>
      <c r="G11" s="63"/>
      <c r="H11" s="33"/>
      <c r="I11" s="8"/>
      <c r="J11" s="8"/>
      <c r="K11" s="8"/>
      <c r="L11" s="66"/>
      <c r="M11" s="70"/>
      <c r="N11" s="8"/>
      <c r="O11" s="8"/>
      <c r="P11" s="8"/>
      <c r="Q11" s="71"/>
      <c r="R11" s="8"/>
      <c r="S11" s="8"/>
      <c r="T11" s="8"/>
      <c r="U11" s="8"/>
      <c r="V11" s="8"/>
      <c r="X11" s="4" t="s">
        <v>5</v>
      </c>
      <c r="Y11" s="12"/>
      <c r="Z11" s="12"/>
      <c r="AA11" s="12"/>
      <c r="AB11" s="12"/>
      <c r="AC11" s="40"/>
      <c r="AD11" s="46"/>
      <c r="AE11" s="12"/>
      <c r="AF11" s="12"/>
      <c r="AG11" s="12"/>
      <c r="AH11" s="47"/>
      <c r="AI11" s="56"/>
      <c r="AJ11" s="12"/>
      <c r="AK11" s="12"/>
      <c r="AL11" s="12"/>
      <c r="AM11" s="57"/>
      <c r="AN11" s="12"/>
      <c r="AO11" s="12"/>
      <c r="AP11" s="12"/>
      <c r="AQ11" s="12"/>
      <c r="AR11" s="12"/>
    </row>
    <row r="12" spans="2:44" x14ac:dyDescent="0.35">
      <c r="B12" s="9" t="s">
        <v>6</v>
      </c>
      <c r="C12" s="10">
        <v>24</v>
      </c>
      <c r="D12" s="10">
        <v>1</v>
      </c>
      <c r="E12" s="10">
        <v>1</v>
      </c>
      <c r="F12" s="10">
        <v>0</v>
      </c>
      <c r="G12" s="64">
        <v>3</v>
      </c>
      <c r="H12" s="34">
        <v>6</v>
      </c>
      <c r="I12" s="10">
        <v>2</v>
      </c>
      <c r="J12" s="10">
        <v>6</v>
      </c>
      <c r="K12" s="10">
        <v>3</v>
      </c>
      <c r="L12" s="67">
        <v>12</v>
      </c>
      <c r="M12" s="72">
        <v>11</v>
      </c>
      <c r="N12" s="10">
        <v>4</v>
      </c>
      <c r="O12" s="10">
        <v>1</v>
      </c>
      <c r="P12" s="10">
        <v>3</v>
      </c>
      <c r="Q12" s="73">
        <v>10</v>
      </c>
      <c r="R12" s="61">
        <v>19</v>
      </c>
      <c r="S12" s="10">
        <v>0</v>
      </c>
      <c r="T12" s="10">
        <v>0</v>
      </c>
      <c r="U12" s="10">
        <v>3</v>
      </c>
      <c r="V12" s="10">
        <v>7</v>
      </c>
      <c r="X12" s="9" t="s">
        <v>6</v>
      </c>
      <c r="Y12" s="13">
        <f t="shared" ref="Y12:Y15" si="0">C12/(C12+D12+E12+F12+G12)*100</f>
        <v>82.758620689655174</v>
      </c>
      <c r="Z12" s="13">
        <f t="shared" ref="Z12:Z15" si="1">D12/(D12+E12+F12+G12+C12)*100</f>
        <v>3.4482758620689653</v>
      </c>
      <c r="AA12" s="13">
        <f t="shared" ref="AA12:AA15" si="2">E12/(E12+F12+G12+D12+C12)*100</f>
        <v>3.4482758620689653</v>
      </c>
      <c r="AB12" s="13">
        <f t="shared" ref="AB12:AB15" si="3">F12/(F12+G12+E12+D12+C12)*100</f>
        <v>0</v>
      </c>
      <c r="AC12" s="41">
        <f t="shared" ref="AC12:AC15" si="4">G12/(G12+F12+E12+D12+C12)*100</f>
        <v>10.344827586206897</v>
      </c>
      <c r="AD12" s="48">
        <f t="shared" ref="AD12:AD15" si="5">H12/(H12+I12+J12+K12+L12)*100</f>
        <v>20.689655172413794</v>
      </c>
      <c r="AE12" s="13">
        <f t="shared" ref="AE12:AE15" si="6">I12/(I12+J12+K12+L12+H12)*100</f>
        <v>6.8965517241379306</v>
      </c>
      <c r="AF12" s="13">
        <f t="shared" ref="AF12:AF15" si="7">J12/(J12+K12+L12+I12+H12)*100</f>
        <v>20.689655172413794</v>
      </c>
      <c r="AG12" s="13">
        <f t="shared" ref="AG12:AG15" si="8">K12/(K12+L12+J12+I12+H12)*100</f>
        <v>10.344827586206897</v>
      </c>
      <c r="AH12" s="49">
        <f t="shared" ref="AH12:AH15" si="9">L12/(L12+K12+J12+I12+H12)*100</f>
        <v>41.379310344827587</v>
      </c>
      <c r="AI12" s="58">
        <f t="shared" ref="AI12:AI15" si="10">M12/(M12+N12+O12+P12+Q12)*100</f>
        <v>37.931034482758619</v>
      </c>
      <c r="AJ12" s="13">
        <f t="shared" ref="AJ12:AJ15" si="11">N12/(N12+O12+P12+Q12+M12)*100</f>
        <v>13.793103448275861</v>
      </c>
      <c r="AK12" s="13">
        <f t="shared" ref="AK12:AK15" si="12">O12/(O12+P12+Q12+N12+M12)*100</f>
        <v>3.4482758620689653</v>
      </c>
      <c r="AL12" s="13">
        <f t="shared" ref="AL12:AL15" si="13">P12/(P12+Q12+O12+N12+M12)*100</f>
        <v>10.344827586206897</v>
      </c>
      <c r="AM12" s="59">
        <f t="shared" ref="AM12:AM15" si="14">Q12/(Q12+P12+O12+N12+M12)*100</f>
        <v>34.482758620689658</v>
      </c>
      <c r="AN12" s="36">
        <f t="shared" ref="AN12:AN15" si="15">R12/(R12+S12+T12+U12+V12)*100</f>
        <v>65.517241379310349</v>
      </c>
      <c r="AO12" s="13">
        <f t="shared" ref="AO12:AO15" si="16">S12/(S12+T12+U12+V12+R12)*100</f>
        <v>0</v>
      </c>
      <c r="AP12" s="13">
        <f t="shared" ref="AP12:AP15" si="17">T12/(T12+U12+V12+S12+R12)*100</f>
        <v>0</v>
      </c>
      <c r="AQ12" s="13">
        <f t="shared" ref="AQ12:AQ15" si="18">U12/(U12+V12+T12+S12+R12)*100</f>
        <v>10.344827586206897</v>
      </c>
      <c r="AR12" s="13">
        <f t="shared" ref="AR12:AR15" si="19">V12/(V12+U12+T12+S12+R12)*100</f>
        <v>24.137931034482758</v>
      </c>
    </row>
    <row r="13" spans="2:44" x14ac:dyDescent="0.35">
      <c r="B13" s="9" t="s">
        <v>7</v>
      </c>
      <c r="C13" s="10">
        <v>22</v>
      </c>
      <c r="D13" s="10">
        <v>1</v>
      </c>
      <c r="E13" s="10">
        <v>1</v>
      </c>
      <c r="F13" s="10">
        <v>0</v>
      </c>
      <c r="G13" s="64">
        <v>2</v>
      </c>
      <c r="H13" s="34">
        <v>5</v>
      </c>
      <c r="I13" s="10">
        <v>2</v>
      </c>
      <c r="J13" s="10">
        <v>8</v>
      </c>
      <c r="K13" s="10">
        <v>4</v>
      </c>
      <c r="L13" s="67">
        <v>7</v>
      </c>
      <c r="M13" s="72">
        <v>14</v>
      </c>
      <c r="N13" s="10">
        <v>2</v>
      </c>
      <c r="O13" s="10">
        <v>6</v>
      </c>
      <c r="P13" s="10">
        <v>1</v>
      </c>
      <c r="Q13" s="73">
        <v>3</v>
      </c>
      <c r="R13" s="61">
        <v>22</v>
      </c>
      <c r="S13" s="10">
        <v>0</v>
      </c>
      <c r="T13" s="10">
        <v>1</v>
      </c>
      <c r="U13" s="10">
        <v>0</v>
      </c>
      <c r="V13" s="10">
        <v>3</v>
      </c>
      <c r="X13" s="9" t="s">
        <v>7</v>
      </c>
      <c r="Y13" s="13">
        <f t="shared" si="0"/>
        <v>84.615384615384613</v>
      </c>
      <c r="Z13" s="13">
        <f t="shared" si="1"/>
        <v>3.8461538461538463</v>
      </c>
      <c r="AA13" s="13">
        <f t="shared" si="2"/>
        <v>3.8461538461538463</v>
      </c>
      <c r="AB13" s="13">
        <f t="shared" si="3"/>
        <v>0</v>
      </c>
      <c r="AC13" s="41">
        <f t="shared" si="4"/>
        <v>7.6923076923076925</v>
      </c>
      <c r="AD13" s="48">
        <f t="shared" si="5"/>
        <v>19.230769230769234</v>
      </c>
      <c r="AE13" s="13">
        <f t="shared" si="6"/>
        <v>7.6923076923076925</v>
      </c>
      <c r="AF13" s="13">
        <f t="shared" si="7"/>
        <v>30.76923076923077</v>
      </c>
      <c r="AG13" s="13">
        <f t="shared" si="8"/>
        <v>15.384615384615385</v>
      </c>
      <c r="AH13" s="49">
        <f t="shared" si="9"/>
        <v>26.923076923076923</v>
      </c>
      <c r="AI13" s="58">
        <f t="shared" si="10"/>
        <v>53.846153846153847</v>
      </c>
      <c r="AJ13" s="13">
        <f t="shared" si="11"/>
        <v>7.6923076923076925</v>
      </c>
      <c r="AK13" s="13">
        <f t="shared" si="12"/>
        <v>23.076923076923077</v>
      </c>
      <c r="AL13" s="13">
        <f t="shared" si="13"/>
        <v>3.8461538461538463</v>
      </c>
      <c r="AM13" s="59">
        <f t="shared" si="14"/>
        <v>11.538461538461538</v>
      </c>
      <c r="AN13" s="36">
        <f t="shared" si="15"/>
        <v>84.615384615384613</v>
      </c>
      <c r="AO13" s="13">
        <f t="shared" si="16"/>
        <v>0</v>
      </c>
      <c r="AP13" s="13">
        <f t="shared" si="17"/>
        <v>3.8461538461538463</v>
      </c>
      <c r="AQ13" s="13">
        <f t="shared" si="18"/>
        <v>0</v>
      </c>
      <c r="AR13" s="13">
        <f t="shared" si="19"/>
        <v>11.538461538461538</v>
      </c>
    </row>
    <row r="14" spans="2:44" x14ac:dyDescent="0.35">
      <c r="B14" s="9" t="s">
        <v>8</v>
      </c>
      <c r="C14" s="10">
        <v>12</v>
      </c>
      <c r="D14" s="10">
        <v>0</v>
      </c>
      <c r="E14" s="10">
        <v>0</v>
      </c>
      <c r="F14" s="10">
        <v>0</v>
      </c>
      <c r="G14" s="64">
        <v>4</v>
      </c>
      <c r="H14" s="34">
        <v>2</v>
      </c>
      <c r="I14" s="10">
        <v>2</v>
      </c>
      <c r="J14" s="10">
        <v>3</v>
      </c>
      <c r="K14" s="10">
        <v>1</v>
      </c>
      <c r="L14" s="67">
        <v>8</v>
      </c>
      <c r="M14" s="72">
        <v>5</v>
      </c>
      <c r="N14" s="10">
        <v>2</v>
      </c>
      <c r="O14" s="10">
        <v>2</v>
      </c>
      <c r="P14" s="10">
        <v>0</v>
      </c>
      <c r="Q14" s="73">
        <v>7</v>
      </c>
      <c r="R14" s="61">
        <v>11</v>
      </c>
      <c r="S14" s="10">
        <v>0</v>
      </c>
      <c r="T14" s="10">
        <v>0</v>
      </c>
      <c r="U14" s="10">
        <v>0</v>
      </c>
      <c r="V14" s="10">
        <v>5</v>
      </c>
      <c r="X14" s="9" t="s">
        <v>8</v>
      </c>
      <c r="Y14" s="13">
        <f t="shared" si="0"/>
        <v>75</v>
      </c>
      <c r="Z14" s="13">
        <f t="shared" si="1"/>
        <v>0</v>
      </c>
      <c r="AA14" s="13">
        <f t="shared" si="2"/>
        <v>0</v>
      </c>
      <c r="AB14" s="13">
        <f t="shared" si="3"/>
        <v>0</v>
      </c>
      <c r="AC14" s="41">
        <f t="shared" si="4"/>
        <v>25</v>
      </c>
      <c r="AD14" s="48">
        <f t="shared" si="5"/>
        <v>12.5</v>
      </c>
      <c r="AE14" s="13">
        <f t="shared" si="6"/>
        <v>12.5</v>
      </c>
      <c r="AF14" s="13">
        <f t="shared" si="7"/>
        <v>18.75</v>
      </c>
      <c r="AG14" s="13">
        <f t="shared" si="8"/>
        <v>6.25</v>
      </c>
      <c r="AH14" s="49">
        <f t="shared" si="9"/>
        <v>50</v>
      </c>
      <c r="AI14" s="58">
        <f t="shared" si="10"/>
        <v>31.25</v>
      </c>
      <c r="AJ14" s="13">
        <f t="shared" si="11"/>
        <v>12.5</v>
      </c>
      <c r="AK14" s="13">
        <f t="shared" si="12"/>
        <v>12.5</v>
      </c>
      <c r="AL14" s="13">
        <f t="shared" si="13"/>
        <v>0</v>
      </c>
      <c r="AM14" s="59">
        <f t="shared" si="14"/>
        <v>43.75</v>
      </c>
      <c r="AN14" s="36">
        <f t="shared" si="15"/>
        <v>68.75</v>
      </c>
      <c r="AO14" s="13">
        <f t="shared" si="16"/>
        <v>0</v>
      </c>
      <c r="AP14" s="13">
        <f t="shared" si="17"/>
        <v>0</v>
      </c>
      <c r="AQ14" s="13">
        <f t="shared" si="18"/>
        <v>0</v>
      </c>
      <c r="AR14" s="13">
        <f t="shared" si="19"/>
        <v>31.25</v>
      </c>
    </row>
    <row r="15" spans="2:44" x14ac:dyDescent="0.35">
      <c r="B15" s="9" t="s">
        <v>9</v>
      </c>
      <c r="C15" s="10">
        <v>3</v>
      </c>
      <c r="D15" s="10">
        <v>0</v>
      </c>
      <c r="E15" s="10">
        <v>0</v>
      </c>
      <c r="F15" s="10">
        <v>0</v>
      </c>
      <c r="G15" s="64">
        <v>0</v>
      </c>
      <c r="H15" s="34">
        <v>0</v>
      </c>
      <c r="I15" s="10">
        <v>1</v>
      </c>
      <c r="J15" s="10">
        <v>1</v>
      </c>
      <c r="K15" s="10">
        <v>1</v>
      </c>
      <c r="L15" s="67">
        <v>0</v>
      </c>
      <c r="M15" s="72">
        <v>2</v>
      </c>
      <c r="N15" s="10">
        <v>0</v>
      </c>
      <c r="O15" s="10">
        <v>1</v>
      </c>
      <c r="P15" s="10">
        <v>0</v>
      </c>
      <c r="Q15" s="73">
        <v>0</v>
      </c>
      <c r="R15" s="61">
        <v>3</v>
      </c>
      <c r="S15" s="10">
        <v>0</v>
      </c>
      <c r="T15" s="10">
        <v>0</v>
      </c>
      <c r="U15" s="10">
        <v>0</v>
      </c>
      <c r="V15" s="10">
        <v>0</v>
      </c>
      <c r="X15" s="9" t="s">
        <v>9</v>
      </c>
      <c r="Y15" s="13">
        <f t="shared" si="0"/>
        <v>100</v>
      </c>
      <c r="Z15" s="13">
        <f t="shared" si="1"/>
        <v>0</v>
      </c>
      <c r="AA15" s="13">
        <f t="shared" si="2"/>
        <v>0</v>
      </c>
      <c r="AB15" s="13">
        <f t="shared" si="3"/>
        <v>0</v>
      </c>
      <c r="AC15" s="41">
        <f t="shared" si="4"/>
        <v>0</v>
      </c>
      <c r="AD15" s="48">
        <f t="shared" si="5"/>
        <v>0</v>
      </c>
      <c r="AE15" s="13">
        <f t="shared" si="6"/>
        <v>33.333333333333329</v>
      </c>
      <c r="AF15" s="13">
        <f t="shared" si="7"/>
        <v>33.333333333333329</v>
      </c>
      <c r="AG15" s="13">
        <f t="shared" si="8"/>
        <v>33.333333333333329</v>
      </c>
      <c r="AH15" s="49">
        <f t="shared" si="9"/>
        <v>0</v>
      </c>
      <c r="AI15" s="58">
        <f t="shared" si="10"/>
        <v>66.666666666666657</v>
      </c>
      <c r="AJ15" s="13">
        <f t="shared" si="11"/>
        <v>0</v>
      </c>
      <c r="AK15" s="13">
        <f t="shared" si="12"/>
        <v>33.333333333333329</v>
      </c>
      <c r="AL15" s="13">
        <f t="shared" si="13"/>
        <v>0</v>
      </c>
      <c r="AM15" s="59">
        <f t="shared" si="14"/>
        <v>0</v>
      </c>
      <c r="AN15" s="36">
        <f t="shared" si="15"/>
        <v>100</v>
      </c>
      <c r="AO15" s="13">
        <f t="shared" si="16"/>
        <v>0</v>
      </c>
      <c r="AP15" s="13">
        <f t="shared" si="17"/>
        <v>0</v>
      </c>
      <c r="AQ15" s="13">
        <f t="shared" si="18"/>
        <v>0</v>
      </c>
      <c r="AR15" s="13">
        <f t="shared" si="19"/>
        <v>0</v>
      </c>
    </row>
    <row r="16" spans="2:44" x14ac:dyDescent="0.35">
      <c r="B16" s="4" t="s">
        <v>70</v>
      </c>
      <c r="C16" s="8"/>
      <c r="D16" s="8"/>
      <c r="E16" s="8"/>
      <c r="F16" s="8"/>
      <c r="G16" s="63"/>
      <c r="H16" s="33"/>
      <c r="I16" s="8"/>
      <c r="J16" s="8"/>
      <c r="K16" s="8"/>
      <c r="L16" s="66"/>
      <c r="M16" s="70"/>
      <c r="N16" s="8"/>
      <c r="O16" s="8"/>
      <c r="P16" s="8"/>
      <c r="Q16" s="71"/>
      <c r="R16" s="8"/>
      <c r="S16" s="8"/>
      <c r="T16" s="8"/>
      <c r="U16" s="8"/>
      <c r="V16" s="8"/>
      <c r="X16" s="4" t="s">
        <v>70</v>
      </c>
      <c r="Y16" s="8"/>
      <c r="Z16" s="8"/>
      <c r="AA16" s="8"/>
      <c r="AB16" s="8"/>
      <c r="AC16" s="63"/>
      <c r="AD16" s="33"/>
      <c r="AE16" s="8"/>
      <c r="AF16" s="8"/>
      <c r="AG16" s="8"/>
      <c r="AH16" s="66"/>
      <c r="AI16" s="70"/>
      <c r="AJ16" s="8"/>
      <c r="AK16" s="8"/>
      <c r="AL16" s="8"/>
      <c r="AM16" s="71"/>
      <c r="AN16" s="8"/>
      <c r="AO16" s="8"/>
      <c r="AP16" s="8"/>
      <c r="AQ16" s="8"/>
      <c r="AR16" s="8"/>
    </row>
    <row r="17" spans="2:44" x14ac:dyDescent="0.35">
      <c r="B17" s="9" t="s">
        <v>63</v>
      </c>
      <c r="C17" s="10">
        <v>6</v>
      </c>
      <c r="D17" s="10">
        <v>1</v>
      </c>
      <c r="E17" s="10">
        <v>2</v>
      </c>
      <c r="F17" s="10">
        <v>0</v>
      </c>
      <c r="G17" s="64">
        <v>1</v>
      </c>
      <c r="H17" s="34">
        <v>1</v>
      </c>
      <c r="I17" s="10">
        <v>2</v>
      </c>
      <c r="J17" s="10">
        <v>7</v>
      </c>
      <c r="K17" s="10">
        <v>0</v>
      </c>
      <c r="L17" s="67">
        <v>0</v>
      </c>
      <c r="M17" s="72">
        <v>4</v>
      </c>
      <c r="N17" s="10">
        <v>1</v>
      </c>
      <c r="O17" s="10">
        <v>5</v>
      </c>
      <c r="P17" s="10">
        <v>0</v>
      </c>
      <c r="Q17" s="73">
        <v>0</v>
      </c>
      <c r="R17" s="61">
        <v>10</v>
      </c>
      <c r="S17" s="10">
        <v>0</v>
      </c>
      <c r="T17" s="10">
        <v>0</v>
      </c>
      <c r="U17" s="10">
        <v>0</v>
      </c>
      <c r="V17" s="10">
        <v>0</v>
      </c>
      <c r="X17" s="9" t="s">
        <v>63</v>
      </c>
      <c r="Y17" s="13">
        <f t="shared" ref="Y17:Y23" si="20">C17/(C17+D17+E17+F17+G17)*100</f>
        <v>60</v>
      </c>
      <c r="Z17" s="13">
        <f t="shared" ref="Z17:Z23" si="21">D17/(D17+E17+F17+G17+C17)*100</f>
        <v>10</v>
      </c>
      <c r="AA17" s="13">
        <f t="shared" ref="AA17:AA23" si="22">E17/(E17+F17+G17+D17+C17)*100</f>
        <v>20</v>
      </c>
      <c r="AB17" s="13">
        <f t="shared" ref="AB17:AB23" si="23">F17/(F17+G17+E17+D17+C17)*100</f>
        <v>0</v>
      </c>
      <c r="AC17" s="41">
        <f t="shared" ref="AC17:AC23" si="24">G17/(G17+F17+E17+D17+C17)*100</f>
        <v>10</v>
      </c>
      <c r="AD17" s="48">
        <f t="shared" ref="AD17:AD23" si="25">H17/(H17+I17+J17+K17+L17)*100</f>
        <v>10</v>
      </c>
      <c r="AE17" s="13">
        <f t="shared" ref="AE17:AE23" si="26">I17/(I17+J17+K17+L17+H17)*100</f>
        <v>20</v>
      </c>
      <c r="AF17" s="13">
        <f t="shared" ref="AF17:AF23" si="27">J17/(J17+K17+L17+I17+H17)*100</f>
        <v>70</v>
      </c>
      <c r="AG17" s="13">
        <f t="shared" ref="AG17:AG23" si="28">K17/(K17+L17+J17+I17+H17)*100</f>
        <v>0</v>
      </c>
      <c r="AH17" s="49">
        <f t="shared" ref="AH17:AH23" si="29">L17/(L17+K17+J17+I17+H17)*100</f>
        <v>0</v>
      </c>
      <c r="AI17" s="58">
        <f t="shared" ref="AI17:AI23" si="30">M17/(M17+N17+O17+P17+Q17)*100</f>
        <v>40</v>
      </c>
      <c r="AJ17" s="13">
        <f t="shared" ref="AJ17:AJ23" si="31">N17/(N17+O17+P17+Q17+M17)*100</f>
        <v>10</v>
      </c>
      <c r="AK17" s="13">
        <f t="shared" ref="AK17:AK23" si="32">O17/(O17+P17+Q17+N17+M17)*100</f>
        <v>50</v>
      </c>
      <c r="AL17" s="13">
        <f t="shared" ref="AL17:AL23" si="33">P17/(P17+Q17+O17+N17+M17)*100</f>
        <v>0</v>
      </c>
      <c r="AM17" s="59">
        <f t="shared" ref="AM17:AM23" si="34">Q17/(Q17+P17+O17+N17+M17)*100</f>
        <v>0</v>
      </c>
      <c r="AN17" s="36">
        <f t="shared" ref="AN17:AN23" si="35">R17/(R17+S17+T17+U17+V17)*100</f>
        <v>100</v>
      </c>
      <c r="AO17" s="13">
        <f t="shared" ref="AO17:AO23" si="36">S17/(S17+T17+U17+V17+R17)*100</f>
        <v>0</v>
      </c>
      <c r="AP17" s="13">
        <f t="shared" ref="AP17:AP23" si="37">T17/(T17+U17+V17+S17+R17)*100</f>
        <v>0</v>
      </c>
      <c r="AQ17" s="13">
        <f t="shared" ref="AQ17:AQ23" si="38">U17/(U17+V17+T17+S17+R17)*100</f>
        <v>0</v>
      </c>
      <c r="AR17" s="13">
        <f t="shared" ref="AR17:AR23" si="39">V17/(V17+U17+T17+S17+R17)*100</f>
        <v>0</v>
      </c>
    </row>
    <row r="18" spans="2:44" x14ac:dyDescent="0.35">
      <c r="B18" s="9" t="s">
        <v>64</v>
      </c>
      <c r="C18" s="10">
        <v>2</v>
      </c>
      <c r="D18" s="10">
        <v>0</v>
      </c>
      <c r="E18" s="10">
        <v>0</v>
      </c>
      <c r="F18" s="10">
        <v>0</v>
      </c>
      <c r="G18" s="64">
        <v>2</v>
      </c>
      <c r="H18" s="34">
        <v>1</v>
      </c>
      <c r="I18" s="10">
        <v>0</v>
      </c>
      <c r="J18" s="10">
        <v>1</v>
      </c>
      <c r="K18" s="10">
        <v>0</v>
      </c>
      <c r="L18" s="67">
        <v>2</v>
      </c>
      <c r="M18" s="72">
        <v>2</v>
      </c>
      <c r="N18" s="10">
        <v>0</v>
      </c>
      <c r="O18" s="10">
        <v>0</v>
      </c>
      <c r="P18" s="10">
        <v>0</v>
      </c>
      <c r="Q18" s="73">
        <v>2</v>
      </c>
      <c r="R18" s="61">
        <v>3</v>
      </c>
      <c r="S18" s="10">
        <v>0</v>
      </c>
      <c r="T18" s="10">
        <v>0</v>
      </c>
      <c r="U18" s="10">
        <v>0</v>
      </c>
      <c r="V18" s="10">
        <v>1</v>
      </c>
      <c r="X18" s="9" t="s">
        <v>64</v>
      </c>
      <c r="Y18" s="13">
        <f t="shared" si="20"/>
        <v>50</v>
      </c>
      <c r="Z18" s="13">
        <f t="shared" si="21"/>
        <v>0</v>
      </c>
      <c r="AA18" s="13">
        <f t="shared" si="22"/>
        <v>0</v>
      </c>
      <c r="AB18" s="13">
        <f t="shared" si="23"/>
        <v>0</v>
      </c>
      <c r="AC18" s="41">
        <f t="shared" si="24"/>
        <v>50</v>
      </c>
      <c r="AD18" s="48">
        <f t="shared" si="25"/>
        <v>25</v>
      </c>
      <c r="AE18" s="13">
        <f t="shared" si="26"/>
        <v>0</v>
      </c>
      <c r="AF18" s="13">
        <f t="shared" si="27"/>
        <v>25</v>
      </c>
      <c r="AG18" s="13">
        <f t="shared" si="28"/>
        <v>0</v>
      </c>
      <c r="AH18" s="49">
        <f t="shared" si="29"/>
        <v>50</v>
      </c>
      <c r="AI18" s="58">
        <f t="shared" si="30"/>
        <v>50</v>
      </c>
      <c r="AJ18" s="13">
        <f t="shared" si="31"/>
        <v>0</v>
      </c>
      <c r="AK18" s="13">
        <f t="shared" si="32"/>
        <v>0</v>
      </c>
      <c r="AL18" s="13">
        <f t="shared" si="33"/>
        <v>0</v>
      </c>
      <c r="AM18" s="59">
        <f t="shared" si="34"/>
        <v>50</v>
      </c>
      <c r="AN18" s="36">
        <f t="shared" si="35"/>
        <v>75</v>
      </c>
      <c r="AO18" s="13">
        <f t="shared" si="36"/>
        <v>0</v>
      </c>
      <c r="AP18" s="13">
        <f t="shared" si="37"/>
        <v>0</v>
      </c>
      <c r="AQ18" s="13">
        <f t="shared" si="38"/>
        <v>0</v>
      </c>
      <c r="AR18" s="13">
        <f t="shared" si="39"/>
        <v>25</v>
      </c>
    </row>
    <row r="19" spans="2:44" x14ac:dyDescent="0.35">
      <c r="B19" s="9" t="s">
        <v>65</v>
      </c>
      <c r="C19" s="10">
        <v>22</v>
      </c>
      <c r="D19" s="10">
        <v>1</v>
      </c>
      <c r="E19" s="10">
        <v>0</v>
      </c>
      <c r="F19" s="10">
        <v>0</v>
      </c>
      <c r="G19" s="64">
        <v>2</v>
      </c>
      <c r="H19" s="34">
        <v>5</v>
      </c>
      <c r="I19" s="10">
        <v>1</v>
      </c>
      <c r="J19" s="10">
        <v>6</v>
      </c>
      <c r="K19" s="10">
        <v>5</v>
      </c>
      <c r="L19" s="67">
        <v>8</v>
      </c>
      <c r="M19" s="72">
        <v>15</v>
      </c>
      <c r="N19" s="10">
        <v>4</v>
      </c>
      <c r="O19" s="10">
        <v>2</v>
      </c>
      <c r="P19" s="10">
        <v>1</v>
      </c>
      <c r="Q19" s="73">
        <v>3</v>
      </c>
      <c r="R19" s="61">
        <v>23</v>
      </c>
      <c r="S19" s="10">
        <v>0</v>
      </c>
      <c r="T19" s="10">
        <v>0</v>
      </c>
      <c r="U19" s="10">
        <v>0</v>
      </c>
      <c r="V19" s="10">
        <v>2</v>
      </c>
      <c r="X19" s="9" t="s">
        <v>65</v>
      </c>
      <c r="Y19" s="13">
        <f t="shared" si="20"/>
        <v>88</v>
      </c>
      <c r="Z19" s="13">
        <f t="shared" si="21"/>
        <v>4</v>
      </c>
      <c r="AA19" s="13">
        <f t="shared" si="22"/>
        <v>0</v>
      </c>
      <c r="AB19" s="13">
        <f t="shared" si="23"/>
        <v>0</v>
      </c>
      <c r="AC19" s="41">
        <f t="shared" si="24"/>
        <v>8</v>
      </c>
      <c r="AD19" s="48">
        <f t="shared" si="25"/>
        <v>20</v>
      </c>
      <c r="AE19" s="13">
        <f t="shared" si="26"/>
        <v>4</v>
      </c>
      <c r="AF19" s="13">
        <f t="shared" si="27"/>
        <v>24</v>
      </c>
      <c r="AG19" s="13">
        <f t="shared" si="28"/>
        <v>20</v>
      </c>
      <c r="AH19" s="49">
        <f t="shared" si="29"/>
        <v>32</v>
      </c>
      <c r="AI19" s="58">
        <f t="shared" si="30"/>
        <v>60</v>
      </c>
      <c r="AJ19" s="13">
        <f t="shared" si="31"/>
        <v>16</v>
      </c>
      <c r="AK19" s="13">
        <f t="shared" si="32"/>
        <v>8</v>
      </c>
      <c r="AL19" s="13">
        <f t="shared" si="33"/>
        <v>4</v>
      </c>
      <c r="AM19" s="59">
        <f t="shared" si="34"/>
        <v>12</v>
      </c>
      <c r="AN19" s="36">
        <f t="shared" si="35"/>
        <v>92</v>
      </c>
      <c r="AO19" s="13">
        <f t="shared" si="36"/>
        <v>0</v>
      </c>
      <c r="AP19" s="13">
        <f t="shared" si="37"/>
        <v>0</v>
      </c>
      <c r="AQ19" s="13">
        <f t="shared" si="38"/>
        <v>0</v>
      </c>
      <c r="AR19" s="13">
        <f t="shared" si="39"/>
        <v>8</v>
      </c>
    </row>
    <row r="20" spans="2:44" x14ac:dyDescent="0.35">
      <c r="B20" s="9" t="s">
        <v>66</v>
      </c>
      <c r="C20" s="10">
        <v>0</v>
      </c>
      <c r="D20" s="10">
        <v>0</v>
      </c>
      <c r="E20" s="10">
        <v>0</v>
      </c>
      <c r="F20" s="10">
        <v>0</v>
      </c>
      <c r="G20" s="64">
        <v>1</v>
      </c>
      <c r="H20" s="34">
        <v>0</v>
      </c>
      <c r="I20" s="10">
        <v>0</v>
      </c>
      <c r="J20" s="10">
        <v>0</v>
      </c>
      <c r="K20" s="10">
        <v>0</v>
      </c>
      <c r="L20" s="67">
        <v>1</v>
      </c>
      <c r="M20" s="72">
        <v>0</v>
      </c>
      <c r="N20" s="10">
        <v>0</v>
      </c>
      <c r="O20" s="10">
        <v>0</v>
      </c>
      <c r="P20" s="10">
        <v>0</v>
      </c>
      <c r="Q20" s="73">
        <v>1</v>
      </c>
      <c r="R20" s="61">
        <v>0</v>
      </c>
      <c r="S20" s="10">
        <v>0</v>
      </c>
      <c r="T20" s="10">
        <v>0</v>
      </c>
      <c r="U20" s="10">
        <v>0</v>
      </c>
      <c r="V20" s="10">
        <v>1</v>
      </c>
      <c r="X20" s="9" t="s">
        <v>66</v>
      </c>
      <c r="Y20" s="13">
        <f t="shared" si="20"/>
        <v>0</v>
      </c>
      <c r="Z20" s="13">
        <f t="shared" si="21"/>
        <v>0</v>
      </c>
      <c r="AA20" s="13">
        <f t="shared" si="22"/>
        <v>0</v>
      </c>
      <c r="AB20" s="13">
        <f t="shared" si="23"/>
        <v>0</v>
      </c>
      <c r="AC20" s="41">
        <f t="shared" si="24"/>
        <v>100</v>
      </c>
      <c r="AD20" s="48">
        <f t="shared" si="25"/>
        <v>0</v>
      </c>
      <c r="AE20" s="13">
        <f t="shared" si="26"/>
        <v>0</v>
      </c>
      <c r="AF20" s="13">
        <f t="shared" si="27"/>
        <v>0</v>
      </c>
      <c r="AG20" s="13">
        <f t="shared" si="28"/>
        <v>0</v>
      </c>
      <c r="AH20" s="49">
        <f t="shared" si="29"/>
        <v>100</v>
      </c>
      <c r="AI20" s="58">
        <f t="shared" si="30"/>
        <v>0</v>
      </c>
      <c r="AJ20" s="13">
        <f t="shared" si="31"/>
        <v>0</v>
      </c>
      <c r="AK20" s="13">
        <f t="shared" si="32"/>
        <v>0</v>
      </c>
      <c r="AL20" s="13">
        <f t="shared" si="33"/>
        <v>0</v>
      </c>
      <c r="AM20" s="59">
        <f t="shared" si="34"/>
        <v>100</v>
      </c>
      <c r="AN20" s="36">
        <f t="shared" si="35"/>
        <v>0</v>
      </c>
      <c r="AO20" s="13">
        <f t="shared" si="36"/>
        <v>0</v>
      </c>
      <c r="AP20" s="13">
        <f t="shared" si="37"/>
        <v>0</v>
      </c>
      <c r="AQ20" s="13">
        <f t="shared" si="38"/>
        <v>0</v>
      </c>
      <c r="AR20" s="13">
        <f t="shared" si="39"/>
        <v>100</v>
      </c>
    </row>
    <row r="21" spans="2:44" x14ac:dyDescent="0.35">
      <c r="B21" s="9" t="s">
        <v>67</v>
      </c>
      <c r="C21" s="10">
        <v>20</v>
      </c>
      <c r="D21" s="10">
        <v>0</v>
      </c>
      <c r="E21" s="10">
        <v>0</v>
      </c>
      <c r="F21" s="10">
        <v>0</v>
      </c>
      <c r="G21" s="64">
        <v>2</v>
      </c>
      <c r="H21" s="34">
        <v>3</v>
      </c>
      <c r="I21" s="10">
        <v>2</v>
      </c>
      <c r="J21" s="10">
        <v>4</v>
      </c>
      <c r="K21" s="10">
        <v>4</v>
      </c>
      <c r="L21" s="67">
        <v>9</v>
      </c>
      <c r="M21" s="72">
        <v>6</v>
      </c>
      <c r="N21" s="10">
        <v>3</v>
      </c>
      <c r="O21" s="10">
        <v>3</v>
      </c>
      <c r="P21" s="10">
        <v>3</v>
      </c>
      <c r="Q21" s="73">
        <v>7</v>
      </c>
      <c r="R21" s="61">
        <v>12</v>
      </c>
      <c r="S21" s="10">
        <v>0</v>
      </c>
      <c r="T21" s="10">
        <v>1</v>
      </c>
      <c r="U21" s="10">
        <v>3</v>
      </c>
      <c r="V21" s="10">
        <v>6</v>
      </c>
      <c r="X21" s="9" t="s">
        <v>67</v>
      </c>
      <c r="Y21" s="13">
        <f t="shared" si="20"/>
        <v>90.909090909090907</v>
      </c>
      <c r="Z21" s="13">
        <f t="shared" si="21"/>
        <v>0</v>
      </c>
      <c r="AA21" s="13">
        <f t="shared" si="22"/>
        <v>0</v>
      </c>
      <c r="AB21" s="13">
        <f t="shared" si="23"/>
        <v>0</v>
      </c>
      <c r="AC21" s="41">
        <f t="shared" si="24"/>
        <v>9.0909090909090917</v>
      </c>
      <c r="AD21" s="48">
        <f t="shared" si="25"/>
        <v>13.636363636363635</v>
      </c>
      <c r="AE21" s="13">
        <f t="shared" si="26"/>
        <v>9.0909090909090917</v>
      </c>
      <c r="AF21" s="13">
        <f t="shared" si="27"/>
        <v>18.181818181818183</v>
      </c>
      <c r="AG21" s="13">
        <f t="shared" si="28"/>
        <v>18.181818181818183</v>
      </c>
      <c r="AH21" s="49">
        <f t="shared" si="29"/>
        <v>40.909090909090914</v>
      </c>
      <c r="AI21" s="58">
        <f t="shared" si="30"/>
        <v>27.27272727272727</v>
      </c>
      <c r="AJ21" s="13">
        <f t="shared" si="31"/>
        <v>13.636363636363635</v>
      </c>
      <c r="AK21" s="13">
        <f t="shared" si="32"/>
        <v>13.636363636363635</v>
      </c>
      <c r="AL21" s="13">
        <f t="shared" si="33"/>
        <v>13.636363636363635</v>
      </c>
      <c r="AM21" s="59">
        <f t="shared" si="34"/>
        <v>31.818181818181817</v>
      </c>
      <c r="AN21" s="36">
        <f t="shared" si="35"/>
        <v>54.54545454545454</v>
      </c>
      <c r="AO21" s="13">
        <f t="shared" si="36"/>
        <v>0</v>
      </c>
      <c r="AP21" s="13">
        <f t="shared" si="37"/>
        <v>4.5454545454545459</v>
      </c>
      <c r="AQ21" s="13">
        <f t="shared" si="38"/>
        <v>13.636363636363635</v>
      </c>
      <c r="AR21" s="13">
        <f t="shared" si="39"/>
        <v>27.27272727272727</v>
      </c>
    </row>
    <row r="22" spans="2:44" x14ac:dyDescent="0.35">
      <c r="B22" s="9" t="s">
        <v>68</v>
      </c>
      <c r="C22" s="10">
        <v>0</v>
      </c>
      <c r="D22" s="10">
        <v>0</v>
      </c>
      <c r="E22" s="10">
        <v>0</v>
      </c>
      <c r="F22" s="10">
        <v>0</v>
      </c>
      <c r="G22" s="64">
        <v>0</v>
      </c>
      <c r="H22" s="34">
        <v>0</v>
      </c>
      <c r="I22" s="10">
        <v>0</v>
      </c>
      <c r="J22" s="10">
        <v>0</v>
      </c>
      <c r="K22" s="10">
        <v>0</v>
      </c>
      <c r="L22" s="67">
        <v>0</v>
      </c>
      <c r="M22" s="72">
        <v>0</v>
      </c>
      <c r="N22" s="10">
        <v>0</v>
      </c>
      <c r="O22" s="10">
        <v>0</v>
      </c>
      <c r="P22" s="10">
        <v>0</v>
      </c>
      <c r="Q22" s="73">
        <v>0</v>
      </c>
      <c r="R22" s="61">
        <v>0</v>
      </c>
      <c r="S22" s="10">
        <v>0</v>
      </c>
      <c r="T22" s="10">
        <v>0</v>
      </c>
      <c r="U22" s="10">
        <v>0</v>
      </c>
      <c r="V22" s="10">
        <v>0</v>
      </c>
      <c r="X22" s="9" t="s">
        <v>68</v>
      </c>
      <c r="Y22" s="87" t="s">
        <v>116</v>
      </c>
      <c r="Z22" s="87" t="s">
        <v>116</v>
      </c>
      <c r="AA22" s="87" t="s">
        <v>116</v>
      </c>
      <c r="AB22" s="87" t="s">
        <v>116</v>
      </c>
      <c r="AC22" s="89" t="s">
        <v>116</v>
      </c>
      <c r="AD22" s="90" t="s">
        <v>116</v>
      </c>
      <c r="AE22" s="87" t="s">
        <v>116</v>
      </c>
      <c r="AF22" s="87" t="s">
        <v>116</v>
      </c>
      <c r="AG22" s="87" t="s">
        <v>116</v>
      </c>
      <c r="AH22" s="91" t="s">
        <v>116</v>
      </c>
      <c r="AI22" s="92" t="s">
        <v>116</v>
      </c>
      <c r="AJ22" s="87" t="s">
        <v>116</v>
      </c>
      <c r="AK22" s="87" t="s">
        <v>116</v>
      </c>
      <c r="AL22" s="87" t="s">
        <v>116</v>
      </c>
      <c r="AM22" s="93" t="s">
        <v>116</v>
      </c>
      <c r="AN22" s="94" t="s">
        <v>116</v>
      </c>
      <c r="AO22" s="87" t="s">
        <v>116</v>
      </c>
      <c r="AP22" s="87" t="s">
        <v>116</v>
      </c>
      <c r="AQ22" s="87" t="s">
        <v>116</v>
      </c>
      <c r="AR22" s="87" t="s">
        <v>116</v>
      </c>
    </row>
    <row r="23" spans="2:44" x14ac:dyDescent="0.35">
      <c r="B23" s="9" t="s">
        <v>69</v>
      </c>
      <c r="C23" s="10">
        <v>11</v>
      </c>
      <c r="D23" s="10">
        <v>0</v>
      </c>
      <c r="E23" s="10">
        <v>0</v>
      </c>
      <c r="F23" s="10">
        <v>0</v>
      </c>
      <c r="G23" s="64">
        <v>1</v>
      </c>
      <c r="H23" s="34">
        <v>3</v>
      </c>
      <c r="I23" s="10">
        <v>2</v>
      </c>
      <c r="J23" s="10">
        <v>0</v>
      </c>
      <c r="K23" s="10">
        <v>0</v>
      </c>
      <c r="L23" s="67">
        <v>7</v>
      </c>
      <c r="M23" s="72">
        <v>5</v>
      </c>
      <c r="N23" s="10">
        <v>0</v>
      </c>
      <c r="O23" s="10">
        <v>0</v>
      </c>
      <c r="P23" s="10">
        <v>0</v>
      </c>
      <c r="Q23" s="73">
        <v>7</v>
      </c>
      <c r="R23" s="61">
        <v>7</v>
      </c>
      <c r="S23" s="10">
        <v>0</v>
      </c>
      <c r="T23" s="10">
        <v>0</v>
      </c>
      <c r="U23" s="10">
        <v>0</v>
      </c>
      <c r="V23" s="10">
        <v>5</v>
      </c>
      <c r="X23" s="9" t="s">
        <v>69</v>
      </c>
      <c r="Y23" s="13">
        <f t="shared" si="20"/>
        <v>91.666666666666657</v>
      </c>
      <c r="Z23" s="13">
        <f t="shared" si="21"/>
        <v>0</v>
      </c>
      <c r="AA23" s="13">
        <f t="shared" si="22"/>
        <v>0</v>
      </c>
      <c r="AB23" s="13">
        <f t="shared" si="23"/>
        <v>0</v>
      </c>
      <c r="AC23" s="41">
        <f t="shared" si="24"/>
        <v>8.3333333333333321</v>
      </c>
      <c r="AD23" s="48">
        <f t="shared" si="25"/>
        <v>25</v>
      </c>
      <c r="AE23" s="13">
        <f t="shared" si="26"/>
        <v>16.666666666666664</v>
      </c>
      <c r="AF23" s="13">
        <f t="shared" si="27"/>
        <v>0</v>
      </c>
      <c r="AG23" s="13">
        <f t="shared" si="28"/>
        <v>0</v>
      </c>
      <c r="AH23" s="49">
        <f t="shared" si="29"/>
        <v>58.333333333333336</v>
      </c>
      <c r="AI23" s="58">
        <f t="shared" si="30"/>
        <v>41.666666666666671</v>
      </c>
      <c r="AJ23" s="13">
        <f t="shared" si="31"/>
        <v>0</v>
      </c>
      <c r="AK23" s="13">
        <f t="shared" si="32"/>
        <v>0</v>
      </c>
      <c r="AL23" s="13">
        <f t="shared" si="33"/>
        <v>0</v>
      </c>
      <c r="AM23" s="59">
        <f t="shared" si="34"/>
        <v>58.333333333333336</v>
      </c>
      <c r="AN23" s="36">
        <f t="shared" si="35"/>
        <v>58.333333333333336</v>
      </c>
      <c r="AO23" s="13">
        <f t="shared" si="36"/>
        <v>0</v>
      </c>
      <c r="AP23" s="13">
        <f t="shared" si="37"/>
        <v>0</v>
      </c>
      <c r="AQ23" s="13">
        <f t="shared" si="38"/>
        <v>0</v>
      </c>
      <c r="AR23" s="13">
        <f t="shared" si="39"/>
        <v>41.666666666666671</v>
      </c>
    </row>
    <row r="24" spans="2:44" x14ac:dyDescent="0.35">
      <c r="X24" s="88" t="s">
        <v>117</v>
      </c>
    </row>
    <row r="25" spans="2:44" x14ac:dyDescent="0.35">
      <c r="X25" s="88"/>
    </row>
  </sheetData>
  <mergeCells count="10">
    <mergeCell ref="B7:B8"/>
    <mergeCell ref="C7:G7"/>
    <mergeCell ref="H7:L7"/>
    <mergeCell ref="M7:Q7"/>
    <mergeCell ref="R7:V7"/>
    <mergeCell ref="X7:X8"/>
    <mergeCell ref="Y7:AC7"/>
    <mergeCell ref="AD7:AH7"/>
    <mergeCell ref="AI7:AM7"/>
    <mergeCell ref="AN7:AR7"/>
  </mergeCells>
  <hyperlinks>
    <hyperlink ref="B3" location="Índice!A1" display="voltar"/>
  </hyperlinks>
  <pageMargins left="0.70866141732283472" right="0.70866141732283472" top="0.74803149606299213" bottom="0.74803149606299213" header="0.31496062992125984" footer="0.31496062992125984"/>
  <pageSetup paperSize="9" scale="79" orientation="landscape" verticalDpi="0" r:id="rId1"/>
  <colBreaks count="3" manualBreakCount="3">
    <brk id="12" max="1048575" man="1"/>
    <brk id="23" max="1048575" man="1"/>
    <brk id="34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"/>
  <sheetViews>
    <sheetView showGridLines="0" zoomScaleNormal="100" workbookViewId="0">
      <selection activeCell="B1" sqref="B1"/>
    </sheetView>
  </sheetViews>
  <sheetFormatPr defaultRowHeight="14.5" x14ac:dyDescent="0.35"/>
  <cols>
    <col min="1" max="1" width="3.453125" customWidth="1"/>
    <col min="2" max="2" width="28.26953125" customWidth="1"/>
    <col min="3" max="6" width="11.26953125" customWidth="1"/>
    <col min="7" max="7" width="3.453125" customWidth="1"/>
    <col min="8" max="8" width="27.7265625" customWidth="1"/>
  </cols>
  <sheetData>
    <row r="1" spans="2:12" ht="17.5" x14ac:dyDescent="0.35">
      <c r="B1" s="1" t="s">
        <v>95</v>
      </c>
    </row>
    <row r="2" spans="2:12" ht="17.5" x14ac:dyDescent="0.35">
      <c r="B2" s="1" t="s">
        <v>96</v>
      </c>
    </row>
    <row r="3" spans="2:12" x14ac:dyDescent="0.35">
      <c r="B3" s="86" t="s">
        <v>115</v>
      </c>
    </row>
    <row r="4" spans="2:12" ht="18" customHeight="1" x14ac:dyDescent="0.35">
      <c r="B4" s="1" t="s">
        <v>105</v>
      </c>
      <c r="C4" s="1"/>
      <c r="D4" s="1"/>
      <c r="E4" s="1"/>
      <c r="F4" s="1"/>
    </row>
    <row r="5" spans="2:12" ht="4.5" customHeight="1" x14ac:dyDescent="0.35"/>
    <row r="6" spans="2:12" x14ac:dyDescent="0.35">
      <c r="B6" s="22" t="s">
        <v>80</v>
      </c>
      <c r="H6" s="22" t="s">
        <v>81</v>
      </c>
    </row>
    <row r="7" spans="2:12" ht="21" x14ac:dyDescent="0.35">
      <c r="B7" s="3" t="s">
        <v>0</v>
      </c>
      <c r="C7" s="3" t="s">
        <v>10</v>
      </c>
      <c r="D7" s="3" t="s">
        <v>11</v>
      </c>
      <c r="E7" s="3" t="s">
        <v>12</v>
      </c>
      <c r="F7" s="3" t="s">
        <v>13</v>
      </c>
      <c r="H7" s="3" t="s">
        <v>0</v>
      </c>
      <c r="I7" s="3" t="s">
        <v>10</v>
      </c>
      <c r="J7" s="3" t="s">
        <v>11</v>
      </c>
      <c r="K7" s="3" t="s">
        <v>12</v>
      </c>
      <c r="L7" s="3" t="s">
        <v>13</v>
      </c>
    </row>
    <row r="8" spans="2:12" x14ac:dyDescent="0.35">
      <c r="B8" s="4" t="s">
        <v>4</v>
      </c>
      <c r="C8" s="5"/>
      <c r="D8" s="5"/>
      <c r="E8" s="5"/>
      <c r="F8" s="5"/>
      <c r="H8" s="4" t="s">
        <v>4</v>
      </c>
      <c r="I8" s="5"/>
      <c r="J8" s="5"/>
      <c r="K8" s="5"/>
      <c r="L8" s="5"/>
    </row>
    <row r="9" spans="2:12" x14ac:dyDescent="0.35">
      <c r="B9" s="6" t="s">
        <v>4</v>
      </c>
      <c r="C9" s="7">
        <v>2693</v>
      </c>
      <c r="D9" s="7">
        <v>21</v>
      </c>
      <c r="E9" s="7">
        <v>1687</v>
      </c>
      <c r="F9" s="7">
        <v>318</v>
      </c>
      <c r="H9" s="6" t="s">
        <v>4</v>
      </c>
      <c r="I9" s="11">
        <f>C9/(C9+D9+E9+F9)*100</f>
        <v>57.067175248993429</v>
      </c>
      <c r="J9" s="11">
        <f>D9/(D9+E9+F9+C9)*100</f>
        <v>0.44500953591862685</v>
      </c>
      <c r="K9" s="11">
        <f>E9/(E9+F9+D9+C9)*100</f>
        <v>35.749099385463026</v>
      </c>
      <c r="L9" s="11">
        <f>F9/(F9+E9+D9+C9)*100</f>
        <v>6.7387158296249208</v>
      </c>
    </row>
    <row r="10" spans="2:12" x14ac:dyDescent="0.35">
      <c r="B10" s="4" t="s">
        <v>5</v>
      </c>
      <c r="C10" s="8"/>
      <c r="D10" s="8"/>
      <c r="E10" s="8"/>
      <c r="F10" s="8"/>
      <c r="H10" s="4" t="s">
        <v>5</v>
      </c>
      <c r="I10" s="12"/>
      <c r="J10" s="12"/>
      <c r="K10" s="12"/>
      <c r="L10" s="12"/>
    </row>
    <row r="11" spans="2:12" x14ac:dyDescent="0.35">
      <c r="B11" s="9" t="s">
        <v>6</v>
      </c>
      <c r="C11" s="10">
        <v>423</v>
      </c>
      <c r="D11" s="10">
        <v>6</v>
      </c>
      <c r="E11" s="10">
        <v>417</v>
      </c>
      <c r="F11" s="10">
        <v>90</v>
      </c>
      <c r="H11" s="9" t="s">
        <v>6</v>
      </c>
      <c r="I11" s="13">
        <f t="shared" ref="I11:I22" si="0">C11/(C11+D11+E11+F11)*100</f>
        <v>45.192307692307693</v>
      </c>
      <c r="J11" s="13">
        <f t="shared" ref="J11:J22" si="1">D11/(D11+E11+F11+C11)*100</f>
        <v>0.64102564102564097</v>
      </c>
      <c r="K11" s="13">
        <f t="shared" ref="K11:K22" si="2">E11/(E11+F11+D11+C11)*100</f>
        <v>44.551282051282051</v>
      </c>
      <c r="L11" s="13">
        <f t="shared" ref="L11:L22" si="3">F11/(F11+E11+D11+C11)*100</f>
        <v>9.6153846153846168</v>
      </c>
    </row>
    <row r="12" spans="2:12" x14ac:dyDescent="0.35">
      <c r="B12" s="9" t="s">
        <v>7</v>
      </c>
      <c r="C12" s="10">
        <v>931</v>
      </c>
      <c r="D12" s="10">
        <v>9</v>
      </c>
      <c r="E12" s="10">
        <v>652</v>
      </c>
      <c r="F12" s="10">
        <v>111</v>
      </c>
      <c r="H12" s="9" t="s">
        <v>7</v>
      </c>
      <c r="I12" s="13">
        <f t="shared" si="0"/>
        <v>54.66823253082795</v>
      </c>
      <c r="J12" s="13">
        <f t="shared" si="1"/>
        <v>0.52847915443335292</v>
      </c>
      <c r="K12" s="13">
        <f t="shared" si="2"/>
        <v>38.285378743394013</v>
      </c>
      <c r="L12" s="13">
        <f t="shared" si="3"/>
        <v>6.5179095713446866</v>
      </c>
    </row>
    <row r="13" spans="2:12" x14ac:dyDescent="0.35">
      <c r="B13" s="9" t="s">
        <v>8</v>
      </c>
      <c r="C13" s="10">
        <v>904</v>
      </c>
      <c r="D13" s="10">
        <v>5</v>
      </c>
      <c r="E13" s="10">
        <v>434</v>
      </c>
      <c r="F13" s="10">
        <v>65</v>
      </c>
      <c r="H13" s="9" t="s">
        <v>8</v>
      </c>
      <c r="I13" s="13">
        <f t="shared" si="0"/>
        <v>64.204545454545453</v>
      </c>
      <c r="J13" s="13">
        <f t="shared" si="1"/>
        <v>0.35511363636363635</v>
      </c>
      <c r="K13" s="13">
        <f t="shared" si="2"/>
        <v>30.823863636363637</v>
      </c>
      <c r="L13" s="13">
        <f t="shared" si="3"/>
        <v>4.6164772727272725</v>
      </c>
    </row>
    <row r="14" spans="2:12" x14ac:dyDescent="0.35">
      <c r="B14" s="9" t="s">
        <v>9</v>
      </c>
      <c r="C14" s="10">
        <v>435</v>
      </c>
      <c r="D14" s="10">
        <v>1</v>
      </c>
      <c r="E14" s="10">
        <v>184</v>
      </c>
      <c r="F14" s="10">
        <v>52</v>
      </c>
      <c r="H14" s="9" t="s">
        <v>9</v>
      </c>
      <c r="I14" s="13">
        <f t="shared" si="0"/>
        <v>64.732142857142861</v>
      </c>
      <c r="J14" s="13">
        <f t="shared" si="1"/>
        <v>0.14880952380952381</v>
      </c>
      <c r="K14" s="13">
        <f t="shared" si="2"/>
        <v>27.380952380952383</v>
      </c>
      <c r="L14" s="13">
        <f t="shared" si="3"/>
        <v>7.7380952380952381</v>
      </c>
    </row>
    <row r="15" spans="2:12" x14ac:dyDescent="0.35">
      <c r="B15" s="4" t="s">
        <v>70</v>
      </c>
      <c r="C15" s="8"/>
      <c r="D15" s="8"/>
      <c r="E15" s="8"/>
      <c r="F15" s="8"/>
      <c r="H15" s="4" t="s">
        <v>70</v>
      </c>
      <c r="I15" s="8"/>
      <c r="J15" s="8"/>
      <c r="K15" s="8"/>
      <c r="L15" s="8"/>
    </row>
    <row r="16" spans="2:12" x14ac:dyDescent="0.35">
      <c r="B16" s="9" t="s">
        <v>63</v>
      </c>
      <c r="C16" s="10">
        <v>793</v>
      </c>
      <c r="D16" s="10">
        <v>5</v>
      </c>
      <c r="E16" s="10">
        <v>491</v>
      </c>
      <c r="F16" s="10">
        <v>75</v>
      </c>
      <c r="H16" s="9" t="s">
        <v>63</v>
      </c>
      <c r="I16" s="13">
        <f t="shared" si="0"/>
        <v>58.137829912023463</v>
      </c>
      <c r="J16" s="13">
        <f t="shared" si="1"/>
        <v>0.36656891495601174</v>
      </c>
      <c r="K16" s="13">
        <f t="shared" si="2"/>
        <v>35.997067448680355</v>
      </c>
      <c r="L16" s="13">
        <f t="shared" si="3"/>
        <v>5.4985337243401755</v>
      </c>
    </row>
    <row r="17" spans="2:12" x14ac:dyDescent="0.35">
      <c r="B17" s="9" t="s">
        <v>64</v>
      </c>
      <c r="C17" s="10">
        <v>251</v>
      </c>
      <c r="D17" s="10">
        <v>0</v>
      </c>
      <c r="E17" s="10">
        <v>211</v>
      </c>
      <c r="F17" s="10">
        <v>50</v>
      </c>
      <c r="H17" s="9" t="s">
        <v>64</v>
      </c>
      <c r="I17" s="13">
        <f t="shared" si="0"/>
        <v>49.0234375</v>
      </c>
      <c r="J17" s="13">
        <f t="shared" si="1"/>
        <v>0</v>
      </c>
      <c r="K17" s="13">
        <f t="shared" si="2"/>
        <v>41.2109375</v>
      </c>
      <c r="L17" s="13">
        <f t="shared" si="3"/>
        <v>9.765625</v>
      </c>
    </row>
    <row r="18" spans="2:12" x14ac:dyDescent="0.35">
      <c r="B18" s="9" t="s">
        <v>65</v>
      </c>
      <c r="C18" s="10">
        <v>833</v>
      </c>
      <c r="D18" s="10">
        <v>11</v>
      </c>
      <c r="E18" s="10">
        <v>546</v>
      </c>
      <c r="F18" s="10">
        <v>88</v>
      </c>
      <c r="H18" s="9" t="s">
        <v>65</v>
      </c>
      <c r="I18" s="13">
        <f t="shared" si="0"/>
        <v>56.359945872801084</v>
      </c>
      <c r="J18" s="13">
        <f t="shared" si="1"/>
        <v>0.74424898511502036</v>
      </c>
      <c r="K18" s="13">
        <f t="shared" si="2"/>
        <v>36.941813261163738</v>
      </c>
      <c r="L18" s="13">
        <f t="shared" si="3"/>
        <v>5.9539918809201628</v>
      </c>
    </row>
    <row r="19" spans="2:12" x14ac:dyDescent="0.35">
      <c r="B19" s="9" t="s">
        <v>66</v>
      </c>
      <c r="C19" s="10">
        <v>102</v>
      </c>
      <c r="D19" s="10">
        <v>0</v>
      </c>
      <c r="E19" s="10">
        <v>35</v>
      </c>
      <c r="F19" s="10">
        <v>9</v>
      </c>
      <c r="H19" s="9" t="s">
        <v>66</v>
      </c>
      <c r="I19" s="13">
        <f t="shared" si="0"/>
        <v>69.863013698630141</v>
      </c>
      <c r="J19" s="13">
        <f t="shared" si="1"/>
        <v>0</v>
      </c>
      <c r="K19" s="13">
        <f t="shared" si="2"/>
        <v>23.972602739726025</v>
      </c>
      <c r="L19" s="13">
        <f t="shared" si="3"/>
        <v>6.1643835616438354</v>
      </c>
    </row>
    <row r="20" spans="2:12" x14ac:dyDescent="0.35">
      <c r="B20" s="9" t="s">
        <v>67</v>
      </c>
      <c r="C20" s="10">
        <v>226</v>
      </c>
      <c r="D20" s="10">
        <v>1</v>
      </c>
      <c r="E20" s="10">
        <v>27</v>
      </c>
      <c r="F20" s="10">
        <v>29</v>
      </c>
      <c r="H20" s="9" t="s">
        <v>67</v>
      </c>
      <c r="I20" s="13">
        <f t="shared" si="0"/>
        <v>79.858657243816253</v>
      </c>
      <c r="J20" s="13">
        <f t="shared" si="1"/>
        <v>0.35335689045936397</v>
      </c>
      <c r="K20" s="13">
        <f t="shared" si="2"/>
        <v>9.5406360424028271</v>
      </c>
      <c r="L20" s="13">
        <f t="shared" si="3"/>
        <v>10.247349823321555</v>
      </c>
    </row>
    <row r="21" spans="2:12" x14ac:dyDescent="0.35">
      <c r="B21" s="9" t="s">
        <v>68</v>
      </c>
      <c r="C21" s="10">
        <v>72</v>
      </c>
      <c r="D21" s="10">
        <v>1</v>
      </c>
      <c r="E21" s="10">
        <v>94</v>
      </c>
      <c r="F21" s="10">
        <v>9</v>
      </c>
      <c r="H21" s="9" t="s">
        <v>68</v>
      </c>
      <c r="I21" s="13">
        <f t="shared" si="0"/>
        <v>40.909090909090914</v>
      </c>
      <c r="J21" s="13">
        <f t="shared" si="1"/>
        <v>0.56818181818181823</v>
      </c>
      <c r="K21" s="13">
        <f t="shared" si="2"/>
        <v>53.409090909090907</v>
      </c>
      <c r="L21" s="13">
        <f t="shared" si="3"/>
        <v>5.1136363636363642</v>
      </c>
    </row>
    <row r="22" spans="2:12" x14ac:dyDescent="0.35">
      <c r="B22" s="9" t="s">
        <v>69</v>
      </c>
      <c r="C22" s="10">
        <v>416</v>
      </c>
      <c r="D22" s="10">
        <v>3</v>
      </c>
      <c r="E22" s="10">
        <v>283</v>
      </c>
      <c r="F22" s="10">
        <v>58</v>
      </c>
      <c r="H22" s="9" t="s">
        <v>69</v>
      </c>
      <c r="I22" s="13">
        <f t="shared" si="0"/>
        <v>54.736842105263165</v>
      </c>
      <c r="J22" s="13">
        <f t="shared" si="1"/>
        <v>0.39473684210526316</v>
      </c>
      <c r="K22" s="13">
        <f t="shared" si="2"/>
        <v>37.236842105263158</v>
      </c>
      <c r="L22" s="13">
        <f t="shared" si="3"/>
        <v>7.6315789473684212</v>
      </c>
    </row>
  </sheetData>
  <hyperlinks>
    <hyperlink ref="B3" location="Índice!A1" display="voltar"/>
  </hyperlink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24"/>
  <sheetViews>
    <sheetView showGridLines="0" zoomScaleNormal="100" workbookViewId="0">
      <selection activeCell="B1" sqref="B1"/>
    </sheetView>
  </sheetViews>
  <sheetFormatPr defaultRowHeight="14.5" x14ac:dyDescent="0.35"/>
  <cols>
    <col min="1" max="1" width="3.453125" customWidth="1"/>
    <col min="2" max="2" width="28.26953125" customWidth="1"/>
    <col min="3" max="12" width="11.7265625" customWidth="1"/>
    <col min="13" max="13" width="3.453125" customWidth="1"/>
    <col min="14" max="14" width="27.7265625" customWidth="1"/>
  </cols>
  <sheetData>
    <row r="1" spans="2:24" ht="17.5" x14ac:dyDescent="0.35">
      <c r="B1" s="1" t="s">
        <v>95</v>
      </c>
    </row>
    <row r="2" spans="2:24" ht="17.5" x14ac:dyDescent="0.35">
      <c r="B2" s="1" t="s">
        <v>96</v>
      </c>
    </row>
    <row r="3" spans="2:24" x14ac:dyDescent="0.35">
      <c r="B3" s="86" t="s">
        <v>115</v>
      </c>
    </row>
    <row r="4" spans="2:24" ht="18" customHeight="1" x14ac:dyDescent="0.35">
      <c r="B4" s="1" t="s">
        <v>106</v>
      </c>
      <c r="C4" s="1"/>
      <c r="D4" s="1"/>
      <c r="E4" s="1"/>
      <c r="F4" s="1"/>
      <c r="G4" s="1"/>
      <c r="H4" s="1"/>
      <c r="I4" s="1"/>
      <c r="J4" s="1"/>
      <c r="K4" s="1"/>
      <c r="L4" s="1"/>
    </row>
    <row r="5" spans="2:24" ht="4.5" customHeight="1" x14ac:dyDescent="0.35"/>
    <row r="6" spans="2:24" x14ac:dyDescent="0.35">
      <c r="B6" s="22" t="s">
        <v>80</v>
      </c>
      <c r="N6" s="22" t="s">
        <v>81</v>
      </c>
    </row>
    <row r="7" spans="2:24" x14ac:dyDescent="0.35">
      <c r="B7" s="107" t="s">
        <v>0</v>
      </c>
      <c r="C7" s="107" t="s">
        <v>14</v>
      </c>
      <c r="D7" s="107"/>
      <c r="E7" s="107"/>
      <c r="F7" s="107"/>
      <c r="G7" s="112"/>
      <c r="H7" s="111" t="s">
        <v>15</v>
      </c>
      <c r="I7" s="107"/>
      <c r="J7" s="107"/>
      <c r="K7" s="107"/>
      <c r="L7" s="107"/>
      <c r="N7" s="107" t="s">
        <v>0</v>
      </c>
      <c r="O7" s="107" t="s">
        <v>14</v>
      </c>
      <c r="P7" s="107"/>
      <c r="Q7" s="107"/>
      <c r="R7" s="107"/>
      <c r="S7" s="112"/>
      <c r="T7" s="111" t="s">
        <v>15</v>
      </c>
      <c r="U7" s="107"/>
      <c r="V7" s="107"/>
      <c r="W7" s="107"/>
      <c r="X7" s="107"/>
    </row>
    <row r="8" spans="2:24" ht="21" x14ac:dyDescent="0.35">
      <c r="B8" s="108"/>
      <c r="C8" s="26" t="s">
        <v>16</v>
      </c>
      <c r="D8" s="26" t="s">
        <v>17</v>
      </c>
      <c r="E8" s="26" t="s">
        <v>18</v>
      </c>
      <c r="F8" s="26" t="s">
        <v>19</v>
      </c>
      <c r="G8" s="37" t="s">
        <v>20</v>
      </c>
      <c r="H8" s="25" t="s">
        <v>16</v>
      </c>
      <c r="I8" s="14" t="s">
        <v>17</v>
      </c>
      <c r="J8" s="14" t="s">
        <v>18</v>
      </c>
      <c r="K8" s="14" t="s">
        <v>19</v>
      </c>
      <c r="L8" s="14" t="s">
        <v>20</v>
      </c>
      <c r="N8" s="108"/>
      <c r="O8" s="26" t="s">
        <v>16</v>
      </c>
      <c r="P8" s="26" t="s">
        <v>17</v>
      </c>
      <c r="Q8" s="26" t="s">
        <v>18</v>
      </c>
      <c r="R8" s="26" t="s">
        <v>19</v>
      </c>
      <c r="S8" s="37" t="s">
        <v>20</v>
      </c>
      <c r="T8" s="25" t="s">
        <v>16</v>
      </c>
      <c r="U8" s="14" t="s">
        <v>17</v>
      </c>
      <c r="V8" s="14" t="s">
        <v>18</v>
      </c>
      <c r="W8" s="14" t="s">
        <v>19</v>
      </c>
      <c r="X8" s="14" t="s">
        <v>20</v>
      </c>
    </row>
    <row r="9" spans="2:24" x14ac:dyDescent="0.35">
      <c r="B9" s="4" t="s">
        <v>4</v>
      </c>
      <c r="C9" s="5"/>
      <c r="D9" s="5"/>
      <c r="E9" s="5"/>
      <c r="F9" s="5"/>
      <c r="G9" s="38"/>
      <c r="H9" s="5"/>
      <c r="I9" s="5"/>
      <c r="J9" s="5"/>
      <c r="K9" s="5"/>
      <c r="L9" s="5"/>
      <c r="N9" s="4" t="s">
        <v>4</v>
      </c>
      <c r="O9" s="5"/>
      <c r="P9" s="5"/>
      <c r="Q9" s="5"/>
      <c r="R9" s="5"/>
      <c r="S9" s="38"/>
      <c r="T9" s="5"/>
      <c r="U9" s="5"/>
      <c r="V9" s="5"/>
      <c r="W9" s="5"/>
      <c r="X9" s="5"/>
    </row>
    <row r="10" spans="2:24" x14ac:dyDescent="0.35">
      <c r="B10" s="6" t="s">
        <v>4</v>
      </c>
      <c r="C10" s="7">
        <v>594</v>
      </c>
      <c r="D10" s="7">
        <v>491</v>
      </c>
      <c r="E10" s="7">
        <v>480</v>
      </c>
      <c r="F10" s="7">
        <v>340</v>
      </c>
      <c r="G10" s="62">
        <v>788</v>
      </c>
      <c r="H10" s="60">
        <v>10</v>
      </c>
      <c r="I10" s="7">
        <v>3</v>
      </c>
      <c r="J10" s="7">
        <v>4</v>
      </c>
      <c r="K10" s="7">
        <v>1</v>
      </c>
      <c r="L10" s="7">
        <v>3</v>
      </c>
      <c r="N10" s="6" t="s">
        <v>4</v>
      </c>
      <c r="O10" s="11">
        <f>C10/(C10+D10+E10+F10+G10)*100</f>
        <v>22.057185295209802</v>
      </c>
      <c r="P10" s="11">
        <f>D10/(D10+E10+F10+G10+C10)*100</f>
        <v>18.232454511696989</v>
      </c>
      <c r="Q10" s="11">
        <f>E10/(E10+F10+G10+C10+D10)*100</f>
        <v>17.823988117341255</v>
      </c>
      <c r="R10" s="11">
        <f>F10/(F10+G10+E10+D10+C10)*100</f>
        <v>12.625324916450056</v>
      </c>
      <c r="S10" s="39">
        <f>G10/(G10+C10+D10+E10+F10)*100</f>
        <v>29.261047159301896</v>
      </c>
      <c r="T10" s="35">
        <f>H10/(H10+I10+J10+K10+L10)*100</f>
        <v>47.619047619047613</v>
      </c>
      <c r="U10" s="11">
        <f>I10/(I10+J10+K10+L10+H10)*100</f>
        <v>14.285714285714285</v>
      </c>
      <c r="V10" s="11">
        <f>J10/(J10+K10+L10+H10+I10)*100</f>
        <v>19.047619047619047</v>
      </c>
      <c r="W10" s="11">
        <f>K10/(K10+L10+J10+I10+H10)*100</f>
        <v>4.7619047619047619</v>
      </c>
      <c r="X10" s="11">
        <f>L10/(L10+H10+I10+J10+K10)*100</f>
        <v>14.285714285714285</v>
      </c>
    </row>
    <row r="11" spans="2:24" x14ac:dyDescent="0.35">
      <c r="B11" s="4" t="s">
        <v>5</v>
      </c>
      <c r="C11" s="8"/>
      <c r="D11" s="8"/>
      <c r="E11" s="8"/>
      <c r="F11" s="8"/>
      <c r="G11" s="63"/>
      <c r="H11" s="8"/>
      <c r="I11" s="8"/>
      <c r="J11" s="8"/>
      <c r="K11" s="8"/>
      <c r="L11" s="8"/>
      <c r="N11" s="4" t="s">
        <v>5</v>
      </c>
      <c r="O11" s="12"/>
      <c r="P11" s="12"/>
      <c r="Q11" s="12"/>
      <c r="R11" s="12"/>
      <c r="S11" s="40"/>
      <c r="T11" s="12"/>
      <c r="U11" s="12"/>
      <c r="V11" s="12"/>
      <c r="W11" s="12"/>
      <c r="X11" s="12"/>
    </row>
    <row r="12" spans="2:24" x14ac:dyDescent="0.35">
      <c r="B12" s="9" t="s">
        <v>6</v>
      </c>
      <c r="C12" s="10">
        <v>49</v>
      </c>
      <c r="D12" s="10">
        <v>66</v>
      </c>
      <c r="E12" s="10">
        <v>64</v>
      </c>
      <c r="F12" s="10">
        <v>60</v>
      </c>
      <c r="G12" s="64">
        <v>184</v>
      </c>
      <c r="H12" s="61">
        <v>1</v>
      </c>
      <c r="I12" s="10">
        <v>2</v>
      </c>
      <c r="J12" s="10">
        <v>2</v>
      </c>
      <c r="K12" s="10">
        <v>0</v>
      </c>
      <c r="L12" s="10">
        <v>1</v>
      </c>
      <c r="N12" s="9" t="s">
        <v>6</v>
      </c>
      <c r="O12" s="13">
        <f t="shared" ref="O12:O15" si="0">C12/(C12+D12+E12+F12+G12)*100</f>
        <v>11.583924349881796</v>
      </c>
      <c r="P12" s="13">
        <f t="shared" ref="P12:P15" si="1">D12/(D12+E12+F12+G12+C12)*100</f>
        <v>15.602836879432624</v>
      </c>
      <c r="Q12" s="13">
        <f t="shared" ref="Q12:Q15" si="2">E12/(E12+F12+G12+C12+D12)*100</f>
        <v>15.130023640661939</v>
      </c>
      <c r="R12" s="13">
        <f t="shared" ref="R12:R15" si="3">F12/(F12+G12+E12+D12+C12)*100</f>
        <v>14.184397163120568</v>
      </c>
      <c r="S12" s="41">
        <f t="shared" ref="S12:S15" si="4">G12/(G12+C12+D12+E12+F12)*100</f>
        <v>43.498817966903076</v>
      </c>
      <c r="T12" s="36">
        <f t="shared" ref="T12:T15" si="5">H12/(H12+I12+J12+K12+L12)*100</f>
        <v>16.666666666666664</v>
      </c>
      <c r="U12" s="13">
        <f t="shared" ref="U12:U15" si="6">I12/(I12+J12+K12+L12+H12)*100</f>
        <v>33.333333333333329</v>
      </c>
      <c r="V12" s="13">
        <f t="shared" ref="V12:V15" si="7">J12/(J12+K12+L12+H12+I12)*100</f>
        <v>33.333333333333329</v>
      </c>
      <c r="W12" s="13">
        <f t="shared" ref="W12:W15" si="8">K12/(K12+L12+J12+I12+H12)*100</f>
        <v>0</v>
      </c>
      <c r="X12" s="13">
        <f t="shared" ref="X12:X15" si="9">L12/(L12+H12+I12+J12+K12)*100</f>
        <v>16.666666666666664</v>
      </c>
    </row>
    <row r="13" spans="2:24" x14ac:dyDescent="0.35">
      <c r="B13" s="9" t="s">
        <v>7</v>
      </c>
      <c r="C13" s="10">
        <v>182</v>
      </c>
      <c r="D13" s="10">
        <v>181</v>
      </c>
      <c r="E13" s="10">
        <v>175</v>
      </c>
      <c r="F13" s="10">
        <v>128</v>
      </c>
      <c r="G13" s="64">
        <v>265</v>
      </c>
      <c r="H13" s="61">
        <v>3</v>
      </c>
      <c r="I13" s="10">
        <v>1</v>
      </c>
      <c r="J13" s="10">
        <v>2</v>
      </c>
      <c r="K13" s="10">
        <v>1</v>
      </c>
      <c r="L13" s="10">
        <v>2</v>
      </c>
      <c r="N13" s="9" t="s">
        <v>7</v>
      </c>
      <c r="O13" s="13">
        <f t="shared" si="0"/>
        <v>19.548872180451127</v>
      </c>
      <c r="P13" s="13">
        <f t="shared" si="1"/>
        <v>19.441460794844254</v>
      </c>
      <c r="Q13" s="13">
        <f t="shared" si="2"/>
        <v>18.796992481203006</v>
      </c>
      <c r="R13" s="13">
        <f t="shared" si="3"/>
        <v>13.748657357679914</v>
      </c>
      <c r="S13" s="41">
        <f t="shared" si="4"/>
        <v>28.464017185821699</v>
      </c>
      <c r="T13" s="36">
        <f t="shared" si="5"/>
        <v>33.333333333333329</v>
      </c>
      <c r="U13" s="13">
        <f t="shared" si="6"/>
        <v>11.111111111111111</v>
      </c>
      <c r="V13" s="13">
        <f t="shared" si="7"/>
        <v>22.222222222222221</v>
      </c>
      <c r="W13" s="13">
        <f t="shared" si="8"/>
        <v>11.111111111111111</v>
      </c>
      <c r="X13" s="13">
        <f t="shared" si="9"/>
        <v>22.222222222222221</v>
      </c>
    </row>
    <row r="14" spans="2:24" x14ac:dyDescent="0.35">
      <c r="B14" s="9" t="s">
        <v>8</v>
      </c>
      <c r="C14" s="10">
        <v>246</v>
      </c>
      <c r="D14" s="10">
        <v>166</v>
      </c>
      <c r="E14" s="10">
        <v>164</v>
      </c>
      <c r="F14" s="10">
        <v>101</v>
      </c>
      <c r="G14" s="64">
        <v>227</v>
      </c>
      <c r="H14" s="61">
        <v>5</v>
      </c>
      <c r="I14" s="10">
        <v>0</v>
      </c>
      <c r="J14" s="10">
        <v>0</v>
      </c>
      <c r="K14" s="10">
        <v>0</v>
      </c>
      <c r="L14" s="10">
        <v>0</v>
      </c>
      <c r="N14" s="9" t="s">
        <v>8</v>
      </c>
      <c r="O14" s="13">
        <f>C14/(C14+D14+E14+F14+G14)*100</f>
        <v>27.212389380530972</v>
      </c>
      <c r="P14" s="13">
        <f t="shared" si="1"/>
        <v>18.36283185840708</v>
      </c>
      <c r="Q14" s="13">
        <f t="shared" si="2"/>
        <v>18.141592920353983</v>
      </c>
      <c r="R14" s="13">
        <f t="shared" si="3"/>
        <v>11.172566371681416</v>
      </c>
      <c r="S14" s="41">
        <f t="shared" si="4"/>
        <v>25.110619469026545</v>
      </c>
      <c r="T14" s="36">
        <f t="shared" si="5"/>
        <v>100</v>
      </c>
      <c r="U14" s="13">
        <f t="shared" si="6"/>
        <v>0</v>
      </c>
      <c r="V14" s="13">
        <f t="shared" si="7"/>
        <v>0</v>
      </c>
      <c r="W14" s="13">
        <f t="shared" si="8"/>
        <v>0</v>
      </c>
      <c r="X14" s="13">
        <f t="shared" si="9"/>
        <v>0</v>
      </c>
    </row>
    <row r="15" spans="2:24" x14ac:dyDescent="0.35">
      <c r="B15" s="9" t="s">
        <v>9</v>
      </c>
      <c r="C15" s="10">
        <v>117</v>
      </c>
      <c r="D15" s="10">
        <v>78</v>
      </c>
      <c r="E15" s="10">
        <v>77</v>
      </c>
      <c r="F15" s="10">
        <v>51</v>
      </c>
      <c r="G15" s="64">
        <v>112</v>
      </c>
      <c r="H15" s="61">
        <v>1</v>
      </c>
      <c r="I15" s="10">
        <v>0</v>
      </c>
      <c r="J15" s="10">
        <v>0</v>
      </c>
      <c r="K15" s="10">
        <v>0</v>
      </c>
      <c r="L15" s="10">
        <v>0</v>
      </c>
      <c r="N15" s="9" t="s">
        <v>9</v>
      </c>
      <c r="O15" s="13">
        <f t="shared" si="0"/>
        <v>26.896551724137929</v>
      </c>
      <c r="P15" s="13">
        <f t="shared" si="1"/>
        <v>17.931034482758619</v>
      </c>
      <c r="Q15" s="13">
        <f t="shared" si="2"/>
        <v>17.701149425287358</v>
      </c>
      <c r="R15" s="13">
        <f t="shared" si="3"/>
        <v>11.724137931034482</v>
      </c>
      <c r="S15" s="41">
        <f t="shared" si="4"/>
        <v>25.74712643678161</v>
      </c>
      <c r="T15" s="36">
        <f t="shared" si="5"/>
        <v>100</v>
      </c>
      <c r="U15" s="13">
        <f t="shared" si="6"/>
        <v>0</v>
      </c>
      <c r="V15" s="13">
        <f t="shared" si="7"/>
        <v>0</v>
      </c>
      <c r="W15" s="13">
        <f t="shared" si="8"/>
        <v>0</v>
      </c>
      <c r="X15" s="13">
        <f t="shared" si="9"/>
        <v>0</v>
      </c>
    </row>
    <row r="16" spans="2:24" x14ac:dyDescent="0.35">
      <c r="B16" s="4" t="s">
        <v>70</v>
      </c>
      <c r="C16" s="8"/>
      <c r="D16" s="8"/>
      <c r="E16" s="8"/>
      <c r="F16" s="8"/>
      <c r="G16" s="63"/>
      <c r="H16" s="8"/>
      <c r="I16" s="8"/>
      <c r="J16" s="8"/>
      <c r="K16" s="8"/>
      <c r="L16" s="8"/>
      <c r="N16" s="4" t="s">
        <v>70</v>
      </c>
      <c r="O16" s="12"/>
      <c r="P16" s="12"/>
      <c r="Q16" s="12"/>
      <c r="R16" s="12"/>
      <c r="S16" s="40"/>
      <c r="T16" s="12"/>
      <c r="U16" s="12"/>
      <c r="V16" s="12"/>
      <c r="W16" s="12"/>
      <c r="X16" s="12"/>
    </row>
    <row r="17" spans="2:24" x14ac:dyDescent="0.35">
      <c r="B17" s="9" t="s">
        <v>63</v>
      </c>
      <c r="C17" s="10">
        <v>236</v>
      </c>
      <c r="D17" s="10">
        <v>167</v>
      </c>
      <c r="E17" s="10">
        <v>139</v>
      </c>
      <c r="F17" s="10">
        <v>79</v>
      </c>
      <c r="G17" s="64">
        <v>172</v>
      </c>
      <c r="H17" s="61">
        <v>4</v>
      </c>
      <c r="I17" s="10">
        <v>0</v>
      </c>
      <c r="J17" s="10">
        <v>0</v>
      </c>
      <c r="K17" s="10">
        <v>1</v>
      </c>
      <c r="L17" s="10">
        <v>0</v>
      </c>
      <c r="N17" s="9" t="s">
        <v>63</v>
      </c>
      <c r="O17" s="13">
        <f t="shared" ref="O17:O23" si="10">C17/(C17+D17+E17+F17+G17)*100</f>
        <v>29.760403530895335</v>
      </c>
      <c r="P17" s="13">
        <f t="shared" ref="P17:P23" si="11">D17/(D17+E17+F17+G17+C17)*100</f>
        <v>21.059268600252206</v>
      </c>
      <c r="Q17" s="13">
        <f t="shared" ref="Q17:Q23" si="12">E17/(E17+F17+G17+C17+D17)*100</f>
        <v>17.528373266078184</v>
      </c>
      <c r="R17" s="13">
        <f t="shared" ref="R17:R21" si="13">F17/(F17+G17+E17+D17+C17)*100</f>
        <v>9.9621689785624223</v>
      </c>
      <c r="S17" s="41">
        <f t="shared" ref="S17:S23" si="14">G17/(G17+C17+D17+E17+F17)*100</f>
        <v>21.689785624211854</v>
      </c>
      <c r="T17" s="36">
        <f t="shared" ref="T17:T23" si="15">H17/(H17+I17+J17+K17+L17)*100</f>
        <v>80</v>
      </c>
      <c r="U17" s="13">
        <f t="shared" ref="U17:U23" si="16">I17/(I17+J17+K17+L17+H17)*100</f>
        <v>0</v>
      </c>
      <c r="V17" s="13">
        <f t="shared" ref="V17:V23" si="17">J17/(J17+K17+L17+H17+I17)*100</f>
        <v>0</v>
      </c>
      <c r="W17" s="13">
        <f t="shared" ref="W17:W23" si="18">K17/(K17+L17+J17+I17+H17)*100</f>
        <v>20</v>
      </c>
      <c r="X17" s="13">
        <f t="shared" ref="X17:X23" si="19">L17/(L17+H17+I17+J17+K17)*100</f>
        <v>0</v>
      </c>
    </row>
    <row r="18" spans="2:24" x14ac:dyDescent="0.35">
      <c r="B18" s="9" t="s">
        <v>64</v>
      </c>
      <c r="C18" s="10">
        <v>71</v>
      </c>
      <c r="D18" s="10">
        <v>60</v>
      </c>
      <c r="E18" s="10">
        <v>55</v>
      </c>
      <c r="F18" s="10">
        <v>30</v>
      </c>
      <c r="G18" s="64">
        <v>35</v>
      </c>
      <c r="H18" s="61">
        <v>0</v>
      </c>
      <c r="I18" s="10">
        <v>0</v>
      </c>
      <c r="J18" s="10">
        <v>0</v>
      </c>
      <c r="K18" s="10">
        <v>0</v>
      </c>
      <c r="L18" s="10">
        <v>0</v>
      </c>
      <c r="N18" s="9" t="s">
        <v>64</v>
      </c>
      <c r="O18" s="13">
        <f t="shared" si="10"/>
        <v>28.286852589641438</v>
      </c>
      <c r="P18" s="13">
        <f t="shared" si="11"/>
        <v>23.904382470119522</v>
      </c>
      <c r="Q18" s="13">
        <f t="shared" si="12"/>
        <v>21.91235059760956</v>
      </c>
      <c r="R18" s="13">
        <f t="shared" si="13"/>
        <v>11.952191235059761</v>
      </c>
      <c r="S18" s="41">
        <f t="shared" si="14"/>
        <v>13.944223107569719</v>
      </c>
      <c r="T18" s="94" t="s">
        <v>116</v>
      </c>
      <c r="U18" s="94" t="s">
        <v>116</v>
      </c>
      <c r="V18" s="94" t="s">
        <v>116</v>
      </c>
      <c r="W18" s="94" t="s">
        <v>116</v>
      </c>
      <c r="X18" s="94" t="s">
        <v>116</v>
      </c>
    </row>
    <row r="19" spans="2:24" x14ac:dyDescent="0.35">
      <c r="B19" s="9" t="s">
        <v>65</v>
      </c>
      <c r="C19" s="10">
        <v>170</v>
      </c>
      <c r="D19" s="10">
        <v>155</v>
      </c>
      <c r="E19" s="10">
        <v>151</v>
      </c>
      <c r="F19" s="10">
        <v>121</v>
      </c>
      <c r="G19" s="64">
        <v>236</v>
      </c>
      <c r="H19" s="61">
        <v>5</v>
      </c>
      <c r="I19" s="10">
        <v>3</v>
      </c>
      <c r="J19" s="10">
        <v>2</v>
      </c>
      <c r="K19" s="10">
        <v>0</v>
      </c>
      <c r="L19" s="10">
        <v>1</v>
      </c>
      <c r="N19" s="9" t="s">
        <v>65</v>
      </c>
      <c r="O19" s="13">
        <f t="shared" si="10"/>
        <v>20.408163265306122</v>
      </c>
      <c r="P19" s="13">
        <f t="shared" si="11"/>
        <v>18.607442977190878</v>
      </c>
      <c r="Q19" s="13">
        <f t="shared" si="12"/>
        <v>18.127250900360146</v>
      </c>
      <c r="R19" s="13">
        <f t="shared" si="13"/>
        <v>14.525810324129651</v>
      </c>
      <c r="S19" s="41">
        <f t="shared" si="14"/>
        <v>28.331332533013203</v>
      </c>
      <c r="T19" s="36">
        <f t="shared" si="15"/>
        <v>45.454545454545453</v>
      </c>
      <c r="U19" s="13">
        <f t="shared" si="16"/>
        <v>27.27272727272727</v>
      </c>
      <c r="V19" s="13">
        <f t="shared" si="17"/>
        <v>18.181818181818183</v>
      </c>
      <c r="W19" s="13">
        <f t="shared" si="18"/>
        <v>0</v>
      </c>
      <c r="X19" s="13">
        <f t="shared" si="19"/>
        <v>9.0909090909090917</v>
      </c>
    </row>
    <row r="20" spans="2:24" x14ac:dyDescent="0.35">
      <c r="B20" s="9" t="s">
        <v>66</v>
      </c>
      <c r="C20" s="10">
        <v>22</v>
      </c>
      <c r="D20" s="10">
        <v>16</v>
      </c>
      <c r="E20" s="10">
        <v>21</v>
      </c>
      <c r="F20" s="10">
        <v>7</v>
      </c>
      <c r="G20" s="64">
        <v>36</v>
      </c>
      <c r="H20" s="61">
        <v>0</v>
      </c>
      <c r="I20" s="10">
        <v>0</v>
      </c>
      <c r="J20" s="10">
        <v>0</v>
      </c>
      <c r="K20" s="10">
        <v>0</v>
      </c>
      <c r="L20" s="10">
        <v>0</v>
      </c>
      <c r="N20" s="9" t="s">
        <v>66</v>
      </c>
      <c r="O20" s="13">
        <f t="shared" si="10"/>
        <v>21.568627450980394</v>
      </c>
      <c r="P20" s="13">
        <f t="shared" si="11"/>
        <v>15.686274509803921</v>
      </c>
      <c r="Q20" s="13">
        <f t="shared" si="12"/>
        <v>20.588235294117645</v>
      </c>
      <c r="R20" s="13">
        <f t="shared" si="13"/>
        <v>6.8627450980392162</v>
      </c>
      <c r="S20" s="41">
        <f t="shared" si="14"/>
        <v>35.294117647058826</v>
      </c>
      <c r="T20" s="94" t="s">
        <v>116</v>
      </c>
      <c r="U20" s="94" t="s">
        <v>116</v>
      </c>
      <c r="V20" s="94" t="s">
        <v>116</v>
      </c>
      <c r="W20" s="94" t="s">
        <v>116</v>
      </c>
      <c r="X20" s="94" t="s">
        <v>116</v>
      </c>
    </row>
    <row r="21" spans="2:24" x14ac:dyDescent="0.35">
      <c r="B21" s="9" t="s">
        <v>67</v>
      </c>
      <c r="C21" s="10">
        <v>11</v>
      </c>
      <c r="D21" s="10">
        <v>18</v>
      </c>
      <c r="E21" s="10">
        <v>21</v>
      </c>
      <c r="F21" s="10">
        <v>32</v>
      </c>
      <c r="G21" s="64">
        <v>144</v>
      </c>
      <c r="H21" s="61">
        <v>0</v>
      </c>
      <c r="I21" s="10">
        <v>0</v>
      </c>
      <c r="J21" s="10">
        <v>0</v>
      </c>
      <c r="K21" s="10">
        <v>0</v>
      </c>
      <c r="L21" s="10">
        <v>1</v>
      </c>
      <c r="N21" s="9" t="s">
        <v>67</v>
      </c>
      <c r="O21" s="13">
        <f t="shared" si="10"/>
        <v>4.8672566371681416</v>
      </c>
      <c r="P21" s="13">
        <f t="shared" si="11"/>
        <v>7.9646017699115044</v>
      </c>
      <c r="Q21" s="13">
        <f t="shared" si="12"/>
        <v>9.2920353982300892</v>
      </c>
      <c r="R21" s="13">
        <f t="shared" si="13"/>
        <v>14.159292035398231</v>
      </c>
      <c r="S21" s="41">
        <f t="shared" si="14"/>
        <v>63.716814159292035</v>
      </c>
      <c r="T21" s="36">
        <f t="shared" si="15"/>
        <v>0</v>
      </c>
      <c r="U21" s="13">
        <f t="shared" si="16"/>
        <v>0</v>
      </c>
      <c r="V21" s="13">
        <f t="shared" si="17"/>
        <v>0</v>
      </c>
      <c r="W21" s="13">
        <f t="shared" si="18"/>
        <v>0</v>
      </c>
      <c r="X21" s="13">
        <f t="shared" si="19"/>
        <v>100</v>
      </c>
    </row>
    <row r="22" spans="2:24" x14ac:dyDescent="0.35">
      <c r="B22" s="9" t="s">
        <v>68</v>
      </c>
      <c r="C22" s="10">
        <v>11</v>
      </c>
      <c r="D22" s="10">
        <v>16</v>
      </c>
      <c r="E22" s="10">
        <v>10</v>
      </c>
      <c r="F22" s="10">
        <v>13</v>
      </c>
      <c r="G22" s="64">
        <v>22</v>
      </c>
      <c r="H22" s="61">
        <v>0</v>
      </c>
      <c r="I22" s="10">
        <v>0</v>
      </c>
      <c r="J22" s="10">
        <v>1</v>
      </c>
      <c r="K22" s="10">
        <v>0</v>
      </c>
      <c r="L22" s="10">
        <v>0</v>
      </c>
      <c r="N22" s="9" t="s">
        <v>68</v>
      </c>
      <c r="O22" s="13">
        <f t="shared" si="10"/>
        <v>15.277777777777779</v>
      </c>
      <c r="P22" s="13">
        <f t="shared" si="11"/>
        <v>22.222222222222221</v>
      </c>
      <c r="Q22" s="13">
        <f t="shared" si="12"/>
        <v>13.888888888888889</v>
      </c>
      <c r="R22" s="13">
        <f>F22/(F22+G22+E22+D22+C22)*100</f>
        <v>18.055555555555554</v>
      </c>
      <c r="S22" s="41">
        <f t="shared" si="14"/>
        <v>30.555555555555557</v>
      </c>
      <c r="T22" s="36">
        <f t="shared" si="15"/>
        <v>0</v>
      </c>
      <c r="U22" s="13">
        <f t="shared" si="16"/>
        <v>0</v>
      </c>
      <c r="V22" s="13">
        <f t="shared" si="17"/>
        <v>100</v>
      </c>
      <c r="W22" s="13">
        <f t="shared" si="18"/>
        <v>0</v>
      </c>
      <c r="X22" s="13">
        <f t="shared" si="19"/>
        <v>0</v>
      </c>
    </row>
    <row r="23" spans="2:24" x14ac:dyDescent="0.35">
      <c r="B23" s="9" t="s">
        <v>69</v>
      </c>
      <c r="C23" s="10">
        <v>73</v>
      </c>
      <c r="D23" s="10">
        <v>59</v>
      </c>
      <c r="E23" s="10">
        <v>83</v>
      </c>
      <c r="F23" s="10">
        <v>58</v>
      </c>
      <c r="G23" s="64">
        <v>143</v>
      </c>
      <c r="H23" s="61">
        <v>1</v>
      </c>
      <c r="I23" s="10">
        <v>0</v>
      </c>
      <c r="J23" s="10">
        <v>1</v>
      </c>
      <c r="K23" s="10">
        <v>0</v>
      </c>
      <c r="L23" s="10">
        <v>1</v>
      </c>
      <c r="N23" s="9" t="s">
        <v>69</v>
      </c>
      <c r="O23" s="13">
        <f t="shared" si="10"/>
        <v>17.548076923076923</v>
      </c>
      <c r="P23" s="13">
        <f t="shared" si="11"/>
        <v>14.182692307692307</v>
      </c>
      <c r="Q23" s="13">
        <f t="shared" si="12"/>
        <v>19.951923076923077</v>
      </c>
      <c r="R23" s="13">
        <f t="shared" ref="R23" si="20">F23/(F23+G23+E23+D23+C23)*100</f>
        <v>13.942307692307693</v>
      </c>
      <c r="S23" s="41">
        <f t="shared" si="14"/>
        <v>34.375</v>
      </c>
      <c r="T23" s="36">
        <f t="shared" si="15"/>
        <v>33.333333333333329</v>
      </c>
      <c r="U23" s="13">
        <f t="shared" si="16"/>
        <v>0</v>
      </c>
      <c r="V23" s="13">
        <f t="shared" si="17"/>
        <v>33.333333333333329</v>
      </c>
      <c r="W23" s="13">
        <f t="shared" si="18"/>
        <v>0</v>
      </c>
      <c r="X23" s="13">
        <f t="shared" si="19"/>
        <v>33.333333333333329</v>
      </c>
    </row>
    <row r="24" spans="2:24" x14ac:dyDescent="0.35">
      <c r="N24" s="88" t="s">
        <v>117</v>
      </c>
    </row>
  </sheetData>
  <mergeCells count="6">
    <mergeCell ref="T7:X7"/>
    <mergeCell ref="B7:B8"/>
    <mergeCell ref="C7:G7"/>
    <mergeCell ref="H7:L7"/>
    <mergeCell ref="N7:N8"/>
    <mergeCell ref="O7:S7"/>
  </mergeCells>
  <hyperlinks>
    <hyperlink ref="B3" location="Índice!A1" display="voltar"/>
  </hyperlinks>
  <pageMargins left="0.70866141732283472" right="0.70866141732283472" top="0.74803149606299213" bottom="0.74803149606299213" header="0.31496062992125984" footer="0.31496062992125984"/>
  <pageSetup paperSize="9" scale="81" orientation="landscape" verticalDpi="0" r:id="rId1"/>
  <colBreaks count="1" manualBreakCount="1">
    <brk id="12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XMLData TextToDisplay="%HOSTNAME%">L023917.bdp.pt</XMLData>
</file>

<file path=customXml/item2.xml><?xml version="1.0" encoding="utf-8"?>
<XMLData TextToDisplay="%USERNAME%">bpu314382</XMLData>
</file>

<file path=customXml/item3.xml><?xml version="1.0" encoding="utf-8"?>
<XMLData TextToDisplay="%EMAILADDRESS%">acfrancisco@bportugal.pt</XMLData>
</file>

<file path=customXml/item4.xml><?xml version="1.0" encoding="utf-8"?>
<XMLData TextToDisplay="%DOCUMENTGUID%">{00000000-0000-0000-0000-000000000000}</XMLData>
</file>

<file path=customXml/item5.xml><?xml version="1.0" encoding="utf-8"?>
<XMLData TextToDisplay="%CLASSIFICATIONDATETIME%">11:37 14/04/2020</XMLData>
</file>

<file path=customXml/item6.xml><?xml version="1.0" encoding="utf-8"?>
<XMLData TextToDisplay="RightsWATCHMark">12|BDP-Externo-Público|{00000000-0000-0000-0000-000000000000}</XMLData>
</file>

<file path=customXml/itemProps1.xml><?xml version="1.0" encoding="utf-8"?>
<ds:datastoreItem xmlns:ds="http://schemas.openxmlformats.org/officeDocument/2006/customXml" ds:itemID="{D7F83C9D-1DCB-4609-A952-42B949FC7552}">
  <ds:schemaRefs/>
</ds:datastoreItem>
</file>

<file path=customXml/itemProps2.xml><?xml version="1.0" encoding="utf-8"?>
<ds:datastoreItem xmlns:ds="http://schemas.openxmlformats.org/officeDocument/2006/customXml" ds:itemID="{A3BE2AFE-0FDB-40F4-A3C8-4B7887087B52}">
  <ds:schemaRefs/>
</ds:datastoreItem>
</file>

<file path=customXml/itemProps3.xml><?xml version="1.0" encoding="utf-8"?>
<ds:datastoreItem xmlns:ds="http://schemas.openxmlformats.org/officeDocument/2006/customXml" ds:itemID="{5526B5F0-13A0-441F-8CB0-4F2BEF8F680C}">
  <ds:schemaRefs/>
</ds:datastoreItem>
</file>

<file path=customXml/itemProps4.xml><?xml version="1.0" encoding="utf-8"?>
<ds:datastoreItem xmlns:ds="http://schemas.openxmlformats.org/officeDocument/2006/customXml" ds:itemID="{CB9E255B-5D9F-4684-9EE5-8444650E19CE}">
  <ds:schemaRefs/>
</ds:datastoreItem>
</file>

<file path=customXml/itemProps5.xml><?xml version="1.0" encoding="utf-8"?>
<ds:datastoreItem xmlns:ds="http://schemas.openxmlformats.org/officeDocument/2006/customXml" ds:itemID="{6B930887-CC95-4BED-A113-F9E0CF4869ED}">
  <ds:schemaRefs/>
</ds:datastoreItem>
</file>

<file path=customXml/itemProps6.xml><?xml version="1.0" encoding="utf-8"?>
<ds:datastoreItem xmlns:ds="http://schemas.openxmlformats.org/officeDocument/2006/customXml" ds:itemID="{8FD028D0-D2DB-4C32-9CC3-8589F68D112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</vt:i4>
      </vt:variant>
    </vt:vector>
  </HeadingPairs>
  <TitlesOfParts>
    <vt:vector size="20" baseType="lpstr">
      <vt:lpstr>Índice</vt:lpstr>
      <vt:lpstr>Amostra</vt:lpstr>
      <vt:lpstr>Q1</vt:lpstr>
      <vt:lpstr>Q2</vt:lpstr>
      <vt:lpstr>Q21</vt:lpstr>
      <vt:lpstr>Q31</vt:lpstr>
      <vt:lpstr>Q32</vt:lpstr>
      <vt:lpstr>Q4</vt:lpstr>
      <vt:lpstr>Q41</vt:lpstr>
      <vt:lpstr>Q5</vt:lpstr>
      <vt:lpstr>Q6</vt:lpstr>
      <vt:lpstr>Q7</vt:lpstr>
      <vt:lpstr>Q8</vt:lpstr>
      <vt:lpstr>Q81</vt:lpstr>
      <vt:lpstr>Q82</vt:lpstr>
      <vt:lpstr>Q9</vt:lpstr>
      <vt:lpstr>Nota</vt:lpstr>
      <vt:lpstr>'Q8'!Print_Area</vt:lpstr>
      <vt:lpstr>'Q31'!Print_Titles</vt:lpstr>
      <vt:lpstr>'Q32'!Print_Titles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2020-04-14T11:37:55Z</dcterms:created>
  <dcterms:modified xsi:type="dcterms:W3CDTF">2020-04-14T11:38:28Z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ightsWATCHMark">
    <vt:lpwstr>12|BDP-Externo-Público|{00000000-0000-0000-0000-000000000000}</vt:lpwstr>
  </property>
</Properties>
</file>