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840" tabRatio="768"/>
  </bookViews>
  <sheets>
    <sheet name="Índice" sheetId="17" r:id="rId1"/>
    <sheet name="Amostra" sheetId="15" r:id="rId2"/>
    <sheet name="Q1" sheetId="5" r:id="rId3"/>
    <sheet name="Q2" sheetId="32" r:id="rId4"/>
    <sheet name="Q3" sheetId="33" r:id="rId5"/>
    <sheet name="Q4" sheetId="34" r:id="rId6"/>
    <sheet name="Q5" sheetId="35" r:id="rId7"/>
    <sheet name="Q5.1" sheetId="36" r:id="rId8"/>
    <sheet name="Q6" sheetId="37" r:id="rId9"/>
    <sheet name="Q7" sheetId="38" r:id="rId10"/>
    <sheet name="Q7.1" sheetId="39" r:id="rId11"/>
    <sheet name="Q8" sheetId="40" r:id="rId12"/>
    <sheet name="Q9" sheetId="41" r:id="rId13"/>
    <sheet name="Q9_N.º de meses" sheetId="42" r:id="rId14"/>
    <sheet name="Q10" sheetId="43" r:id="rId15"/>
    <sheet name="Q11" sheetId="44" r:id="rId16"/>
    <sheet name="Q11_N.º de meses" sheetId="45" r:id="rId17"/>
    <sheet name="Nota" sheetId="18" r:id="rId18"/>
  </sheets>
  <calcPr calcId="145621"/>
</workbook>
</file>

<file path=xl/calcChain.xml><?xml version="1.0" encoding="utf-8"?>
<calcChain xmlns="http://schemas.openxmlformats.org/spreadsheetml/2006/main">
  <c r="B12" i="17" l="1"/>
  <c r="B21" i="17" l="1"/>
  <c r="B20" i="17"/>
  <c r="B19" i="17"/>
  <c r="B18" i="17"/>
  <c r="B17" i="17"/>
  <c r="B16" i="17"/>
  <c r="B15" i="17"/>
  <c r="B14" i="17"/>
  <c r="B13" i="17"/>
  <c r="B11" i="17"/>
  <c r="B10" i="17"/>
  <c r="B9" i="17"/>
  <c r="B7" i="17"/>
  <c r="B8" i="17"/>
  <c r="B2" i="45"/>
  <c r="C25" i="45"/>
  <c r="C22" i="45"/>
  <c r="C21" i="45"/>
  <c r="C20" i="45"/>
  <c r="C19" i="45"/>
  <c r="C18" i="45"/>
  <c r="C17" i="45"/>
  <c r="C16" i="45"/>
  <c r="C14" i="45"/>
  <c r="C13" i="45"/>
  <c r="C12" i="45"/>
  <c r="C11" i="45"/>
  <c r="C9" i="45"/>
  <c r="J25" i="44"/>
  <c r="H25" i="44"/>
  <c r="I24" i="44"/>
  <c r="J22" i="44"/>
  <c r="H22" i="44"/>
  <c r="I21" i="44"/>
  <c r="J20" i="44"/>
  <c r="H20" i="44"/>
  <c r="I19" i="44"/>
  <c r="J18" i="44"/>
  <c r="H18" i="44"/>
  <c r="I17" i="44"/>
  <c r="J16" i="44"/>
  <c r="H16" i="44"/>
  <c r="J14" i="44"/>
  <c r="I14" i="44"/>
  <c r="H14" i="44"/>
  <c r="J13" i="44"/>
  <c r="I13" i="44"/>
  <c r="H13" i="44"/>
  <c r="J12" i="44"/>
  <c r="I12" i="44"/>
  <c r="H12" i="44"/>
  <c r="J11" i="44"/>
  <c r="I11" i="44"/>
  <c r="H11" i="44"/>
  <c r="I9" i="44"/>
  <c r="H9" i="44"/>
  <c r="B2" i="44"/>
  <c r="AC26" i="43"/>
  <c r="U26" i="43"/>
  <c r="AC25" i="43"/>
  <c r="U25" i="43"/>
  <c r="AG23" i="43"/>
  <c r="Y23" i="43"/>
  <c r="AH22" i="43"/>
  <c r="Z22" i="43"/>
  <c r="V22" i="43"/>
  <c r="AH21" i="43"/>
  <c r="AD21" i="43"/>
  <c r="Z21" i="43"/>
  <c r="V21" i="43"/>
  <c r="AH20" i="43"/>
  <c r="AD20" i="43"/>
  <c r="Z20" i="43"/>
  <c r="V20" i="43"/>
  <c r="AH19" i="43"/>
  <c r="AD19" i="43"/>
  <c r="Z19" i="43"/>
  <c r="V19" i="43"/>
  <c r="AH18" i="43"/>
  <c r="AD18" i="43"/>
  <c r="Z18" i="43"/>
  <c r="V18" i="43"/>
  <c r="AD17" i="43"/>
  <c r="V17" i="43"/>
  <c r="AH15" i="43"/>
  <c r="AD15" i="43"/>
  <c r="Z15" i="43"/>
  <c r="V15" i="43"/>
  <c r="AH14" i="43"/>
  <c r="AD14" i="43"/>
  <c r="Z14" i="43"/>
  <c r="V14" i="43"/>
  <c r="AH13" i="43"/>
  <c r="AD13" i="43"/>
  <c r="Z13" i="43"/>
  <c r="V13" i="43"/>
  <c r="AH12" i="43"/>
  <c r="AD12" i="43"/>
  <c r="Z12" i="43"/>
  <c r="V12" i="43"/>
  <c r="W10" i="43"/>
  <c r="AA10" i="43"/>
  <c r="AE10" i="43"/>
  <c r="AI10" i="43"/>
  <c r="AG26" i="43"/>
  <c r="Y26" i="43"/>
  <c r="AG25" i="43"/>
  <c r="Y25" i="43"/>
  <c r="AC23" i="43"/>
  <c r="U23" i="43"/>
  <c r="AD22" i="43"/>
  <c r="X22" i="43"/>
  <c r="AJ21" i="43"/>
  <c r="AF21" i="43"/>
  <c r="AB21" i="43"/>
  <c r="X21" i="43"/>
  <c r="AJ20" i="43"/>
  <c r="AF20" i="43"/>
  <c r="AB20" i="43"/>
  <c r="X20" i="43"/>
  <c r="AJ19" i="43"/>
  <c r="AF19" i="43"/>
  <c r="AB19" i="43"/>
  <c r="X19" i="43"/>
  <c r="AJ18" i="43"/>
  <c r="AF18" i="43"/>
  <c r="AB18" i="43"/>
  <c r="X18" i="43"/>
  <c r="AH17" i="43"/>
  <c r="Z17" i="43"/>
  <c r="AJ15" i="43"/>
  <c r="AF15" i="43"/>
  <c r="AB15" i="43"/>
  <c r="X15" i="43"/>
  <c r="AJ14" i="43"/>
  <c r="AF14" i="43"/>
  <c r="AB14" i="43"/>
  <c r="X14" i="43"/>
  <c r="AJ13" i="43"/>
  <c r="AF13" i="43"/>
  <c r="AB13" i="43"/>
  <c r="X13" i="43"/>
  <c r="AJ12" i="43"/>
  <c r="AF12" i="43"/>
  <c r="AB12" i="43"/>
  <c r="X12" i="43"/>
  <c r="AJ10" i="43"/>
  <c r="AH10" i="43"/>
  <c r="AF10" i="43"/>
  <c r="AD10" i="43"/>
  <c r="AB10" i="43"/>
  <c r="Z10" i="43"/>
  <c r="X10" i="43"/>
  <c r="V10" i="43"/>
  <c r="B2" i="43"/>
  <c r="B2" i="42"/>
  <c r="C25" i="42"/>
  <c r="I21" i="41"/>
  <c r="C22" i="42"/>
  <c r="I19" i="41"/>
  <c r="C20" i="42"/>
  <c r="I17" i="41"/>
  <c r="C18" i="42"/>
  <c r="I14" i="41"/>
  <c r="C15" i="42"/>
  <c r="I12" i="41"/>
  <c r="C13" i="42"/>
  <c r="J9" i="41"/>
  <c r="C10" i="42"/>
  <c r="B2" i="41"/>
  <c r="B2" i="40"/>
  <c r="AO26" i="39"/>
  <c r="AG26" i="39"/>
  <c r="AS25" i="39"/>
  <c r="AK25" i="39"/>
  <c r="AC25" i="39"/>
  <c r="AK23" i="39"/>
  <c r="AO20" i="39"/>
  <c r="AC19" i="39"/>
  <c r="AK17" i="39"/>
  <c r="AK15" i="39"/>
  <c r="AO14" i="39"/>
  <c r="AC13" i="39"/>
  <c r="B2" i="39"/>
  <c r="I25" i="38"/>
  <c r="I19" i="38"/>
  <c r="I14" i="38"/>
  <c r="I12" i="38"/>
  <c r="I11" i="38"/>
  <c r="I9" i="38"/>
  <c r="I21" i="38"/>
  <c r="I17" i="38"/>
  <c r="I13" i="38"/>
  <c r="B2" i="38"/>
  <c r="AG26" i="37"/>
  <c r="Y26" i="37"/>
  <c r="AG25" i="37"/>
  <c r="Y25" i="37"/>
  <c r="AG23" i="37"/>
  <c r="Y23" i="37"/>
  <c r="AG22" i="37"/>
  <c r="Y22" i="37"/>
  <c r="AG21" i="37"/>
  <c r="Y21" i="37"/>
  <c r="AG20" i="37"/>
  <c r="Y20" i="37"/>
  <c r="AG19" i="37"/>
  <c r="AC19" i="37"/>
  <c r="Y19" i="37"/>
  <c r="AG18" i="37"/>
  <c r="AC18" i="37"/>
  <c r="Y18" i="37"/>
  <c r="AG17" i="37"/>
  <c r="AC17" i="37"/>
  <c r="Y17" i="37"/>
  <c r="Y10" i="37"/>
  <c r="AC26" i="37"/>
  <c r="U26" i="37"/>
  <c r="AC25" i="37"/>
  <c r="U25" i="37"/>
  <c r="AC23" i="37"/>
  <c r="U23" i="37"/>
  <c r="AC22" i="37"/>
  <c r="U22" i="37"/>
  <c r="AC21" i="37"/>
  <c r="U21" i="37"/>
  <c r="AC20" i="37"/>
  <c r="U20" i="37"/>
  <c r="U19" i="37"/>
  <c r="U18" i="37"/>
  <c r="U17" i="37"/>
  <c r="B2" i="37"/>
  <c r="O26" i="36"/>
  <c r="O15" i="36"/>
  <c r="B2" i="36"/>
  <c r="M26" i="35"/>
  <c r="Q25" i="35"/>
  <c r="Q23" i="35"/>
  <c r="M23" i="35"/>
  <c r="Q22" i="35"/>
  <c r="Q21" i="35"/>
  <c r="M21" i="35"/>
  <c r="Q20" i="35"/>
  <c r="Q19" i="35"/>
  <c r="M19" i="35"/>
  <c r="M18" i="35"/>
  <c r="M17" i="35"/>
  <c r="M15" i="35"/>
  <c r="M14" i="35"/>
  <c r="M13" i="35"/>
  <c r="M12" i="35"/>
  <c r="Q26" i="35"/>
  <c r="R25" i="35"/>
  <c r="N25" i="35"/>
  <c r="M22" i="35"/>
  <c r="M20" i="35"/>
  <c r="Q18" i="35"/>
  <c r="Q17" i="35"/>
  <c r="Q15" i="35"/>
  <c r="Q14" i="35"/>
  <c r="Q13" i="35"/>
  <c r="Q12" i="35"/>
  <c r="B2" i="35"/>
  <c r="AQ10" i="34"/>
  <c r="AK26" i="34"/>
  <c r="AC26" i="34"/>
  <c r="AO26" i="34"/>
  <c r="AG26" i="34"/>
  <c r="Y26" i="34"/>
  <c r="AO25" i="34"/>
  <c r="AK25" i="34"/>
  <c r="AG25" i="34"/>
  <c r="AC25" i="34"/>
  <c r="Y25" i="34"/>
  <c r="AR23" i="34"/>
  <c r="AP23" i="34"/>
  <c r="AN23" i="34"/>
  <c r="AL23" i="34"/>
  <c r="AJ23" i="34"/>
  <c r="AH23" i="34"/>
  <c r="AF23" i="34"/>
  <c r="AD23" i="34"/>
  <c r="AB23" i="34"/>
  <c r="Z23" i="34"/>
  <c r="AR22" i="34"/>
  <c r="AP22" i="34"/>
  <c r="AN22" i="34"/>
  <c r="AL22" i="34"/>
  <c r="AJ22" i="34"/>
  <c r="AH22" i="34"/>
  <c r="AF22" i="34"/>
  <c r="AD22" i="34"/>
  <c r="AB22" i="34"/>
  <c r="Z22" i="34"/>
  <c r="AR21" i="34"/>
  <c r="AP21" i="34"/>
  <c r="AN21" i="34"/>
  <c r="AL21" i="34"/>
  <c r="AJ21" i="34"/>
  <c r="AH21" i="34"/>
  <c r="AF21" i="34"/>
  <c r="AD21" i="34"/>
  <c r="AB21" i="34"/>
  <c r="Z21" i="34"/>
  <c r="AR20" i="34"/>
  <c r="AP20" i="34"/>
  <c r="AN20" i="34"/>
  <c r="AL20" i="34"/>
  <c r="AJ20" i="34"/>
  <c r="AH20" i="34"/>
  <c r="AF20" i="34"/>
  <c r="AD20" i="34"/>
  <c r="AB20" i="34"/>
  <c r="Z20" i="34"/>
  <c r="AR19" i="34"/>
  <c r="AP19" i="34"/>
  <c r="AN19" i="34"/>
  <c r="AM19" i="34"/>
  <c r="AL19" i="34"/>
  <c r="AK19" i="34"/>
  <c r="AJ19" i="34"/>
  <c r="AI19" i="34"/>
  <c r="AH19" i="34"/>
  <c r="AG19" i="34"/>
  <c r="AF19" i="34"/>
  <c r="AE19" i="34"/>
  <c r="AD19" i="34"/>
  <c r="AC19" i="34"/>
  <c r="AB19" i="34"/>
  <c r="AA19" i="34"/>
  <c r="Z19" i="34"/>
  <c r="Y19" i="34"/>
  <c r="AR18" i="34"/>
  <c r="AQ18" i="34"/>
  <c r="AP18" i="34"/>
  <c r="AO18" i="34"/>
  <c r="AN18" i="34"/>
  <c r="AM18" i="34"/>
  <c r="AL18" i="34"/>
  <c r="AK18" i="34"/>
  <c r="AJ18" i="34"/>
  <c r="AI18" i="34"/>
  <c r="AH18" i="34"/>
  <c r="AG18" i="34"/>
  <c r="AF18" i="34"/>
  <c r="AE18" i="34"/>
  <c r="AD18" i="34"/>
  <c r="AC18" i="34"/>
  <c r="AB18" i="34"/>
  <c r="AA18" i="34"/>
  <c r="Z18" i="34"/>
  <c r="Y18" i="34"/>
  <c r="AP17" i="34"/>
  <c r="AL17" i="34"/>
  <c r="AH17" i="34"/>
  <c r="AD17" i="34"/>
  <c r="AB17" i="34"/>
  <c r="Z17" i="34"/>
  <c r="AR15" i="34"/>
  <c r="AP15" i="34"/>
  <c r="AN15" i="34"/>
  <c r="AL15" i="34"/>
  <c r="AJ15" i="34"/>
  <c r="AH15" i="34"/>
  <c r="AF15" i="34"/>
  <c r="AD15" i="34"/>
  <c r="AB15" i="34"/>
  <c r="Z15" i="34"/>
  <c r="AR14" i="34"/>
  <c r="AP14" i="34"/>
  <c r="AN14" i="34"/>
  <c r="AL14" i="34"/>
  <c r="AJ14" i="34"/>
  <c r="AH14" i="34"/>
  <c r="AF14" i="34"/>
  <c r="AD14" i="34"/>
  <c r="AB14" i="34"/>
  <c r="Z14" i="34"/>
  <c r="AR13" i="34"/>
  <c r="AP13" i="34"/>
  <c r="AN13" i="34"/>
  <c r="AL13" i="34"/>
  <c r="AJ13" i="34"/>
  <c r="AH13" i="34"/>
  <c r="AF13" i="34"/>
  <c r="AD13" i="34"/>
  <c r="AB13" i="34"/>
  <c r="Z13" i="34"/>
  <c r="AP12" i="34"/>
  <c r="AO12" i="34"/>
  <c r="AL12" i="34"/>
  <c r="AK12" i="34"/>
  <c r="AH12" i="34"/>
  <c r="AG12" i="34"/>
  <c r="AD12" i="34"/>
  <c r="AF12" i="34"/>
  <c r="AB12" i="34"/>
  <c r="AA12" i="34"/>
  <c r="Z12" i="34"/>
  <c r="Y12" i="34"/>
  <c r="AR10" i="34"/>
  <c r="AP10" i="34"/>
  <c r="AO10" i="34"/>
  <c r="AN10" i="34"/>
  <c r="AM10" i="34"/>
  <c r="AL10" i="34"/>
  <c r="AK10" i="34"/>
  <c r="AJ10" i="34"/>
  <c r="AI10" i="34"/>
  <c r="AH10" i="34"/>
  <c r="AG10" i="34"/>
  <c r="AF10" i="34"/>
  <c r="AE10" i="34"/>
  <c r="AD10" i="34"/>
  <c r="AC10" i="34"/>
  <c r="AB10" i="34"/>
  <c r="AA10" i="34"/>
  <c r="Z10" i="34"/>
  <c r="Y10" i="34"/>
  <c r="B2" i="34"/>
  <c r="AO23" i="33"/>
  <c r="AK23" i="33"/>
  <c r="AG23" i="33"/>
  <c r="AC23" i="33"/>
  <c r="Y23" i="33"/>
  <c r="AO22" i="33"/>
  <c r="AK22" i="33"/>
  <c r="AG22" i="33"/>
  <c r="AC22" i="33"/>
  <c r="Y22" i="33"/>
  <c r="AO21" i="33"/>
  <c r="AK21" i="33"/>
  <c r="AG21" i="33"/>
  <c r="AC21" i="33"/>
  <c r="Y21" i="33"/>
  <c r="AO20" i="33"/>
  <c r="AK20" i="33"/>
  <c r="AG20" i="33"/>
  <c r="AC20" i="33"/>
  <c r="Y20" i="33"/>
  <c r="AO19" i="33"/>
  <c r="AK19" i="33"/>
  <c r="AG19" i="33"/>
  <c r="AC19" i="33"/>
  <c r="Y19" i="33"/>
  <c r="AO18" i="33"/>
  <c r="AK18" i="33"/>
  <c r="AG18" i="33"/>
  <c r="AC18" i="33"/>
  <c r="Y18" i="33"/>
  <c r="AO17" i="33"/>
  <c r="AK17" i="33"/>
  <c r="AG17" i="33"/>
  <c r="AC17" i="33"/>
  <c r="Y17" i="33"/>
  <c r="AO15" i="33"/>
  <c r="AK15" i="33"/>
  <c r="AG15" i="33"/>
  <c r="AC15" i="33"/>
  <c r="Y15" i="33"/>
  <c r="AO14" i="33"/>
  <c r="AK14" i="33"/>
  <c r="AG14" i="33"/>
  <c r="AC14" i="33"/>
  <c r="Y14" i="33"/>
  <c r="AO13" i="33"/>
  <c r="AK13" i="33"/>
  <c r="AG13" i="33"/>
  <c r="AC13" i="33"/>
  <c r="Y13" i="33"/>
  <c r="AO12" i="33"/>
  <c r="AK12" i="33"/>
  <c r="AG12" i="33"/>
  <c r="AC12" i="33"/>
  <c r="Y12" i="33"/>
  <c r="AE10" i="33"/>
  <c r="AI10" i="33"/>
  <c r="AM10" i="33"/>
  <c r="AQ10" i="33"/>
  <c r="Y10" i="33"/>
  <c r="B2" i="33"/>
  <c r="B2" i="32"/>
  <c r="BB26" i="5"/>
  <c r="AV26" i="5"/>
  <c r="AN26" i="5"/>
  <c r="AH26" i="5"/>
  <c r="BB25" i="5"/>
  <c r="AV25" i="5"/>
  <c r="AN25" i="5"/>
  <c r="AH25" i="5"/>
  <c r="BB23" i="5"/>
  <c r="AV23" i="5"/>
  <c r="AN23" i="5"/>
  <c r="AH23" i="5"/>
  <c r="BB22" i="5"/>
  <c r="AV22" i="5"/>
  <c r="AN22" i="5"/>
  <c r="AH22" i="5"/>
  <c r="BB21" i="5"/>
  <c r="AV21" i="5"/>
  <c r="AN21" i="5"/>
  <c r="AH21" i="5"/>
  <c r="BB20" i="5"/>
  <c r="AV20" i="5"/>
  <c r="AN20" i="5"/>
  <c r="AH20" i="5"/>
  <c r="BB19" i="5"/>
  <c r="AV19" i="5"/>
  <c r="AN19" i="5"/>
  <c r="AH19" i="5"/>
  <c r="BB18" i="5"/>
  <c r="AV18" i="5"/>
  <c r="AN18" i="5"/>
  <c r="AH18" i="5"/>
  <c r="BB17" i="5"/>
  <c r="AV17" i="5"/>
  <c r="AN17" i="5"/>
  <c r="AH17" i="5"/>
  <c r="BB15" i="5"/>
  <c r="AV15" i="5"/>
  <c r="AN15" i="5"/>
  <c r="AH15" i="5"/>
  <c r="BB14" i="5"/>
  <c r="AV14" i="5"/>
  <c r="AN14" i="5"/>
  <c r="AH14" i="5"/>
  <c r="BB13" i="5"/>
  <c r="AV13" i="5"/>
  <c r="AN13" i="5"/>
  <c r="AH13" i="5"/>
  <c r="BB12" i="5"/>
  <c r="AV12" i="5"/>
  <c r="AN12" i="5"/>
  <c r="AH12" i="5"/>
  <c r="AJ10" i="5"/>
  <c r="AL10" i="5"/>
  <c r="AR10" i="5"/>
  <c r="AT10" i="5"/>
  <c r="AZ10" i="5"/>
  <c r="BH10" i="5"/>
  <c r="Y25" i="33" l="1"/>
  <c r="AC25" i="33"/>
  <c r="AG25" i="33"/>
  <c r="AK25" i="33"/>
  <c r="AO25" i="33"/>
  <c r="Y26" i="33"/>
  <c r="AC26" i="33"/>
  <c r="AG26" i="33"/>
  <c r="AK26" i="33"/>
  <c r="AO26" i="33"/>
  <c r="X10" i="36"/>
  <c r="O10" i="36"/>
  <c r="T12" i="36"/>
  <c r="O13" i="36"/>
  <c r="T13" i="36"/>
  <c r="AC10" i="37"/>
  <c r="T14" i="36"/>
  <c r="T15" i="36"/>
  <c r="T17" i="36"/>
  <c r="O18" i="36"/>
  <c r="T18" i="36"/>
  <c r="T19" i="36"/>
  <c r="O20" i="36"/>
  <c r="T20" i="36"/>
  <c r="T21" i="36"/>
  <c r="O22" i="36"/>
  <c r="T22" i="36"/>
  <c r="T23" i="36"/>
  <c r="T25" i="36"/>
  <c r="P26" i="36"/>
  <c r="T26" i="36"/>
  <c r="AZ10" i="39"/>
  <c r="AG12" i="39"/>
  <c r="AK12" i="39"/>
  <c r="AO12" i="39"/>
  <c r="AS12" i="39"/>
  <c r="AX12" i="39"/>
  <c r="AG13" i="39"/>
  <c r="AK13" i="39"/>
  <c r="AO13" i="39"/>
  <c r="AS13" i="39"/>
  <c r="AX13" i="39"/>
  <c r="AC14" i="39"/>
  <c r="AG14" i="39"/>
  <c r="AK14" i="39"/>
  <c r="AS14" i="39"/>
  <c r="AX14" i="39"/>
  <c r="AC15" i="39"/>
  <c r="AG15" i="39"/>
  <c r="AO15" i="39"/>
  <c r="AS15" i="39"/>
  <c r="AX15" i="39"/>
  <c r="AC17" i="39"/>
  <c r="AG17" i="39"/>
  <c r="AO17" i="39"/>
  <c r="AS17" i="39"/>
  <c r="AX17" i="39"/>
  <c r="AC18" i="39"/>
  <c r="AG18" i="39"/>
  <c r="AK18" i="39"/>
  <c r="AO18" i="39"/>
  <c r="AX18" i="39"/>
  <c r="AG19" i="39"/>
  <c r="AK19" i="39"/>
  <c r="AO19" i="39"/>
  <c r="AS19" i="39"/>
  <c r="AX19" i="39"/>
  <c r="AC20" i="39"/>
  <c r="AG20" i="39"/>
  <c r="AK20" i="39"/>
  <c r="AX20" i="39"/>
  <c r="AX21" i="39"/>
  <c r="AX22" i="39"/>
  <c r="AC23" i="39"/>
  <c r="AG23" i="39"/>
  <c r="AO23" i="39"/>
  <c r="AS23" i="39"/>
  <c r="AX23" i="39"/>
  <c r="AX25" i="39"/>
  <c r="AX26" i="39"/>
  <c r="AD10" i="40"/>
  <c r="BA10" i="40"/>
  <c r="AW10" i="40"/>
  <c r="AQ10" i="40"/>
  <c r="AM10" i="40"/>
  <c r="AE12" i="40"/>
  <c r="AI12" i="40"/>
  <c r="AO12" i="40"/>
  <c r="AS12" i="40"/>
  <c r="AY12" i="40"/>
  <c r="AD13" i="40"/>
  <c r="AJ13" i="40"/>
  <c r="AN13" i="40"/>
  <c r="AT13" i="40"/>
  <c r="AX13" i="40"/>
  <c r="AE14" i="40"/>
  <c r="AI14" i="40"/>
  <c r="AO14" i="40"/>
  <c r="AS14" i="40"/>
  <c r="AY14" i="40"/>
  <c r="AD15" i="40"/>
  <c r="AJ15" i="40"/>
  <c r="AN15" i="40"/>
  <c r="AT15" i="40"/>
  <c r="AX15" i="40"/>
  <c r="AE17" i="40"/>
  <c r="AI17" i="40"/>
  <c r="AO17" i="40"/>
  <c r="AS17" i="40"/>
  <c r="AY17" i="40"/>
  <c r="AD18" i="40"/>
  <c r="AJ18" i="40"/>
  <c r="AN18" i="40"/>
  <c r="AT18" i="40"/>
  <c r="AX18" i="40"/>
  <c r="AE19" i="40"/>
  <c r="AI19" i="40"/>
  <c r="AO19" i="40"/>
  <c r="AS19" i="40"/>
  <c r="AY19" i="40"/>
  <c r="AD20" i="40"/>
  <c r="AJ20" i="40"/>
  <c r="AN20" i="40"/>
  <c r="AT20" i="40"/>
  <c r="AX20" i="40"/>
  <c r="AE21" i="40"/>
  <c r="AI21" i="40"/>
  <c r="AO21" i="40"/>
  <c r="AS21" i="40"/>
  <c r="AY21" i="40"/>
  <c r="AD22" i="40"/>
  <c r="AJ22" i="40"/>
  <c r="AN22" i="40"/>
  <c r="AT22" i="40"/>
  <c r="AX22" i="40"/>
  <c r="AE23" i="40"/>
  <c r="AI23" i="40"/>
  <c r="AO23" i="40"/>
  <c r="AS23" i="40"/>
  <c r="AY23" i="40"/>
  <c r="AE25" i="40"/>
  <c r="AI25" i="40"/>
  <c r="AO25" i="40"/>
  <c r="AS25" i="40"/>
  <c r="AD26" i="40"/>
  <c r="U10" i="43"/>
  <c r="Y10" i="43"/>
  <c r="AC10" i="43"/>
  <c r="AG10" i="43"/>
  <c r="I24" i="38"/>
  <c r="H11" i="41"/>
  <c r="C12" i="42"/>
  <c r="H13" i="41"/>
  <c r="C14" i="42"/>
  <c r="H16" i="41"/>
  <c r="C17" i="42"/>
  <c r="H18" i="41"/>
  <c r="C19" i="42"/>
  <c r="H20" i="41"/>
  <c r="C21" i="42"/>
  <c r="H22" i="41"/>
  <c r="C23" i="42"/>
  <c r="H24" i="44"/>
  <c r="C24" i="45"/>
  <c r="I25" i="44"/>
  <c r="AG10" i="39"/>
  <c r="AJ26" i="40"/>
  <c r="AN26" i="40"/>
  <c r="AT26" i="40"/>
  <c r="AX26" i="40"/>
  <c r="H25" i="41"/>
  <c r="C26" i="42"/>
  <c r="AV10" i="5"/>
  <c r="AN10" i="5"/>
  <c r="AH10" i="5"/>
  <c r="AG10" i="5"/>
  <c r="BA10" i="5"/>
  <c r="AY10" i="5"/>
  <c r="AW10" i="5"/>
  <c r="AU10" i="5"/>
  <c r="AS10" i="5"/>
  <c r="AQ10" i="5"/>
  <c r="AO10" i="5"/>
  <c r="AM10" i="5"/>
  <c r="AK10" i="5"/>
  <c r="AI10" i="5"/>
  <c r="AG12" i="5"/>
  <c r="AI12" i="5"/>
  <c r="AK12" i="5"/>
  <c r="AM12" i="5"/>
  <c r="AO12" i="5"/>
  <c r="AQ12" i="5"/>
  <c r="AS12" i="5"/>
  <c r="AU12" i="5"/>
  <c r="AW12" i="5"/>
  <c r="AY12" i="5"/>
  <c r="BA12" i="5"/>
  <c r="AG13" i="5"/>
  <c r="AI13" i="5"/>
  <c r="AK13" i="5"/>
  <c r="AM13" i="5"/>
  <c r="AO13" i="5"/>
  <c r="AQ13" i="5"/>
  <c r="AS13" i="5"/>
  <c r="AU13" i="5"/>
  <c r="AW13" i="5"/>
  <c r="AY13" i="5"/>
  <c r="BA13" i="5"/>
  <c r="AG14" i="5"/>
  <c r="AI14" i="5"/>
  <c r="AK14" i="5"/>
  <c r="AM14" i="5"/>
  <c r="AO14" i="5"/>
  <c r="AQ14" i="5"/>
  <c r="AS14" i="5"/>
  <c r="AU14" i="5"/>
  <c r="AW14" i="5"/>
  <c r="AY14" i="5"/>
  <c r="BA14" i="5"/>
  <c r="AX10" i="5"/>
  <c r="AP10" i="5"/>
  <c r="AJ12" i="5"/>
  <c r="AL12" i="5"/>
  <c r="AP12" i="5"/>
  <c r="AR12" i="5"/>
  <c r="AT12" i="5"/>
  <c r="AX12" i="5"/>
  <c r="AZ12" i="5"/>
  <c r="AJ13" i="5"/>
  <c r="AL13" i="5"/>
  <c r="AP13" i="5"/>
  <c r="AR13" i="5"/>
  <c r="AT13" i="5"/>
  <c r="AX13" i="5"/>
  <c r="AZ13" i="5"/>
  <c r="AJ14" i="5"/>
  <c r="AL14" i="5"/>
  <c r="AP14" i="5"/>
  <c r="AR14" i="5"/>
  <c r="AT14" i="5"/>
  <c r="AX14" i="5"/>
  <c r="AZ14" i="5"/>
  <c r="AJ15" i="5"/>
  <c r="AL15" i="5"/>
  <c r="AP15" i="5"/>
  <c r="AR15" i="5"/>
  <c r="AT15" i="5"/>
  <c r="AX15" i="5"/>
  <c r="AZ15" i="5"/>
  <c r="AJ17" i="5"/>
  <c r="AL17" i="5"/>
  <c r="AP17" i="5"/>
  <c r="AR17" i="5"/>
  <c r="AT17" i="5"/>
  <c r="AX17" i="5"/>
  <c r="AZ17" i="5"/>
  <c r="AJ18" i="5"/>
  <c r="AL18" i="5"/>
  <c r="AP18" i="5"/>
  <c r="AR18" i="5"/>
  <c r="AT18" i="5"/>
  <c r="AX18" i="5"/>
  <c r="AZ18" i="5"/>
  <c r="AJ19" i="5"/>
  <c r="AL19" i="5"/>
  <c r="AP19" i="5"/>
  <c r="AR19" i="5"/>
  <c r="AT19" i="5"/>
  <c r="AX19" i="5"/>
  <c r="AZ19" i="5"/>
  <c r="AJ20" i="5"/>
  <c r="AL20" i="5"/>
  <c r="AG15" i="5"/>
  <c r="AI15" i="5"/>
  <c r="AK15" i="5"/>
  <c r="AM15" i="5"/>
  <c r="AO15" i="5"/>
  <c r="AQ15" i="5"/>
  <c r="AS15" i="5"/>
  <c r="AU15" i="5"/>
  <c r="AW15" i="5"/>
  <c r="AY15" i="5"/>
  <c r="BA15" i="5"/>
  <c r="AG17" i="5"/>
  <c r="AI17" i="5"/>
  <c r="AK17" i="5"/>
  <c r="AM17" i="5"/>
  <c r="AO17" i="5"/>
  <c r="AQ17" i="5"/>
  <c r="AS17" i="5"/>
  <c r="AU17" i="5"/>
  <c r="AW17" i="5"/>
  <c r="AY17" i="5"/>
  <c r="BA17" i="5"/>
  <c r="AG18" i="5"/>
  <c r="AI18" i="5"/>
  <c r="AK18" i="5"/>
  <c r="AM18" i="5"/>
  <c r="AO18" i="5"/>
  <c r="AQ18" i="5"/>
  <c r="AS18" i="5"/>
  <c r="AU18" i="5"/>
  <c r="AW18" i="5"/>
  <c r="AY18" i="5"/>
  <c r="BA18" i="5"/>
  <c r="AG19" i="5"/>
  <c r="AI19" i="5"/>
  <c r="AK19" i="5"/>
  <c r="AM19" i="5"/>
  <c r="AO19" i="5"/>
  <c r="AQ19" i="5"/>
  <c r="AS19" i="5"/>
  <c r="AU19" i="5"/>
  <c r="AW19" i="5"/>
  <c r="AY19" i="5"/>
  <c r="BA19" i="5"/>
  <c r="AG20" i="5"/>
  <c r="AI20" i="5"/>
  <c r="AK20" i="5"/>
  <c r="AM20" i="5"/>
  <c r="AO20" i="5"/>
  <c r="AQ20" i="5"/>
  <c r="AS20" i="5"/>
  <c r="AU20" i="5"/>
  <c r="AW20" i="5"/>
  <c r="AY20" i="5"/>
  <c r="BA20" i="5"/>
  <c r="AG21" i="5"/>
  <c r="AI21" i="5"/>
  <c r="AK21" i="5"/>
  <c r="AM21" i="5"/>
  <c r="AO21" i="5"/>
  <c r="AQ21" i="5"/>
  <c r="AS21" i="5"/>
  <c r="AU21" i="5"/>
  <c r="AW21" i="5"/>
  <c r="AY21" i="5"/>
  <c r="BA21" i="5"/>
  <c r="AG22" i="5"/>
  <c r="AI22" i="5"/>
  <c r="AK22" i="5"/>
  <c r="AM22" i="5"/>
  <c r="AO22" i="5"/>
  <c r="AQ22" i="5"/>
  <c r="AS22" i="5"/>
  <c r="AU22" i="5"/>
  <c r="AW22" i="5"/>
  <c r="AY22" i="5"/>
  <c r="BA22" i="5"/>
  <c r="AG23" i="5"/>
  <c r="AI23" i="5"/>
  <c r="AK23" i="5"/>
  <c r="AM23" i="5"/>
  <c r="AO23" i="5"/>
  <c r="AQ23" i="5"/>
  <c r="AS23" i="5"/>
  <c r="AU23" i="5"/>
  <c r="AW23" i="5"/>
  <c r="AY23" i="5"/>
  <c r="BA23" i="5"/>
  <c r="AP20" i="5"/>
  <c r="AR20" i="5"/>
  <c r="AT20" i="5"/>
  <c r="AX20" i="5"/>
  <c r="AZ20" i="5"/>
  <c r="AJ21" i="5"/>
  <c r="AL21" i="5"/>
  <c r="AP21" i="5"/>
  <c r="AR21" i="5"/>
  <c r="AT21" i="5"/>
  <c r="AX21" i="5"/>
  <c r="AZ21" i="5"/>
  <c r="AJ22" i="5"/>
  <c r="AL22" i="5"/>
  <c r="AP22" i="5"/>
  <c r="AR22" i="5"/>
  <c r="AT22" i="5"/>
  <c r="AX22" i="5"/>
  <c r="AZ22" i="5"/>
  <c r="AJ23" i="5"/>
  <c r="AL23" i="5"/>
  <c r="AP23" i="5"/>
  <c r="AR23" i="5"/>
  <c r="AT23" i="5"/>
  <c r="AX23" i="5"/>
  <c r="AZ23" i="5"/>
  <c r="AJ25" i="5"/>
  <c r="AL25" i="5"/>
  <c r="AP25" i="5"/>
  <c r="AR25" i="5"/>
  <c r="AT25" i="5"/>
  <c r="AJ26" i="5"/>
  <c r="AL26" i="5"/>
  <c r="AP26" i="5"/>
  <c r="AR26" i="5"/>
  <c r="AT26" i="5"/>
  <c r="AG25" i="5"/>
  <c r="AI25" i="5"/>
  <c r="AK25" i="5"/>
  <c r="AM25" i="5"/>
  <c r="AO25" i="5"/>
  <c r="AQ25" i="5"/>
  <c r="AS25" i="5"/>
  <c r="AU25" i="5"/>
  <c r="AW25" i="5"/>
  <c r="AG26" i="5"/>
  <c r="AI26" i="5"/>
  <c r="AK26" i="5"/>
  <c r="AM26" i="5"/>
  <c r="AO26" i="5"/>
  <c r="AQ26" i="5"/>
  <c r="AS26" i="5"/>
  <c r="N9" i="32"/>
  <c r="L9" i="32"/>
  <c r="J11" i="32"/>
  <c r="L11" i="32"/>
  <c r="N11" i="32"/>
  <c r="K12" i="32"/>
  <c r="M12" i="32"/>
  <c r="J13" i="32"/>
  <c r="L13" i="32"/>
  <c r="N13" i="32"/>
  <c r="K14" i="32"/>
  <c r="M14" i="32"/>
  <c r="J16" i="32"/>
  <c r="L16" i="32"/>
  <c r="N16" i="32"/>
  <c r="K17" i="32"/>
  <c r="M17" i="32"/>
  <c r="J18" i="32"/>
  <c r="L18" i="32"/>
  <c r="N18" i="32"/>
  <c r="K19" i="32"/>
  <c r="M19" i="32"/>
  <c r="J20" i="32"/>
  <c r="L20" i="32"/>
  <c r="N20" i="32"/>
  <c r="K21" i="32"/>
  <c r="M21" i="32"/>
  <c r="J22" i="32"/>
  <c r="L22" i="32"/>
  <c r="N22" i="32"/>
  <c r="J24" i="32"/>
  <c r="L24" i="32"/>
  <c r="N24" i="32"/>
  <c r="K25" i="32"/>
  <c r="M25" i="32"/>
  <c r="AF10" i="33"/>
  <c r="AD10" i="33"/>
  <c r="AB10" i="33"/>
  <c r="Z10" i="33"/>
  <c r="Z12" i="33"/>
  <c r="AB12" i="33"/>
  <c r="AD12" i="33"/>
  <c r="AF12" i="33"/>
  <c r="Z13" i="33"/>
  <c r="AB13" i="33"/>
  <c r="AD13" i="33"/>
  <c r="Z14" i="33"/>
  <c r="AB14" i="33"/>
  <c r="Z15" i="33"/>
  <c r="AB15" i="33"/>
  <c r="Z17" i="33"/>
  <c r="AB17" i="33"/>
  <c r="Z18" i="33"/>
  <c r="AB18" i="33"/>
  <c r="Z19" i="33"/>
  <c r="AB19" i="33"/>
  <c r="Z20" i="33"/>
  <c r="AB20" i="33"/>
  <c r="Z21" i="33"/>
  <c r="AB21" i="33"/>
  <c r="Z22" i="33"/>
  <c r="AB22" i="33"/>
  <c r="Z23" i="33"/>
  <c r="AB23" i="33"/>
  <c r="Z25" i="33"/>
  <c r="AB25" i="33"/>
  <c r="Z26" i="33"/>
  <c r="AB26" i="33"/>
  <c r="W10" i="36"/>
  <c r="U10" i="36"/>
  <c r="U12" i="36"/>
  <c r="W12" i="36"/>
  <c r="U13" i="36"/>
  <c r="W13" i="36"/>
  <c r="U14" i="36"/>
  <c r="W14" i="36"/>
  <c r="U15" i="36"/>
  <c r="W15" i="36"/>
  <c r="U17" i="36"/>
  <c r="W17" i="36"/>
  <c r="U18" i="36"/>
  <c r="W18" i="36"/>
  <c r="U19" i="36"/>
  <c r="W19" i="36"/>
  <c r="U20" i="36"/>
  <c r="W20" i="36"/>
  <c r="U21" i="36"/>
  <c r="W21" i="36"/>
  <c r="U22" i="36"/>
  <c r="W22" i="36"/>
  <c r="U23" i="36"/>
  <c r="W23" i="36"/>
  <c r="U25" i="36"/>
  <c r="W25" i="36"/>
  <c r="U26" i="36"/>
  <c r="W26" i="36"/>
  <c r="M9" i="32"/>
  <c r="K9" i="32"/>
  <c r="AC10" i="33"/>
  <c r="AA10" i="33"/>
  <c r="AA12" i="33"/>
  <c r="AE12" i="33"/>
  <c r="AA13" i="33"/>
  <c r="AA14" i="33"/>
  <c r="AA15" i="33"/>
  <c r="AA17" i="33"/>
  <c r="AA18" i="33"/>
  <c r="AA19" i="33"/>
  <c r="AA20" i="33"/>
  <c r="AA21" i="33"/>
  <c r="AA22" i="33"/>
  <c r="AA23" i="33"/>
  <c r="AA25" i="33"/>
  <c r="AA26" i="33"/>
  <c r="V10" i="36"/>
  <c r="T10" i="36"/>
  <c r="V12" i="36"/>
  <c r="X12" i="36"/>
  <c r="V13" i="36"/>
  <c r="X13" i="36"/>
  <c r="V14" i="36"/>
  <c r="X14" i="36"/>
  <c r="V15" i="36"/>
  <c r="X15" i="36"/>
  <c r="V17" i="36"/>
  <c r="X17" i="36"/>
  <c r="V18" i="36"/>
  <c r="X18" i="36"/>
  <c r="V19" i="36"/>
  <c r="X19" i="36"/>
  <c r="V20" i="36"/>
  <c r="X20" i="36"/>
  <c r="V21" i="36"/>
  <c r="X21" i="36"/>
  <c r="V22" i="36"/>
  <c r="X22" i="36"/>
  <c r="V23" i="36"/>
  <c r="X23" i="36"/>
  <c r="V25" i="36"/>
  <c r="X25" i="36"/>
  <c r="V26" i="36"/>
  <c r="X26" i="36"/>
  <c r="AX10" i="39"/>
  <c r="AO10" i="39"/>
  <c r="AZ12" i="39"/>
  <c r="AZ13" i="39"/>
  <c r="AZ14" i="39"/>
  <c r="I16" i="38"/>
  <c r="AY10" i="39"/>
  <c r="AW10" i="39"/>
  <c r="AW12" i="39"/>
  <c r="AY12" i="39"/>
  <c r="AW13" i="39"/>
  <c r="AY13" i="39"/>
  <c r="AW14" i="39"/>
  <c r="AY14" i="39"/>
  <c r="AW15" i="39"/>
  <c r="AY15" i="39"/>
  <c r="AW17" i="39"/>
  <c r="AY17" i="39"/>
  <c r="AW18" i="39"/>
  <c r="AY18" i="39"/>
  <c r="AW19" i="39"/>
  <c r="AY19" i="39"/>
  <c r="AW20" i="39"/>
  <c r="AY20" i="39"/>
  <c r="AW21" i="39"/>
  <c r="AY21" i="39"/>
  <c r="AW22" i="39"/>
  <c r="AY22" i="39"/>
  <c r="AW23" i="39"/>
  <c r="AY23" i="39"/>
  <c r="AW25" i="39"/>
  <c r="AY25" i="39"/>
  <c r="AW26" i="39"/>
  <c r="AY26" i="39"/>
  <c r="AD25" i="40"/>
  <c r="AF25" i="40"/>
  <c r="AH25" i="40"/>
  <c r="AJ25" i="40"/>
  <c r="AL25" i="40"/>
  <c r="AN25" i="40"/>
  <c r="AP25" i="40"/>
  <c r="AR25" i="40"/>
  <c r="AT25" i="40"/>
  <c r="AX25" i="40"/>
  <c r="AE26" i="40"/>
  <c r="AG26" i="40"/>
  <c r="AI26" i="40"/>
  <c r="AK26" i="40"/>
  <c r="AM26" i="40"/>
  <c r="AO26" i="40"/>
  <c r="AQ26" i="40"/>
  <c r="J11" i="41"/>
  <c r="J13" i="41"/>
  <c r="H24" i="41"/>
  <c r="AZ15" i="39"/>
  <c r="AZ17" i="39"/>
  <c r="AZ18" i="39"/>
  <c r="AZ19" i="39"/>
  <c r="AZ20" i="39"/>
  <c r="AZ21" i="39"/>
  <c r="AZ22" i="39"/>
  <c r="AZ23" i="39"/>
  <c r="AZ25" i="39"/>
  <c r="AZ26" i="39"/>
  <c r="AG25" i="40"/>
  <c r="AK25" i="40"/>
  <c r="AM25" i="40"/>
  <c r="AQ25" i="40"/>
  <c r="AF26" i="40"/>
  <c r="AH26" i="40"/>
  <c r="AL26" i="40"/>
  <c r="AP26" i="40"/>
  <c r="AR26" i="40"/>
  <c r="H9" i="41"/>
  <c r="I9" i="41"/>
  <c r="I11" i="41"/>
  <c r="H12" i="41"/>
  <c r="J12" i="41"/>
  <c r="I13" i="41"/>
  <c r="H14" i="41"/>
  <c r="J14" i="41"/>
  <c r="I16" i="41"/>
  <c r="H17" i="41"/>
  <c r="BF10" i="5"/>
  <c r="BD10" i="5"/>
  <c r="BB10" i="5"/>
  <c r="BD12" i="5"/>
  <c r="BF12" i="5"/>
  <c r="BH12" i="5"/>
  <c r="BD13" i="5"/>
  <c r="BF13" i="5"/>
  <c r="BH13" i="5"/>
  <c r="BD14" i="5"/>
  <c r="BF14" i="5"/>
  <c r="BH14" i="5"/>
  <c r="BD15" i="5"/>
  <c r="BF15" i="5"/>
  <c r="BH15" i="5"/>
  <c r="BD17" i="5"/>
  <c r="BF17" i="5"/>
  <c r="BH17" i="5"/>
  <c r="BD18" i="5"/>
  <c r="BF18" i="5"/>
  <c r="BH18" i="5"/>
  <c r="BD19" i="5"/>
  <c r="BF19" i="5"/>
  <c r="BH19" i="5"/>
  <c r="BD20" i="5"/>
  <c r="BF20" i="5"/>
  <c r="BH20" i="5"/>
  <c r="BD21" i="5"/>
  <c r="BF21" i="5"/>
  <c r="BH21" i="5"/>
  <c r="BD22" i="5"/>
  <c r="BF22" i="5"/>
  <c r="BH22" i="5"/>
  <c r="BD23" i="5"/>
  <c r="BF23" i="5"/>
  <c r="BH23" i="5"/>
  <c r="AX25" i="5"/>
  <c r="AZ25" i="5"/>
  <c r="BD25" i="5"/>
  <c r="BF25" i="5"/>
  <c r="BH25" i="5"/>
  <c r="AX26" i="5"/>
  <c r="AZ26" i="5"/>
  <c r="BD26" i="5"/>
  <c r="BF26" i="5"/>
  <c r="BH26" i="5"/>
  <c r="BG10" i="5"/>
  <c r="BE10" i="5"/>
  <c r="BC10" i="5"/>
  <c r="BC12" i="5"/>
  <c r="BE12" i="5"/>
  <c r="BG12" i="5"/>
  <c r="BC13" i="5"/>
  <c r="BE13" i="5"/>
  <c r="BG13" i="5"/>
  <c r="BC14" i="5"/>
  <c r="BE14" i="5"/>
  <c r="BG14" i="5"/>
  <c r="BC15" i="5"/>
  <c r="BE15" i="5"/>
  <c r="BG15" i="5"/>
  <c r="BC17" i="5"/>
  <c r="BE17" i="5"/>
  <c r="BG17" i="5"/>
  <c r="BC18" i="5"/>
  <c r="BE18" i="5"/>
  <c r="BG18" i="5"/>
  <c r="BC19" i="5"/>
  <c r="BE19" i="5"/>
  <c r="BG19" i="5"/>
  <c r="BC20" i="5"/>
  <c r="BE20" i="5"/>
  <c r="BG20" i="5"/>
  <c r="BC21" i="5"/>
  <c r="BE21" i="5"/>
  <c r="BG21" i="5"/>
  <c r="BC22" i="5"/>
  <c r="BE22" i="5"/>
  <c r="BG22" i="5"/>
  <c r="BC23" i="5"/>
  <c r="BE23" i="5"/>
  <c r="BG23" i="5"/>
  <c r="AY25" i="5"/>
  <c r="BA25" i="5"/>
  <c r="BC25" i="5"/>
  <c r="BE25" i="5"/>
  <c r="BG25" i="5"/>
  <c r="AU26" i="5"/>
  <c r="AW26" i="5"/>
  <c r="AY26" i="5"/>
  <c r="BA26" i="5"/>
  <c r="BC26" i="5"/>
  <c r="BE26" i="5"/>
  <c r="BG26" i="5"/>
  <c r="J9" i="32"/>
  <c r="K11" i="32"/>
  <c r="M11" i="32"/>
  <c r="J12" i="32"/>
  <c r="L12" i="32"/>
  <c r="N12" i="32"/>
  <c r="K13" i="32"/>
  <c r="M13" i="32"/>
  <c r="J14" i="32"/>
  <c r="L14" i="32"/>
  <c r="N14" i="32"/>
  <c r="K16" i="32"/>
  <c r="M16" i="32"/>
  <c r="J17" i="32"/>
  <c r="L17" i="32"/>
  <c r="N17" i="32"/>
  <c r="K18" i="32"/>
  <c r="M18" i="32"/>
  <c r="J19" i="32"/>
  <c r="L19" i="32"/>
  <c r="N19" i="32"/>
  <c r="K20" i="32"/>
  <c r="M20" i="32"/>
  <c r="J21" i="32"/>
  <c r="L21" i="32"/>
  <c r="N21" i="32"/>
  <c r="K22" i="32"/>
  <c r="M22" i="32"/>
  <c r="K24" i="32"/>
  <c r="M24" i="32"/>
  <c r="J25" i="32"/>
  <c r="L25" i="32"/>
  <c r="N25" i="32"/>
  <c r="AO10" i="33"/>
  <c r="AK10" i="33"/>
  <c r="AG10" i="33"/>
  <c r="AI12" i="33"/>
  <c r="AM12" i="33"/>
  <c r="AQ12" i="33"/>
  <c r="AE13" i="33"/>
  <c r="AI13" i="33"/>
  <c r="AM13" i="33"/>
  <c r="AQ13" i="33"/>
  <c r="AE14" i="33"/>
  <c r="AI14" i="33"/>
  <c r="AM14" i="33"/>
  <c r="AQ14" i="33"/>
  <c r="AE15" i="33"/>
  <c r="AI15" i="33"/>
  <c r="AM15" i="33"/>
  <c r="AQ15" i="33"/>
  <c r="AE17" i="33"/>
  <c r="AI17" i="33"/>
  <c r="AM17" i="33"/>
  <c r="AQ17" i="33"/>
  <c r="AE18" i="33"/>
  <c r="AI18" i="33"/>
  <c r="AM18" i="33"/>
  <c r="AQ18" i="33"/>
  <c r="AE19" i="33"/>
  <c r="AI19" i="33"/>
  <c r="AM19" i="33"/>
  <c r="AQ19" i="33"/>
  <c r="AE20" i="33"/>
  <c r="AI20" i="33"/>
  <c r="AM20" i="33"/>
  <c r="AQ20" i="33"/>
  <c r="AE21" i="33"/>
  <c r="AI21" i="33"/>
  <c r="AM21" i="33"/>
  <c r="AQ21" i="33"/>
  <c r="AE22" i="33"/>
  <c r="AI22" i="33"/>
  <c r="AM22" i="33"/>
  <c r="AQ22" i="33"/>
  <c r="AE23" i="33"/>
  <c r="AI23" i="33"/>
  <c r="AM23" i="33"/>
  <c r="AQ23" i="33"/>
  <c r="AE25" i="33"/>
  <c r="AI25" i="33"/>
  <c r="AM25" i="33"/>
  <c r="AQ25" i="33"/>
  <c r="AE26" i="33"/>
  <c r="AI26" i="33"/>
  <c r="AM26" i="33"/>
  <c r="AQ26" i="33"/>
  <c r="AR10" i="33"/>
  <c r="AP10" i="33"/>
  <c r="AN10" i="33"/>
  <c r="AL10" i="33"/>
  <c r="AJ10" i="33"/>
  <c r="AH10" i="33"/>
  <c r="AH12" i="33"/>
  <c r="AJ12" i="33"/>
  <c r="AL12" i="33"/>
  <c r="AN12" i="33"/>
  <c r="AP12" i="33"/>
  <c r="AR12" i="33"/>
  <c r="AF13" i="33"/>
  <c r="AH13" i="33"/>
  <c r="AJ13" i="33"/>
  <c r="AL13" i="33"/>
  <c r="AN13" i="33"/>
  <c r="AP13" i="33"/>
  <c r="AR13" i="33"/>
  <c r="AD14" i="33"/>
  <c r="AF14" i="33"/>
  <c r="AH14" i="33"/>
  <c r="AJ14" i="33"/>
  <c r="AL14" i="33"/>
  <c r="AN14" i="33"/>
  <c r="AP14" i="33"/>
  <c r="AR14" i="33"/>
  <c r="AD15" i="33"/>
  <c r="AF15" i="33"/>
  <c r="AH15" i="33"/>
  <c r="AJ15" i="33"/>
  <c r="AL15" i="33"/>
  <c r="AN15" i="33"/>
  <c r="AP15" i="33"/>
  <c r="AR15" i="33"/>
  <c r="AD17" i="33"/>
  <c r="AF17" i="33"/>
  <c r="AH17" i="33"/>
  <c r="AJ17" i="33"/>
  <c r="AL17" i="33"/>
  <c r="AN17" i="33"/>
  <c r="AP17" i="33"/>
  <c r="AR17" i="33"/>
  <c r="AD18" i="33"/>
  <c r="AF18" i="33"/>
  <c r="AH18" i="33"/>
  <c r="AJ18" i="33"/>
  <c r="AL18" i="33"/>
  <c r="AN18" i="33"/>
  <c r="AP18" i="33"/>
  <c r="AR18" i="33"/>
  <c r="AD19" i="33"/>
  <c r="AF19" i="33"/>
  <c r="AH19" i="33"/>
  <c r="AJ19" i="33"/>
  <c r="AL19" i="33"/>
  <c r="AN19" i="33"/>
  <c r="AP19" i="33"/>
  <c r="AR19" i="33"/>
  <c r="AD20" i="33"/>
  <c r="AF20" i="33"/>
  <c r="AH20" i="33"/>
  <c r="AJ20" i="33"/>
  <c r="AL20" i="33"/>
  <c r="AN20" i="33"/>
  <c r="AP20" i="33"/>
  <c r="AR20" i="33"/>
  <c r="AD21" i="33"/>
  <c r="AF21" i="33"/>
  <c r="AH21" i="33"/>
  <c r="AJ21" i="33"/>
  <c r="AL21" i="33"/>
  <c r="AN21" i="33"/>
  <c r="AP21" i="33"/>
  <c r="AR21" i="33"/>
  <c r="AD22" i="33"/>
  <c r="AF22" i="33"/>
  <c r="AH22" i="33"/>
  <c r="AJ22" i="33"/>
  <c r="AL22" i="33"/>
  <c r="AN22" i="33"/>
  <c r="AP22" i="33"/>
  <c r="AR22" i="33"/>
  <c r="AD23" i="33"/>
  <c r="AF23" i="33"/>
  <c r="AH23" i="33"/>
  <c r="AJ23" i="33"/>
  <c r="AL23" i="33"/>
  <c r="AN23" i="33"/>
  <c r="AP23" i="33"/>
  <c r="AR23" i="33"/>
  <c r="AD25" i="33"/>
  <c r="AF25" i="33"/>
  <c r="AH25" i="33"/>
  <c r="AJ25" i="33"/>
  <c r="AL25" i="33"/>
  <c r="AN25" i="33"/>
  <c r="AP25" i="33"/>
  <c r="AR25" i="33"/>
  <c r="AD26" i="33"/>
  <c r="AF26" i="33"/>
  <c r="AH26" i="33"/>
  <c r="AJ26" i="33"/>
  <c r="AL26" i="33"/>
  <c r="AN26" i="33"/>
  <c r="AP26" i="33"/>
  <c r="AR26" i="33"/>
  <c r="I18" i="38"/>
  <c r="I20" i="38"/>
  <c r="I22" i="38"/>
  <c r="AS10" i="39"/>
  <c r="AK10" i="39"/>
  <c r="AC10" i="39"/>
  <c r="AG25" i="39"/>
  <c r="AO25" i="39"/>
  <c r="AC26" i="39"/>
  <c r="AK26" i="39"/>
  <c r="BB10" i="40"/>
  <c r="AZ10" i="40"/>
  <c r="AX10" i="40"/>
  <c r="AV10" i="40"/>
  <c r="AT10" i="40"/>
  <c r="AR10" i="40"/>
  <c r="AP10" i="40"/>
  <c r="AN10" i="40"/>
  <c r="AL10" i="40"/>
  <c r="AJ10" i="40"/>
  <c r="AH10" i="40"/>
  <c r="AF10" i="40"/>
  <c r="AD12" i="40"/>
  <c r="AF12" i="40"/>
  <c r="AH12" i="40"/>
  <c r="AJ12" i="40"/>
  <c r="AL12" i="40"/>
  <c r="AN12" i="40"/>
  <c r="AP12" i="40"/>
  <c r="AR12" i="40"/>
  <c r="AT12" i="40"/>
  <c r="AV12" i="40"/>
  <c r="AX12" i="40"/>
  <c r="AZ12" i="40"/>
  <c r="BB12" i="40"/>
  <c r="AE13" i="40"/>
  <c r="AG13" i="40"/>
  <c r="AI13" i="40"/>
  <c r="AK13" i="40"/>
  <c r="AM13" i="40"/>
  <c r="AO13" i="40"/>
  <c r="AQ13" i="40"/>
  <c r="AS13" i="40"/>
  <c r="AU13" i="40"/>
  <c r="AW13" i="40"/>
  <c r="AY13" i="40"/>
  <c r="BA13" i="40"/>
  <c r="AD14" i="40"/>
  <c r="AF14" i="40"/>
  <c r="AH14" i="40"/>
  <c r="AJ14" i="40"/>
  <c r="AL14" i="40"/>
  <c r="AN14" i="40"/>
  <c r="AP14" i="40"/>
  <c r="AR14" i="40"/>
  <c r="AT14" i="40"/>
  <c r="AV14" i="40"/>
  <c r="AX14" i="40"/>
  <c r="AZ14" i="40"/>
  <c r="BB14" i="40"/>
  <c r="AE15" i="40"/>
  <c r="AG15" i="40"/>
  <c r="AI15" i="40"/>
  <c r="AK15" i="40"/>
  <c r="AM15" i="40"/>
  <c r="AO15" i="40"/>
  <c r="AQ15" i="40"/>
  <c r="AS15" i="40"/>
  <c r="AY10" i="40"/>
  <c r="AU10" i="40"/>
  <c r="AS10" i="40"/>
  <c r="AO10" i="40"/>
  <c r="AK10" i="40"/>
  <c r="AI10" i="40"/>
  <c r="AG10" i="40"/>
  <c r="AE10" i="40"/>
  <c r="AG12" i="40"/>
  <c r="AK12" i="40"/>
  <c r="AM12" i="40"/>
  <c r="AQ12" i="40"/>
  <c r="AU12" i="40"/>
  <c r="AW12" i="40"/>
  <c r="BA12" i="40"/>
  <c r="AF13" i="40"/>
  <c r="AH13" i="40"/>
  <c r="AL13" i="40"/>
  <c r="AP13" i="40"/>
  <c r="AR13" i="40"/>
  <c r="AV13" i="40"/>
  <c r="AZ13" i="40"/>
  <c r="BB13" i="40"/>
  <c r="AG14" i="40"/>
  <c r="AK14" i="40"/>
  <c r="AM14" i="40"/>
  <c r="AQ14" i="40"/>
  <c r="AU14" i="40"/>
  <c r="AW14" i="40"/>
  <c r="BA14" i="40"/>
  <c r="AF15" i="40"/>
  <c r="AH15" i="40"/>
  <c r="AL15" i="40"/>
  <c r="AP15" i="40"/>
  <c r="AR15" i="40"/>
  <c r="AV15" i="40"/>
  <c r="AZ15" i="40"/>
  <c r="BB15" i="40"/>
  <c r="AG17" i="40"/>
  <c r="AK17" i="40"/>
  <c r="AM17" i="40"/>
  <c r="AQ17" i="40"/>
  <c r="AU17" i="40"/>
  <c r="AW17" i="40"/>
  <c r="BA17" i="40"/>
  <c r="AF18" i="40"/>
  <c r="AH18" i="40"/>
  <c r="AL18" i="40"/>
  <c r="AP18" i="40"/>
  <c r="AR18" i="40"/>
  <c r="AV18" i="40"/>
  <c r="AZ18" i="40"/>
  <c r="BB18" i="40"/>
  <c r="AG19" i="40"/>
  <c r="AK19" i="40"/>
  <c r="AM19" i="40"/>
  <c r="AQ19" i="40"/>
  <c r="AU19" i="40"/>
  <c r="AW19" i="40"/>
  <c r="BA19" i="40"/>
  <c r="AF20" i="40"/>
  <c r="AH20" i="40"/>
  <c r="AL20" i="40"/>
  <c r="AP20" i="40"/>
  <c r="AR20" i="40"/>
  <c r="AV20" i="40"/>
  <c r="AU15" i="40"/>
  <c r="AW15" i="40"/>
  <c r="AY15" i="40"/>
  <c r="BA15" i="40"/>
  <c r="AD17" i="40"/>
  <c r="AF17" i="40"/>
  <c r="AH17" i="40"/>
  <c r="AJ17" i="40"/>
  <c r="AL17" i="40"/>
  <c r="AN17" i="40"/>
  <c r="AP17" i="40"/>
  <c r="AR17" i="40"/>
  <c r="AT17" i="40"/>
  <c r="AV17" i="40"/>
  <c r="AX17" i="40"/>
  <c r="AZ17" i="40"/>
  <c r="BB17" i="40"/>
  <c r="AE18" i="40"/>
  <c r="AG18" i="40"/>
  <c r="AI18" i="40"/>
  <c r="AK18" i="40"/>
  <c r="AM18" i="40"/>
  <c r="AO18" i="40"/>
  <c r="AQ18" i="40"/>
  <c r="AS18" i="40"/>
  <c r="AU18" i="40"/>
  <c r="AW18" i="40"/>
  <c r="AY18" i="40"/>
  <c r="BA18" i="40"/>
  <c r="AD19" i="40"/>
  <c r="AF19" i="40"/>
  <c r="AH19" i="40"/>
  <c r="AJ19" i="40"/>
  <c r="AL19" i="40"/>
  <c r="AN19" i="40"/>
  <c r="AP19" i="40"/>
  <c r="AR19" i="40"/>
  <c r="AT19" i="40"/>
  <c r="AV19" i="40"/>
  <c r="AX19" i="40"/>
  <c r="AZ19" i="40"/>
  <c r="BB19" i="40"/>
  <c r="AE20" i="40"/>
  <c r="AG20" i="40"/>
  <c r="AI20" i="40"/>
  <c r="AK20" i="40"/>
  <c r="AM20" i="40"/>
  <c r="AO20" i="40"/>
  <c r="AQ20" i="40"/>
  <c r="AS20" i="40"/>
  <c r="AU20" i="40"/>
  <c r="AW20" i="40"/>
  <c r="AY20" i="40"/>
  <c r="BA20" i="40"/>
  <c r="AD21" i="40"/>
  <c r="AF21" i="40"/>
  <c r="AH21" i="40"/>
  <c r="AJ21" i="40"/>
  <c r="AL21" i="40"/>
  <c r="AN21" i="40"/>
  <c r="AP21" i="40"/>
  <c r="AR21" i="40"/>
  <c r="AT21" i="40"/>
  <c r="AV21" i="40"/>
  <c r="AX21" i="40"/>
  <c r="AZ21" i="40"/>
  <c r="BB21" i="40"/>
  <c r="AE22" i="40"/>
  <c r="AG22" i="40"/>
  <c r="AI22" i="40"/>
  <c r="AK22" i="40"/>
  <c r="AM22" i="40"/>
  <c r="AO22" i="40"/>
  <c r="AQ22" i="40"/>
  <c r="AS22" i="40"/>
  <c r="AU22" i="40"/>
  <c r="AW22" i="40"/>
  <c r="AY22" i="40"/>
  <c r="BA22" i="40"/>
  <c r="AD23" i="40"/>
  <c r="AF23" i="40"/>
  <c r="AH23" i="40"/>
  <c r="AJ23" i="40"/>
  <c r="AL23" i="40"/>
  <c r="AN23" i="40"/>
  <c r="AP23" i="40"/>
  <c r="AR23" i="40"/>
  <c r="AT23" i="40"/>
  <c r="AV23" i="40"/>
  <c r="AX23" i="40"/>
  <c r="AZ23" i="40"/>
  <c r="BB23" i="40"/>
  <c r="AZ20" i="40"/>
  <c r="BB20" i="40"/>
  <c r="AG21" i="40"/>
  <c r="AK21" i="40"/>
  <c r="AM21" i="40"/>
  <c r="AQ21" i="40"/>
  <c r="AU21" i="40"/>
  <c r="AW21" i="40"/>
  <c r="BA21" i="40"/>
  <c r="AF22" i="40"/>
  <c r="AH22" i="40"/>
  <c r="AL22" i="40"/>
  <c r="AP22" i="40"/>
  <c r="AR22" i="40"/>
  <c r="AV22" i="40"/>
  <c r="AZ22" i="40"/>
  <c r="BB22" i="40"/>
  <c r="AG23" i="40"/>
  <c r="AK23" i="40"/>
  <c r="AM23" i="40"/>
  <c r="AQ23" i="40"/>
  <c r="AU23" i="40"/>
  <c r="AW23" i="40"/>
  <c r="BA23" i="40"/>
  <c r="AV25" i="40"/>
  <c r="AZ25" i="40"/>
  <c r="BB25" i="40"/>
  <c r="AS26" i="40"/>
  <c r="AU26" i="40"/>
  <c r="AW26" i="40"/>
  <c r="AY26" i="40"/>
  <c r="BA26" i="40"/>
  <c r="AU25" i="40"/>
  <c r="AW25" i="40"/>
  <c r="AY25" i="40"/>
  <c r="BA25" i="40"/>
  <c r="AV26" i="40"/>
  <c r="AZ26" i="40"/>
  <c r="BB26" i="40"/>
  <c r="J16" i="41"/>
  <c r="J18" i="41"/>
  <c r="J20" i="41"/>
  <c r="J22" i="41"/>
  <c r="J24" i="41"/>
  <c r="I25" i="41"/>
  <c r="J17" i="41"/>
  <c r="I18" i="41"/>
  <c r="H19" i="41"/>
  <c r="J19" i="41"/>
  <c r="I20" i="41"/>
  <c r="H21" i="41"/>
  <c r="J21" i="41"/>
  <c r="I22" i="41"/>
  <c r="I24" i="41"/>
  <c r="J25" i="41"/>
  <c r="I16" i="44"/>
  <c r="H17" i="44"/>
  <c r="J17" i="44"/>
  <c r="I18" i="44"/>
  <c r="H19" i="44"/>
  <c r="J19" i="44"/>
  <c r="I20" i="44"/>
  <c r="H21" i="44"/>
  <c r="J21" i="44"/>
  <c r="I22" i="44"/>
  <c r="J24" i="44"/>
  <c r="J9" i="44"/>
  <c r="U12" i="43"/>
  <c r="W12" i="43"/>
  <c r="Y12" i="43"/>
  <c r="AA12" i="43"/>
  <c r="AC12" i="43"/>
  <c r="AE12" i="43"/>
  <c r="AG12" i="43"/>
  <c r="AI12" i="43"/>
  <c r="U13" i="43"/>
  <c r="W13" i="43"/>
  <c r="Y13" i="43"/>
  <c r="AA13" i="43"/>
  <c r="AC13" i="43"/>
  <c r="AE13" i="43"/>
  <c r="AG13" i="43"/>
  <c r="AI13" i="43"/>
  <c r="U14" i="43"/>
  <c r="W14" i="43"/>
  <c r="Y14" i="43"/>
  <c r="AA14" i="43"/>
  <c r="AC14" i="43"/>
  <c r="AE14" i="43"/>
  <c r="AG14" i="43"/>
  <c r="AI14" i="43"/>
  <c r="U15" i="43"/>
  <c r="W15" i="43"/>
  <c r="Y15" i="43"/>
  <c r="AA15" i="43"/>
  <c r="X17" i="43"/>
  <c r="AB17" i="43"/>
  <c r="AF17" i="43"/>
  <c r="AJ17" i="43"/>
  <c r="AB22" i="43"/>
  <c r="AF22" i="43"/>
  <c r="AJ22" i="43"/>
  <c r="AC22" i="43"/>
  <c r="W23" i="43"/>
  <c r="AA23" i="43"/>
  <c r="AE23" i="43"/>
  <c r="AI23" i="43"/>
  <c r="W25" i="43"/>
  <c r="AA25" i="43"/>
  <c r="AE25" i="43"/>
  <c r="AI25" i="43"/>
  <c r="W26" i="43"/>
  <c r="AA26" i="43"/>
  <c r="AE26" i="43"/>
  <c r="AI26" i="43"/>
  <c r="AC15" i="43"/>
  <c r="AE15" i="43"/>
  <c r="AG15" i="43"/>
  <c r="AI15" i="43"/>
  <c r="U17" i="43"/>
  <c r="W17" i="43"/>
  <c r="Y17" i="43"/>
  <c r="AA17" i="43"/>
  <c r="AC17" i="43"/>
  <c r="AE17" i="43"/>
  <c r="AG17" i="43"/>
  <c r="AI17" i="43"/>
  <c r="U18" i="43"/>
  <c r="W18" i="43"/>
  <c r="Y18" i="43"/>
  <c r="AA18" i="43"/>
  <c r="AC18" i="43"/>
  <c r="AE18" i="43"/>
  <c r="AG18" i="43"/>
  <c r="AI18" i="43"/>
  <c r="U19" i="43"/>
  <c r="W19" i="43"/>
  <c r="Y19" i="43"/>
  <c r="AA19" i="43"/>
  <c r="AC19" i="43"/>
  <c r="AE19" i="43"/>
  <c r="AG19" i="43"/>
  <c r="AI19" i="43"/>
  <c r="U20" i="43"/>
  <c r="W20" i="43"/>
  <c r="Y20" i="43"/>
  <c r="AA20" i="43"/>
  <c r="AC20" i="43"/>
  <c r="AE20" i="43"/>
  <c r="AG20" i="43"/>
  <c r="AI20" i="43"/>
  <c r="U21" i="43"/>
  <c r="W21" i="43"/>
  <c r="Y21" i="43"/>
  <c r="AA21" i="43"/>
  <c r="AC21" i="43"/>
  <c r="AE21" i="43"/>
  <c r="AG21" i="43"/>
  <c r="AI21" i="43"/>
  <c r="U22" i="43"/>
  <c r="W22" i="43"/>
  <c r="Y22" i="43"/>
  <c r="AA22" i="43"/>
  <c r="AE22" i="43"/>
  <c r="AI22" i="43"/>
  <c r="AG22" i="43"/>
  <c r="V23" i="43"/>
  <c r="X23" i="43"/>
  <c r="Z23" i="43"/>
  <c r="AB23" i="43"/>
  <c r="AD23" i="43"/>
  <c r="AF23" i="43"/>
  <c r="AH23" i="43"/>
  <c r="AJ23" i="43"/>
  <c r="V25" i="43"/>
  <c r="X25" i="43"/>
  <c r="Z25" i="43"/>
  <c r="AB25" i="43"/>
  <c r="AD25" i="43"/>
  <c r="AF25" i="43"/>
  <c r="AH25" i="43"/>
  <c r="AJ25" i="43"/>
  <c r="V26" i="43"/>
  <c r="X26" i="43"/>
  <c r="Z26" i="43"/>
  <c r="AB26" i="43"/>
  <c r="AD26" i="43"/>
  <c r="AF26" i="43"/>
  <c r="AH26" i="43"/>
  <c r="AJ26" i="43"/>
  <c r="AS26" i="39"/>
  <c r="AS18" i="39"/>
  <c r="AS22" i="39"/>
  <c r="AD10" i="39"/>
  <c r="AH10" i="39"/>
  <c r="AL10" i="39"/>
  <c r="AT10" i="39"/>
  <c r="AD12" i="39"/>
  <c r="AH12" i="39"/>
  <c r="AL12" i="39"/>
  <c r="AD17" i="39"/>
  <c r="AH17" i="39"/>
  <c r="AL17" i="39"/>
  <c r="AP17" i="39"/>
  <c r="AD19" i="39"/>
  <c r="AH19" i="39"/>
  <c r="AL19" i="39"/>
  <c r="AP19" i="39"/>
  <c r="AT19" i="39"/>
  <c r="AD20" i="39"/>
  <c r="AH20" i="39"/>
  <c r="AL20" i="39"/>
  <c r="AP20" i="39"/>
  <c r="AT20" i="39"/>
  <c r="AD21" i="39"/>
  <c r="AH21" i="39"/>
  <c r="AL21" i="39"/>
  <c r="AP21" i="39"/>
  <c r="AT21" i="39"/>
  <c r="AD22" i="39"/>
  <c r="AH22" i="39"/>
  <c r="AL22" i="39"/>
  <c r="AP22" i="39"/>
  <c r="AT22" i="39"/>
  <c r="AD23" i="39"/>
  <c r="AE10" i="39"/>
  <c r="AI10" i="39"/>
  <c r="AM10" i="39"/>
  <c r="AQ10" i="39"/>
  <c r="AU10" i="39"/>
  <c r="AC12" i="39"/>
  <c r="AE12" i="39"/>
  <c r="AI12" i="39"/>
  <c r="AM12" i="39"/>
  <c r="AQ12" i="39"/>
  <c r="AU12" i="39"/>
  <c r="AE13" i="39"/>
  <c r="AI13" i="39"/>
  <c r="AM13" i="39"/>
  <c r="AQ13" i="39"/>
  <c r="AU13" i="39"/>
  <c r="AE14" i="39"/>
  <c r="AI14" i="39"/>
  <c r="AM14" i="39"/>
  <c r="AQ14" i="39"/>
  <c r="AU14" i="39"/>
  <c r="AE15" i="39"/>
  <c r="AI15" i="39"/>
  <c r="AE17" i="39"/>
  <c r="AI17" i="39"/>
  <c r="AM17" i="39"/>
  <c r="AQ17" i="39"/>
  <c r="AU17" i="39"/>
  <c r="AE18" i="39"/>
  <c r="AI18" i="39"/>
  <c r="AM18" i="39"/>
  <c r="AQ18" i="39"/>
  <c r="AU18" i="39"/>
  <c r="AE19" i="39"/>
  <c r="AI19" i="39"/>
  <c r="AM19" i="39"/>
  <c r="AQ19" i="39"/>
  <c r="AU19" i="39"/>
  <c r="AE20" i="39"/>
  <c r="AI20" i="39"/>
  <c r="AM20" i="39"/>
  <c r="AQ20" i="39"/>
  <c r="AS20" i="39"/>
  <c r="AU20" i="39"/>
  <c r="AC21" i="39"/>
  <c r="AE21" i="39"/>
  <c r="AG21" i="39"/>
  <c r="AI21" i="39"/>
  <c r="AK21" i="39"/>
  <c r="AM21" i="39"/>
  <c r="AO21" i="39"/>
  <c r="AQ21" i="39"/>
  <c r="AS21" i="39"/>
  <c r="AU21" i="39"/>
  <c r="AC22" i="39"/>
  <c r="AE22" i="39"/>
  <c r="AG22" i="39"/>
  <c r="AI22" i="39"/>
  <c r="AK22" i="39"/>
  <c r="AM22" i="39"/>
  <c r="AO22" i="39"/>
  <c r="AQ22" i="39"/>
  <c r="AU22" i="39"/>
  <c r="AE23" i="39"/>
  <c r="AI23" i="39"/>
  <c r="AM23" i="39"/>
  <c r="AQ23" i="39"/>
  <c r="AU23" i="39"/>
  <c r="AF10" i="39"/>
  <c r="AJ10" i="39"/>
  <c r="AN10" i="39"/>
  <c r="AP10" i="39"/>
  <c r="AR10" i="39"/>
  <c r="AV10" i="39"/>
  <c r="AF12" i="39"/>
  <c r="AJ12" i="39"/>
  <c r="AN12" i="39"/>
  <c r="AP12" i="39"/>
  <c r="AR12" i="39"/>
  <c r="AT12" i="39"/>
  <c r="AV12" i="39"/>
  <c r="AD13" i="39"/>
  <c r="AF13" i="39"/>
  <c r="AH13" i="39"/>
  <c r="AJ13" i="39"/>
  <c r="AL13" i="39"/>
  <c r="AN13" i="39"/>
  <c r="AP13" i="39"/>
  <c r="AR13" i="39"/>
  <c r="AT13" i="39"/>
  <c r="AV13" i="39"/>
  <c r="AD14" i="39"/>
  <c r="AF14" i="39"/>
  <c r="AH14" i="39"/>
  <c r="AJ14" i="39"/>
  <c r="AL14" i="39"/>
  <c r="AN14" i="39"/>
  <c r="AP14" i="39"/>
  <c r="AR14" i="39"/>
  <c r="AT14" i="39"/>
  <c r="AV14" i="39"/>
  <c r="AD15" i="39"/>
  <c r="AF15" i="39"/>
  <c r="AH15" i="39"/>
  <c r="AJ15" i="39"/>
  <c r="AF17" i="39"/>
  <c r="AJ17" i="39"/>
  <c r="AN17" i="39"/>
  <c r="AR17" i="39"/>
  <c r="AT17" i="39"/>
  <c r="AV17" i="39"/>
  <c r="AD18" i="39"/>
  <c r="AF18" i="39"/>
  <c r="AH18" i="39"/>
  <c r="AJ18" i="39"/>
  <c r="AL18" i="39"/>
  <c r="AN18" i="39"/>
  <c r="AP18" i="39"/>
  <c r="AR18" i="39"/>
  <c r="AT18" i="39"/>
  <c r="AV18" i="39"/>
  <c r="AF19" i="39"/>
  <c r="AJ19" i="39"/>
  <c r="AN19" i="39"/>
  <c r="AR19" i="39"/>
  <c r="AV19" i="39"/>
  <c r="AF20" i="39"/>
  <c r="AJ20" i="39"/>
  <c r="AN20" i="39"/>
  <c r="AR20" i="39"/>
  <c r="AV20" i="39"/>
  <c r="AF21" i="39"/>
  <c r="AJ21" i="39"/>
  <c r="AN21" i="39"/>
  <c r="AR21" i="39"/>
  <c r="AV21" i="39"/>
  <c r="AF22" i="39"/>
  <c r="AJ22" i="39"/>
  <c r="AN22" i="39"/>
  <c r="AR22" i="39"/>
  <c r="AV22" i="39"/>
  <c r="AF23" i="39"/>
  <c r="AH23" i="39"/>
  <c r="AJ23" i="39"/>
  <c r="AL23" i="39"/>
  <c r="AN23" i="39"/>
  <c r="AP23" i="39"/>
  <c r="AR23" i="39"/>
  <c r="AT23" i="39"/>
  <c r="AV23" i="39"/>
  <c r="AE25" i="39"/>
  <c r="AI25" i="39"/>
  <c r="AM25" i="39"/>
  <c r="AQ25" i="39"/>
  <c r="AU25" i="39"/>
  <c r="AE26" i="39"/>
  <c r="AI26" i="39"/>
  <c r="AM26" i="39"/>
  <c r="AQ26" i="39"/>
  <c r="AU26" i="39"/>
  <c r="AD25" i="39"/>
  <c r="AF25" i="39"/>
  <c r="AH25" i="39"/>
  <c r="AJ25" i="39"/>
  <c r="AL25" i="39"/>
  <c r="AN25" i="39"/>
  <c r="AP25" i="39"/>
  <c r="AR25" i="39"/>
  <c r="AT25" i="39"/>
  <c r="AV25" i="39"/>
  <c r="AD26" i="39"/>
  <c r="AF26" i="39"/>
  <c r="AH26" i="39"/>
  <c r="AJ26" i="39"/>
  <c r="AL26" i="39"/>
  <c r="AN26" i="39"/>
  <c r="AP26" i="39"/>
  <c r="AR26" i="39"/>
  <c r="AT26" i="39"/>
  <c r="AV26" i="39"/>
  <c r="AL15" i="39"/>
  <c r="AN15" i="39"/>
  <c r="AP15" i="39"/>
  <c r="AR15" i="39"/>
  <c r="AT15" i="39"/>
  <c r="AV15" i="39"/>
  <c r="AM15" i="39"/>
  <c r="AQ15" i="39"/>
  <c r="AU15" i="39"/>
  <c r="K9" i="38"/>
  <c r="K11" i="38"/>
  <c r="K12" i="38"/>
  <c r="K13" i="38"/>
  <c r="K14" i="38"/>
  <c r="K16" i="38"/>
  <c r="K17" i="38"/>
  <c r="K18" i="38"/>
  <c r="K19" i="38"/>
  <c r="K20" i="38"/>
  <c r="K21" i="38"/>
  <c r="K22" i="38"/>
  <c r="K24" i="38"/>
  <c r="K25" i="38"/>
  <c r="J9" i="38"/>
  <c r="L9" i="38"/>
  <c r="J11" i="38"/>
  <c r="L11" i="38"/>
  <c r="J12" i="38"/>
  <c r="L12" i="38"/>
  <c r="J13" i="38"/>
  <c r="L13" i="38"/>
  <c r="J14" i="38"/>
  <c r="L14" i="38"/>
  <c r="J16" i="38"/>
  <c r="L16" i="38"/>
  <c r="J17" i="38"/>
  <c r="L17" i="38"/>
  <c r="J18" i="38"/>
  <c r="L18" i="38"/>
  <c r="J19" i="38"/>
  <c r="L19" i="38"/>
  <c r="J20" i="38"/>
  <c r="L20" i="38"/>
  <c r="J21" i="38"/>
  <c r="L21" i="38"/>
  <c r="J22" i="38"/>
  <c r="L22" i="38"/>
  <c r="J24" i="38"/>
  <c r="L24" i="38"/>
  <c r="J25" i="38"/>
  <c r="L25" i="38"/>
  <c r="V10" i="37"/>
  <c r="Z10" i="37"/>
  <c r="AD10" i="37"/>
  <c r="AH10" i="37"/>
  <c r="V12" i="37"/>
  <c r="Z12" i="37"/>
  <c r="AD12" i="37"/>
  <c r="AH12" i="37"/>
  <c r="V13" i="37"/>
  <c r="Z13" i="37"/>
  <c r="AD13" i="37"/>
  <c r="AH13" i="37"/>
  <c r="V14" i="37"/>
  <c r="Z14" i="37"/>
  <c r="AD14" i="37"/>
  <c r="AH14" i="37"/>
  <c r="V15" i="37"/>
  <c r="Z15" i="37"/>
  <c r="AD15" i="37"/>
  <c r="AH15" i="37"/>
  <c r="Z18" i="37"/>
  <c r="AD18" i="37"/>
  <c r="AH18" i="37"/>
  <c r="V19" i="37"/>
  <c r="Z19" i="37"/>
  <c r="AD19" i="37"/>
  <c r="AH19" i="37"/>
  <c r="AD21" i="37"/>
  <c r="AH21" i="37"/>
  <c r="Z22" i="37"/>
  <c r="AD22" i="37"/>
  <c r="AH22" i="37"/>
  <c r="V23" i="37"/>
  <c r="Z23" i="37"/>
  <c r="AD23" i="37"/>
  <c r="AH23" i="37"/>
  <c r="X10" i="37"/>
  <c r="AB10" i="37"/>
  <c r="AF10" i="37"/>
  <c r="AJ10" i="37"/>
  <c r="X12" i="37"/>
  <c r="AB12" i="37"/>
  <c r="AF12" i="37"/>
  <c r="AJ12" i="37"/>
  <c r="X13" i="37"/>
  <c r="AB13" i="37"/>
  <c r="AF13" i="37"/>
  <c r="AJ13" i="37"/>
  <c r="X14" i="37"/>
  <c r="AB14" i="37"/>
  <c r="AF14" i="37"/>
  <c r="AJ14" i="37"/>
  <c r="X15" i="37"/>
  <c r="W17" i="37"/>
  <c r="AA17" i="37"/>
  <c r="AE17" i="37"/>
  <c r="AI17" i="37"/>
  <c r="W18" i="37"/>
  <c r="AA18" i="37"/>
  <c r="AE18" i="37"/>
  <c r="AI18" i="37"/>
  <c r="W19" i="37"/>
  <c r="U10" i="37"/>
  <c r="W10" i="37"/>
  <c r="AA10" i="37"/>
  <c r="AE10" i="37"/>
  <c r="AG10" i="37"/>
  <c r="AI10" i="37"/>
  <c r="U12" i="37"/>
  <c r="W12" i="37"/>
  <c r="Y12" i="37"/>
  <c r="AA12" i="37"/>
  <c r="AC12" i="37"/>
  <c r="AE12" i="37"/>
  <c r="AG12" i="37"/>
  <c r="AI12" i="37"/>
  <c r="U13" i="37"/>
  <c r="W13" i="37"/>
  <c r="Y13" i="37"/>
  <c r="AA13" i="37"/>
  <c r="AC13" i="37"/>
  <c r="AE13" i="37"/>
  <c r="AG13" i="37"/>
  <c r="AI13" i="37"/>
  <c r="U14" i="37"/>
  <c r="W14" i="37"/>
  <c r="Y14" i="37"/>
  <c r="AA14" i="37"/>
  <c r="AC14" i="37"/>
  <c r="AE14" i="37"/>
  <c r="AG14" i="37"/>
  <c r="AI14" i="37"/>
  <c r="U15" i="37"/>
  <c r="W15" i="37"/>
  <c r="Y15" i="37"/>
  <c r="V17" i="37"/>
  <c r="X17" i="37"/>
  <c r="Z17" i="37"/>
  <c r="AB17" i="37"/>
  <c r="AD17" i="37"/>
  <c r="AF17" i="37"/>
  <c r="AH17" i="37"/>
  <c r="AJ17" i="37"/>
  <c r="V18" i="37"/>
  <c r="X18" i="37"/>
  <c r="AB18" i="37"/>
  <c r="AF18" i="37"/>
  <c r="AJ18" i="37"/>
  <c r="X19" i="37"/>
  <c r="AA19" i="37"/>
  <c r="AE19" i="37"/>
  <c r="AI19" i="37"/>
  <c r="W20" i="37"/>
  <c r="AA20" i="37"/>
  <c r="AE20" i="37"/>
  <c r="AI20" i="37"/>
  <c r="W21" i="37"/>
  <c r="AA21" i="37"/>
  <c r="AE21" i="37"/>
  <c r="AI21" i="37"/>
  <c r="W22" i="37"/>
  <c r="AA22" i="37"/>
  <c r="AE22" i="37"/>
  <c r="AI22" i="37"/>
  <c r="W23" i="37"/>
  <c r="AA23" i="37"/>
  <c r="AE23" i="37"/>
  <c r="AI23" i="37"/>
  <c r="W25" i="37"/>
  <c r="AA25" i="37"/>
  <c r="AE25" i="37"/>
  <c r="AI25" i="37"/>
  <c r="W26" i="37"/>
  <c r="AA26" i="37"/>
  <c r="AE26" i="37"/>
  <c r="AI26" i="37"/>
  <c r="AB19" i="37"/>
  <c r="AF19" i="37"/>
  <c r="AJ19" i="37"/>
  <c r="V20" i="37"/>
  <c r="X20" i="37"/>
  <c r="Z20" i="37"/>
  <c r="AB20" i="37"/>
  <c r="AD20" i="37"/>
  <c r="AF20" i="37"/>
  <c r="AH20" i="37"/>
  <c r="AJ20" i="37"/>
  <c r="V21" i="37"/>
  <c r="X21" i="37"/>
  <c r="Z21" i="37"/>
  <c r="AB21" i="37"/>
  <c r="AF21" i="37"/>
  <c r="AJ21" i="37"/>
  <c r="V22" i="37"/>
  <c r="X22" i="37"/>
  <c r="AB22" i="37"/>
  <c r="AF22" i="37"/>
  <c r="AJ22" i="37"/>
  <c r="X23" i="37"/>
  <c r="AB23" i="37"/>
  <c r="AF23" i="37"/>
  <c r="AJ23" i="37"/>
  <c r="V25" i="37"/>
  <c r="X25" i="37"/>
  <c r="Z25" i="37"/>
  <c r="AB25" i="37"/>
  <c r="AD25" i="37"/>
  <c r="AF25" i="37"/>
  <c r="AH25" i="37"/>
  <c r="AJ25" i="37"/>
  <c r="V26" i="37"/>
  <c r="X26" i="37"/>
  <c r="Z26" i="37"/>
  <c r="AB26" i="37"/>
  <c r="AD26" i="37"/>
  <c r="AF26" i="37"/>
  <c r="AH26" i="37"/>
  <c r="AJ26" i="37"/>
  <c r="AB15" i="37"/>
  <c r="AF15" i="37"/>
  <c r="AJ15" i="37"/>
  <c r="AA15" i="37"/>
  <c r="AC15" i="37"/>
  <c r="AE15" i="37"/>
  <c r="AG15" i="37"/>
  <c r="AI15" i="37"/>
  <c r="O12" i="36"/>
  <c r="O14" i="36"/>
  <c r="O17" i="36"/>
  <c r="O19" i="36"/>
  <c r="O21" i="36"/>
  <c r="Q12" i="36"/>
  <c r="S12" i="36"/>
  <c r="Q14" i="36"/>
  <c r="S14" i="36"/>
  <c r="Q17" i="36"/>
  <c r="S17" i="36"/>
  <c r="Q19" i="36"/>
  <c r="S19" i="36"/>
  <c r="Q21" i="36"/>
  <c r="S21" i="36"/>
  <c r="O23" i="36"/>
  <c r="Q23" i="36"/>
  <c r="S23" i="36"/>
  <c r="O25" i="36"/>
  <c r="Q25" i="36"/>
  <c r="S25" i="36"/>
  <c r="Q10" i="36"/>
  <c r="S10" i="36"/>
  <c r="Q13" i="36"/>
  <c r="S13" i="36"/>
  <c r="Q15" i="36"/>
  <c r="S15" i="36"/>
  <c r="Q18" i="36"/>
  <c r="S18" i="36"/>
  <c r="Q20" i="36"/>
  <c r="S20" i="36"/>
  <c r="Q22" i="36"/>
  <c r="S22" i="36"/>
  <c r="Q26" i="36"/>
  <c r="S26" i="36"/>
  <c r="P10" i="36"/>
  <c r="R10" i="36"/>
  <c r="P12" i="36"/>
  <c r="R12" i="36"/>
  <c r="P13" i="36"/>
  <c r="R13" i="36"/>
  <c r="P14" i="36"/>
  <c r="R14" i="36"/>
  <c r="P15" i="36"/>
  <c r="R15" i="36"/>
  <c r="P17" i="36"/>
  <c r="R17" i="36"/>
  <c r="P18" i="36"/>
  <c r="R18" i="36"/>
  <c r="P19" i="36"/>
  <c r="R19" i="36"/>
  <c r="P20" i="36"/>
  <c r="R20" i="36"/>
  <c r="P21" i="36"/>
  <c r="R21" i="36"/>
  <c r="P22" i="36"/>
  <c r="R22" i="36"/>
  <c r="P23" i="36"/>
  <c r="R23" i="36"/>
  <c r="P25" i="36"/>
  <c r="R25" i="36"/>
  <c r="R26" i="36"/>
  <c r="M25" i="35"/>
  <c r="N26" i="35"/>
  <c r="R26" i="35"/>
  <c r="N10" i="35"/>
  <c r="R10" i="35"/>
  <c r="N12" i="35"/>
  <c r="R12" i="35"/>
  <c r="N13" i="35"/>
  <c r="R13" i="35"/>
  <c r="R22" i="35"/>
  <c r="M10" i="35"/>
  <c r="O10" i="35"/>
  <c r="Q10" i="35"/>
  <c r="S10" i="35"/>
  <c r="O12" i="35"/>
  <c r="S12" i="35"/>
  <c r="O13" i="35"/>
  <c r="S13" i="35"/>
  <c r="O14" i="35"/>
  <c r="S14" i="35"/>
  <c r="P10" i="35"/>
  <c r="T10" i="35"/>
  <c r="P12" i="35"/>
  <c r="T12" i="35"/>
  <c r="P13" i="35"/>
  <c r="T13" i="35"/>
  <c r="N14" i="35"/>
  <c r="P14" i="35"/>
  <c r="R14" i="35"/>
  <c r="O15" i="35"/>
  <c r="S15" i="35"/>
  <c r="O17" i="35"/>
  <c r="S17" i="35"/>
  <c r="O18" i="35"/>
  <c r="S18" i="35"/>
  <c r="O19" i="35"/>
  <c r="S19" i="35"/>
  <c r="O20" i="35"/>
  <c r="S20" i="35"/>
  <c r="O21" i="35"/>
  <c r="S21" i="35"/>
  <c r="O22" i="35"/>
  <c r="S22" i="35"/>
  <c r="O23" i="35"/>
  <c r="S23" i="35"/>
  <c r="O25" i="35"/>
  <c r="S25" i="35"/>
  <c r="O26" i="35"/>
  <c r="S26" i="35"/>
  <c r="T14" i="35"/>
  <c r="N15" i="35"/>
  <c r="P15" i="35"/>
  <c r="R15" i="35"/>
  <c r="T15" i="35"/>
  <c r="N17" i="35"/>
  <c r="P17" i="35"/>
  <c r="R17" i="35"/>
  <c r="T17" i="35"/>
  <c r="N18" i="35"/>
  <c r="P18" i="35"/>
  <c r="R18" i="35"/>
  <c r="T18" i="35"/>
  <c r="N19" i="35"/>
  <c r="P19" i="35"/>
  <c r="R19" i="35"/>
  <c r="T19" i="35"/>
  <c r="N20" i="35"/>
  <c r="P20" i="35"/>
  <c r="R20" i="35"/>
  <c r="T20" i="35"/>
  <c r="N21" i="35"/>
  <c r="P21" i="35"/>
  <c r="R21" i="35"/>
  <c r="T21" i="35"/>
  <c r="N22" i="35"/>
  <c r="P22" i="35"/>
  <c r="T22" i="35"/>
  <c r="N23" i="35"/>
  <c r="P23" i="35"/>
  <c r="R23" i="35"/>
  <c r="T23" i="35"/>
  <c r="P25" i="35"/>
  <c r="T25" i="35"/>
  <c r="P26" i="35"/>
  <c r="T26" i="35"/>
  <c r="Y13" i="34"/>
  <c r="AA13" i="34"/>
  <c r="AC13" i="34"/>
  <c r="AE13" i="34"/>
  <c r="AG13" i="34"/>
  <c r="AI13" i="34"/>
  <c r="AK13" i="34"/>
  <c r="AM13" i="34"/>
  <c r="AO13" i="34"/>
  <c r="AQ13" i="34"/>
  <c r="Y14" i="34"/>
  <c r="AA14" i="34"/>
  <c r="AC14" i="34"/>
  <c r="AE14" i="34"/>
  <c r="AG14" i="34"/>
  <c r="AI14" i="34"/>
  <c r="AK14" i="34"/>
  <c r="AM14" i="34"/>
  <c r="AO14" i="34"/>
  <c r="AQ14" i="34"/>
  <c r="Y15" i="34"/>
  <c r="AA15" i="34"/>
  <c r="AC15" i="34"/>
  <c r="AE15" i="34"/>
  <c r="AG15" i="34"/>
  <c r="AI15" i="34"/>
  <c r="AK15" i="34"/>
  <c r="AM15" i="34"/>
  <c r="AO15" i="34"/>
  <c r="AQ15" i="34"/>
  <c r="Y17" i="34"/>
  <c r="AA17" i="34"/>
  <c r="AC17" i="34"/>
  <c r="AE17" i="34"/>
  <c r="AG17" i="34"/>
  <c r="AI17" i="34"/>
  <c r="AK17" i="34"/>
  <c r="AM17" i="34"/>
  <c r="AO17" i="34"/>
  <c r="AQ17" i="34"/>
  <c r="AE12" i="34"/>
  <c r="AI12" i="34"/>
  <c r="AM12" i="34"/>
  <c r="AQ12" i="34"/>
  <c r="AC12" i="34"/>
  <c r="AJ12" i="34"/>
  <c r="AN12" i="34"/>
  <c r="AR12" i="34"/>
  <c r="AF17" i="34"/>
  <c r="AJ17" i="34"/>
  <c r="AN17" i="34"/>
  <c r="AR17" i="34"/>
  <c r="AA25" i="34"/>
  <c r="AE25" i="34"/>
  <c r="AI25" i="34"/>
  <c r="AM25" i="34"/>
  <c r="AQ25" i="34"/>
  <c r="AO19" i="34"/>
  <c r="AQ19" i="34"/>
  <c r="Y20" i="34"/>
  <c r="AA20" i="34"/>
  <c r="AC20" i="34"/>
  <c r="AE20" i="34"/>
  <c r="AG20" i="34"/>
  <c r="AI20" i="34"/>
  <c r="AK20" i="34"/>
  <c r="AM20" i="34"/>
  <c r="AO20" i="34"/>
  <c r="AQ20" i="34"/>
  <c r="Y21" i="34"/>
  <c r="AA21" i="34"/>
  <c r="AC21" i="34"/>
  <c r="AE21" i="34"/>
  <c r="AG21" i="34"/>
  <c r="AI21" i="34"/>
  <c r="AK21" i="34"/>
  <c r="AM21" i="34"/>
  <c r="AO21" i="34"/>
  <c r="AQ21" i="34"/>
  <c r="Y22" i="34"/>
  <c r="AA22" i="34"/>
  <c r="AC22" i="34"/>
  <c r="AE22" i="34"/>
  <c r="AG22" i="34"/>
  <c r="AI22" i="34"/>
  <c r="AK22" i="34"/>
  <c r="AM22" i="34"/>
  <c r="AO22" i="34"/>
  <c r="AQ22" i="34"/>
  <c r="Y23" i="34"/>
  <c r="AA23" i="34"/>
  <c r="AC23" i="34"/>
  <c r="AE23" i="34"/>
  <c r="AG23" i="34"/>
  <c r="AI23" i="34"/>
  <c r="AK23" i="34"/>
  <c r="AM23" i="34"/>
  <c r="AO23" i="34"/>
  <c r="AQ23" i="34"/>
  <c r="AA26" i="34"/>
  <c r="AE26" i="34"/>
  <c r="AI26" i="34"/>
  <c r="AM26" i="34"/>
  <c r="AQ26" i="34"/>
  <c r="Z25" i="34"/>
  <c r="AB25" i="34"/>
  <c r="AD25" i="34"/>
  <c r="AF25" i="34"/>
  <c r="AH25" i="34"/>
  <c r="AJ25" i="34"/>
  <c r="AL25" i="34"/>
  <c r="AN25" i="34"/>
  <c r="AP25" i="34"/>
  <c r="AR25" i="34"/>
  <c r="Z26" i="34"/>
  <c r="AB26" i="34"/>
  <c r="AD26" i="34"/>
  <c r="AF26" i="34"/>
  <c r="AH26" i="34"/>
  <c r="AJ26" i="34"/>
  <c r="AL26" i="34"/>
  <c r="AN26" i="34"/>
  <c r="AP26" i="34"/>
  <c r="AR26" i="34"/>
  <c r="B22" i="17"/>
  <c r="B2" i="18" l="1"/>
  <c r="B2" i="5"/>
  <c r="B2" i="15"/>
  <c r="K26" i="15" l="1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R12" i="15"/>
  <c r="Q12" i="15"/>
  <c r="P12" i="15"/>
  <c r="O12" i="15"/>
  <c r="N12" i="15"/>
  <c r="X26" i="15"/>
  <c r="W26" i="15"/>
  <c r="V26" i="15"/>
  <c r="X25" i="15"/>
  <c r="W25" i="15"/>
  <c r="V25" i="15"/>
  <c r="N10" i="15" l="1"/>
  <c r="P10" i="15"/>
  <c r="R10" i="15"/>
  <c r="O10" i="15"/>
  <c r="Q10" i="15"/>
  <c r="S10" i="15"/>
  <c r="B6" i="17" l="1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W17" i="15" l="1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</calcChain>
</file>

<file path=xl/sharedStrings.xml><?xml version="1.0" encoding="utf-8"?>
<sst xmlns="http://schemas.openxmlformats.org/spreadsheetml/2006/main" count="1190" uniqueCount="144">
  <si>
    <t>Agregação</t>
  </si>
  <si>
    <t>Total</t>
  </si>
  <si>
    <t>Dimensão</t>
  </si>
  <si>
    <t>Micro</t>
  </si>
  <si>
    <t>Pequena</t>
  </si>
  <si>
    <t>Média</t>
  </si>
  <si>
    <t>Grande</t>
  </si>
  <si>
    <t>Unidade: %</t>
  </si>
  <si>
    <t>Sem impacto</t>
  </si>
  <si>
    <t>Não aplicável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</si>
  <si>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</si>
  <si>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</si>
  <si>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</si>
  <si>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</si>
  <si>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</si>
  <si>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</si>
  <si>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</si>
  <si>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</si>
  <si>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</si>
  <si>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</si>
  <si>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</si>
  <si>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</si>
  <si>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</si>
  <si>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</si>
  <si>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</si>
  <si>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</si>
  <si>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</si>
  <si>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</si>
  <si>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</si>
  <si>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</si>
  <si>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</si>
  <si>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</si>
  <si>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</si>
  <si>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</si>
  <si>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</si>
  <si>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</si>
  <si>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</si>
  <si>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</si>
  <si>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</si>
  <si>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</si>
  <si>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</si>
  <si>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</si>
  <si>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</si>
  <si>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</si>
  <si>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</si>
  <si>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</si>
  <si>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</si>
  <si>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</si>
  <si>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</si>
  <si>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</si>
  <si>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</si>
  <si>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Layoff simplificado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</si>
  <si>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</si>
  <si>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</si>
  <si>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</si>
  <si>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Muito importante</t>
  </si>
  <si>
    <t>Pouco importante</t>
  </si>
  <si>
    <t>Não sabe / Não responde</t>
  </si>
  <si>
    <t>Inferior a 5%</t>
  </si>
  <si>
    <t>Entre 5% e 10%</t>
  </si>
  <si>
    <t>Entre 11% e 15%</t>
  </si>
  <si>
    <t>Entre 16% e 20%</t>
  </si>
  <si>
    <t>Superior a 20%</t>
  </si>
  <si>
    <t>Sim</t>
  </si>
  <si>
    <t>Não</t>
  </si>
  <si>
    <t>A empresa planeia diminuir os postos de trabalho</t>
  </si>
  <si>
    <t>A empresa planeia manter os postos de trabalho</t>
  </si>
  <si>
    <t>A empresa planeia aumentar os postos de trabalho</t>
  </si>
  <si>
    <t>Quadro 1. Como caracteriza o impacto dos seguintes motivos para a evolução presente do volume de negócios da sua empresa?</t>
  </si>
  <si>
    <t>Novas medidas de contenção anunciadas</t>
  </si>
  <si>
    <t>Variações nas encomendas/clientes</t>
  </si>
  <si>
    <t>Alterações na cadeia de fornecimentos</t>
  </si>
  <si>
    <t>Variações no pessoal ao serviço da empresa</t>
  </si>
  <si>
    <t>Impacto muito positivo</t>
  </si>
  <si>
    <t>Impacto positivo</t>
  </si>
  <si>
    <t>Impacto negativo</t>
  </si>
  <si>
    <t>Impacto muito negativo</t>
  </si>
  <si>
    <t>NS/NR</t>
  </si>
  <si>
    <t xml:space="preserve">Quadro 2. Na sua opinião, como evoluiu o ambiente concorrencial no mercado onde opera a sua empresa no contexto da pandemia? (considere a evolução nos últimos 6 meses) </t>
  </si>
  <si>
    <t>A concorrência aumentou</t>
  </si>
  <si>
    <t>A concorrência não se alterou</t>
  </si>
  <si>
    <t>A concorrência diminuiu</t>
  </si>
  <si>
    <t>A empresa não tem concorrentes diretos</t>
  </si>
  <si>
    <t>Quadro 3. Devido à pandemia COVID-19 alterou ou tenciona alterar de forma permanente a relação com os principais clientes e fornecedores?</t>
  </si>
  <si>
    <t>Alterar as cadeias de fornecimento</t>
  </si>
  <si>
    <t>Aumentar os stocks de produtos necessários à atividade</t>
  </si>
  <si>
    <t>Diminuir os stocks de produtos necessários à atividade</t>
  </si>
  <si>
    <t>Redirecionar os mercados alvo</t>
  </si>
  <si>
    <t>Alterar a gama de produtos vendidos/serviços prestados</t>
  </si>
  <si>
    <t>Já alterámos</t>
  </si>
  <si>
    <t>Tencionamos alterar</t>
  </si>
  <si>
    <t>Não tencionamos alterar</t>
  </si>
  <si>
    <t>Quadro 4. Qual a importância das medidas de que beneficia atualmente para a situação de liquidez da sua empresa?</t>
  </si>
  <si>
    <t>Apoio à retoma progressiva/ Layoff simplificado</t>
  </si>
  <si>
    <t>Incentivo extraordinário à normalização da atividade económica</t>
  </si>
  <si>
    <t>A empresa não beneficia atualmente desta medida</t>
  </si>
  <si>
    <t>Quadro 5.  Qual é a expectativa para o número de postos de trabalho na sua empresa no final de 2020 e de 2021?  (Compare com a situação atual)</t>
  </si>
  <si>
    <t>Quadro 5.1 Indique a melhor estimativa para a redução ou aumento dos postos de trabalho na sua empresa no final de 2020  (Compare com a situação atual)</t>
  </si>
  <si>
    <t>Planeia diminuir em 2020</t>
  </si>
  <si>
    <t>Planeia aumentar em 2020</t>
  </si>
  <si>
    <t>Quadro 6. Relativamente à forma como se trabalha na sua empresa, que alterações motivadas pela pandemia COVID-19 tenciona implementar permanentemente?</t>
  </si>
  <si>
    <t>Uso mais intensivo do teletrabalho</t>
  </si>
  <si>
    <t>Horários de trabalho mais flexíveis</t>
  </si>
  <si>
    <t>Reorganização das equipas de trabalho</t>
  </si>
  <si>
    <t>Diminuição do número de viagens de negócios</t>
  </si>
  <si>
    <t>Muito provável</t>
  </si>
  <si>
    <t>Pouco provável</t>
  </si>
  <si>
    <t>Nada provável</t>
  </si>
  <si>
    <t>Quadro 7. Tenciona concorrer aos fundos associados ao Plano de Recuperação e Resiliência (“Next Generation EU”)?</t>
  </si>
  <si>
    <t>Informação disponível ainda insuficiente</t>
  </si>
  <si>
    <t>Digitalização dos processos produtivos</t>
  </si>
  <si>
    <t>Capacitação dos trabalhadores para a digitalização</t>
  </si>
  <si>
    <t>Redução das emissões/ aumento da eficiência energética</t>
  </si>
  <si>
    <t>Investigação e desenvolvimento</t>
  </si>
  <si>
    <t>Capitalização da empresa e resiliência financeira</t>
  </si>
  <si>
    <t>Outra</t>
  </si>
  <si>
    <t>Quadro 8. Qual o grau de preocupação da sua empresa relativamente aos seguintes cenários?</t>
  </si>
  <si>
    <t>Um agravamento adicional ou prolongamento das medidas de contenção da pandemia a implementar pelo Governo</t>
  </si>
  <si>
    <t>Uma redução de procura mesmo num contexto de controlo da situação sanitária</t>
  </si>
  <si>
    <t>Fim das medidas excecionais de apoio às empresas em 2021</t>
  </si>
  <si>
    <t>Evolução adversa da situação de liquidez/ financeira da sua empresa</t>
  </si>
  <si>
    <t>Desenvolvimentos desfavoráveis ao nível internacional com impacto nas cadeias de fornecimento</t>
  </si>
  <si>
    <t>Elevado</t>
  </si>
  <si>
    <t>Moderado</t>
  </si>
  <si>
    <t>Reduzido</t>
  </si>
  <si>
    <t>Nulo</t>
  </si>
  <si>
    <t>Quadro 9. Num cenário de agravamento das medidas de contenção da pandemia e de ausência de medidas adicionais de apoio, quanto tempo estima que a sua empresa conseguirá subsistir? Indique o número de meses. 
(Considere um cenário próximo do observado durante o Estado de emergência que vigorou de 18 de março a 2 de maio)</t>
  </si>
  <si>
    <t xml:space="preserve">Estima que a empresa conseguirá subsistir </t>
  </si>
  <si>
    <t>Não prevê encerramento</t>
  </si>
  <si>
    <t>Quadro 10. Num cenário de agravamento das medidas de contenção próximo do observado durante o Estado de emergência (que vigorou de 18 de março a 2 de maio), como avalia a importância para a sua empresa de um possível prolongamento, reposição ou alargamento das seguintes medidas de apoio?</t>
  </si>
  <si>
    <t>A empresa não recorreria à medida</t>
  </si>
  <si>
    <t>Quadro 11. Admitindo o controlo efetivo da pandemia em 2021, quanto tempo estima para que a atividade da sua empresa volte ao normal? Indique o número de meses.</t>
  </si>
  <si>
    <t xml:space="preserve">Estima que a atividade da empresa volte ao normal </t>
  </si>
  <si>
    <t>Quadro 12. Nota Técnica</t>
  </si>
  <si>
    <t>Quadro 7.1 Em que área pretende aplicar os fundos associados ao Plano de Recuperação e Resiliência (“Next Generation EU”)?</t>
  </si>
  <si>
    <t>Unidade: número de meses (média)</t>
  </si>
  <si>
    <t xml:space="preserve">
 Nº. Meses estimado que a empresa conseguirá subsistir </t>
  </si>
  <si>
    <t xml:space="preserve">Quadro 11. Admitindo o controlo efetivo da pandemia em 2021, quanto tempo estima para que a atividade da sua empresa volte ao normal? </t>
  </si>
  <si>
    <t>Quadro 9. Num cenário de agravamento das medidas de contenção da pandemia e de ausência de medidas adicionais de apoio, quanto tempo estima que a sua empresa conseguirá subsistir?
(Considere um cenário próximo do observado durante o Estado de emergência que vigorou de 18 de março a 2 de maio)</t>
  </si>
  <si>
    <t xml:space="preserve">Empresa  conseguirá subsistir: SIM. Quantos meses? </t>
  </si>
  <si>
    <t>N.º empresas</t>
  </si>
  <si>
    <t xml:space="preserve">Estima que a atividade da empresa volte ao normal: SIM. Em quantos meses? </t>
  </si>
  <si>
    <t xml:space="preserve">
 Nº. Meses estimado para que a atividade da empresa volte ao normal</t>
  </si>
  <si>
    <t>Novembro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</si>
</sst>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3743705557422"/>
      </left>
      <right style="medium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876400036622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medium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20" xfId="0" applyFont="1" applyBorder="1" applyAlignment="1">
      <alignment horizontal="left" vertical="center" indent="1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23" xfId="0" applyFont="1" applyBorder="1" applyAlignment="1">
      <alignment wrapText="1"/>
    </xf>
    <xf numFmtId="1" fontId="2" fillId="0" borderId="23" xfId="0" applyNumberFormat="1" applyFont="1" applyBorder="1" applyAlignment="1">
      <alignment wrapText="1"/>
    </xf>
    <xf numFmtId="0" fontId="0" fillId="0" borderId="0" xfId="0" applyBorder="1"/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1" fontId="2" fillId="0" borderId="25" xfId="0" applyNumberFormat="1" applyFont="1" applyBorder="1" applyAlignment="1">
      <alignment wrapText="1"/>
    </xf>
    <xf numFmtId="1" fontId="2" fillId="0" borderId="26" xfId="0" applyNumberFormat="1" applyFont="1" applyBorder="1" applyAlignment="1">
      <alignment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1" fontId="2" fillId="0" borderId="29" xfId="0" applyNumberFormat="1" applyFont="1" applyBorder="1" applyAlignment="1">
      <alignment wrapText="1"/>
    </xf>
    <xf numFmtId="1" fontId="2" fillId="0" borderId="30" xfId="0" applyNumberFormat="1" applyFont="1" applyBorder="1" applyAlignment="1">
      <alignment wrapText="1"/>
    </xf>
    <xf numFmtId="0" fontId="0" fillId="0" borderId="29" xfId="0" applyBorder="1"/>
    <xf numFmtId="3" fontId="2" fillId="0" borderId="30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wrapText="1"/>
    </xf>
    <xf numFmtId="0" fontId="0" fillId="0" borderId="23" xfId="0" applyBorder="1"/>
    <xf numFmtId="164" fontId="2" fillId="2" borderId="27" xfId="0" applyNumberFormat="1" applyFont="1" applyFill="1" applyBorder="1" applyAlignment="1">
      <alignment vertical="center"/>
    </xf>
    <xf numFmtId="164" fontId="2" fillId="0" borderId="25" xfId="0" applyNumberFormat="1" applyFont="1" applyBorder="1" applyAlignment="1">
      <alignment wrapText="1"/>
    </xf>
    <xf numFmtId="164" fontId="2" fillId="0" borderId="26" xfId="0" applyNumberFormat="1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164" fontId="2" fillId="2" borderId="31" xfId="0" applyNumberFormat="1" applyFont="1" applyFill="1" applyBorder="1" applyAlignment="1">
      <alignment vertical="center"/>
    </xf>
    <xf numFmtId="164" fontId="2" fillId="0" borderId="29" xfId="0" applyNumberFormat="1" applyFont="1" applyBorder="1" applyAlignment="1">
      <alignment wrapText="1"/>
    </xf>
    <xf numFmtId="164" fontId="2" fillId="0" borderId="30" xfId="0" applyNumberFormat="1" applyFont="1" applyBorder="1" applyAlignment="1">
      <alignment wrapText="1"/>
    </xf>
    <xf numFmtId="0" fontId="0" fillId="0" borderId="30" xfId="0" applyBorder="1"/>
    <xf numFmtId="0" fontId="0" fillId="0" borderId="0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1" applyFont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/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tabSelected="1" zoomScaleNormal="100" workbookViewId="0">
      <selection activeCell="C21" sqref="C21"/>
    </sheetView>
  </sheetViews>
  <sheetFormatPr defaultRowHeight="15" x14ac:dyDescent="0.25"/>
  <cols>
    <col min="1" max="1" width="3.42578125" style="22" customWidth="1"/>
    <col min="2" max="2" width="30" customWidth="1"/>
  </cols>
  <sheetData>
    <row r="1" spans="1:2" ht="18" x14ac:dyDescent="0.25">
      <c r="B1" s="1" t="s">
        <v>30</v>
      </c>
    </row>
    <row r="2" spans="1:2" ht="18" x14ac:dyDescent="0.25">
      <c r="B2" s="80" t="s">
        <v>143</v>
      </c>
    </row>
    <row r="4" spans="1:2" ht="18" x14ac:dyDescent="0.25">
      <c r="B4" s="1" t="s">
        <v>31</v>
      </c>
    </row>
    <row r="6" spans="1:2" ht="19.5" customHeight="1" x14ac:dyDescent="0.25">
      <c r="A6" s="31" t="s">
        <v>32</v>
      </c>
      <c r="B6" s="63" t="str">
        <f>Amostra!B4</f>
        <v>Quadro 0. Resumo da Amostra e das Respostas</v>
      </c>
    </row>
    <row r="7" spans="1:2" ht="19.5" customHeight="1" x14ac:dyDescent="0.25">
      <c r="A7" s="31" t="s">
        <v>32</v>
      </c>
      <c r="B7" s="63" t="str">
        <f>'Q1'!B4</f>
        <v>Quadro 1. Como caracteriza o impacto dos seguintes motivos para a evolução presente do volume de negócios da sua empresa?</v>
      </c>
    </row>
    <row r="8" spans="1:2" ht="19.5" customHeight="1" x14ac:dyDescent="0.25">
      <c r="A8" s="31" t="s">
        <v>32</v>
      </c>
      <c r="B8" s="63" t="str">
        <f>'Q2'!B4</f>
        <v xml:space="preserve">Quadro 2. Na sua opinião, como evoluiu o ambiente concorrencial no mercado onde opera a sua empresa no contexto da pandemia? (considere a evolução nos últimos 6 meses) </v>
      </c>
    </row>
    <row r="9" spans="1:2" ht="19.5" customHeight="1" x14ac:dyDescent="0.25">
      <c r="A9" s="31" t="s">
        <v>32</v>
      </c>
      <c r="B9" s="63" t="str">
        <f>'Q3'!B4</f>
        <v>Quadro 3. Devido à pandemia COVID-19 alterou ou tenciona alterar de forma permanente a relação com os principais clientes e fornecedores?</v>
      </c>
    </row>
    <row r="10" spans="1:2" ht="19.5" customHeight="1" x14ac:dyDescent="0.25">
      <c r="A10" s="31" t="s">
        <v>32</v>
      </c>
      <c r="B10" s="63" t="str">
        <f>'Q4'!B4</f>
        <v>Quadro 4. Qual a importância das medidas de que beneficia atualmente para a situação de liquidez da sua empresa?</v>
      </c>
    </row>
    <row r="11" spans="1:2" ht="19.5" customHeight="1" x14ac:dyDescent="0.25">
      <c r="A11" s="31" t="s">
        <v>32</v>
      </c>
      <c r="B11" s="63" t="str">
        <f>'Q5'!B4</f>
        <v>Quadro 5.  Qual é a expectativa para o número de postos de trabalho na sua empresa no final de 2020 e de 2021?  (Compare com a situação atual)</v>
      </c>
    </row>
    <row r="12" spans="1:2" ht="19.5" customHeight="1" x14ac:dyDescent="0.25">
      <c r="A12" s="31" t="s">
        <v>32</v>
      </c>
      <c r="B12" s="63" t="str">
        <f>Q5.1!B4</f>
        <v>Quadro 5.1 Indique a melhor estimativa para a redução ou aumento dos postos de trabalho na sua empresa no final de 2020  (Compare com a situação atual)</v>
      </c>
    </row>
    <row r="13" spans="1:2" ht="19.5" customHeight="1" x14ac:dyDescent="0.25">
      <c r="A13" s="31" t="s">
        <v>32</v>
      </c>
      <c r="B13" s="63" t="str">
        <f>'Q6'!B4</f>
        <v>Quadro 6. Relativamente à forma como se trabalha na sua empresa, que alterações motivadas pela pandemia COVID-19 tenciona implementar permanentemente?</v>
      </c>
    </row>
    <row r="14" spans="1:2" ht="19.5" customHeight="1" x14ac:dyDescent="0.25">
      <c r="A14" s="31" t="s">
        <v>32</v>
      </c>
      <c r="B14" s="63" t="str">
        <f>'Q7'!B4</f>
        <v>Quadro 7. Tenciona concorrer aos fundos associados ao Plano de Recuperação e Resiliência (“Next Generation EU”)?</v>
      </c>
    </row>
    <row r="15" spans="1:2" ht="19.5" customHeight="1" x14ac:dyDescent="0.25">
      <c r="A15" s="31" t="s">
        <v>32</v>
      </c>
      <c r="B15" s="63" t="str">
        <f>Q7.1!B4</f>
        <v>Quadro 7.1 Em que área pretende aplicar os fundos associados ao Plano de Recuperação e Resiliência (“Next Generation EU”)?</v>
      </c>
    </row>
    <row r="16" spans="1:2" ht="19.5" customHeight="1" x14ac:dyDescent="0.25">
      <c r="A16" s="31" t="s">
        <v>32</v>
      </c>
      <c r="B16" s="63" t="str">
        <f>'Q8'!B4</f>
        <v>Quadro 8. Qual o grau de preocupação da sua empresa relativamente aos seguintes cenários?</v>
      </c>
    </row>
    <row r="17" spans="1:2" ht="19.5" customHeight="1" x14ac:dyDescent="0.25">
      <c r="A17" s="31" t="s">
        <v>32</v>
      </c>
      <c r="B17" s="63" t="str">
        <f>'Q9'!B4</f>
        <v>Quadro 9. Num cenário de agravamento das medidas de contenção da pandemia e de ausência de medidas adicionais de apoio, quanto tempo estima que a sua empresa conseguirá subsistir?
(Considere um cenário próximo do observado durante o Estado de emergência que vigorou de 18 de março a 2 de maio)</v>
      </c>
    </row>
    <row r="18" spans="1:2" ht="19.5" customHeight="1" x14ac:dyDescent="0.25">
      <c r="A18" s="31" t="s">
        <v>32</v>
      </c>
      <c r="B18" s="63" t="str">
        <f>'Q9_N.º de meses'!B4</f>
        <v>Quadro 9. Num cenário de agravamento das medidas de contenção da pandemia e de ausência de medidas adicionais de apoio, quanto tempo estima que a sua empresa conseguirá subsistir? Indique o número de meses. 
(Considere um cenário próximo do observado durante o Estado de emergência que vigorou de 18 de março a 2 de maio)</v>
      </c>
    </row>
    <row r="19" spans="1:2" ht="19.5" customHeight="1" x14ac:dyDescent="0.25">
      <c r="A19" s="31" t="s">
        <v>32</v>
      </c>
      <c r="B19" s="63" t="str">
        <f>'Q10'!B4</f>
        <v>Quadro 10. Num cenário de agravamento das medidas de contenção próximo do observado durante o Estado de emergência (que vigorou de 18 de março a 2 de maio), como avalia a importância para a sua empresa de um possível prolongamento, reposição ou alargamento das seguintes medidas de apoio?</v>
      </c>
    </row>
    <row r="20" spans="1:2" ht="19.5" customHeight="1" x14ac:dyDescent="0.25">
      <c r="A20" s="31" t="s">
        <v>32</v>
      </c>
      <c r="B20" s="63" t="str">
        <f>'Q11'!B4</f>
        <v xml:space="preserve">Quadro 11. Admitindo o controlo efetivo da pandemia em 2021, quanto tempo estima para que a atividade da sua empresa volte ao normal? </v>
      </c>
    </row>
    <row r="21" spans="1:2" ht="19.5" customHeight="1" x14ac:dyDescent="0.25">
      <c r="A21" s="31" t="s">
        <v>32</v>
      </c>
      <c r="B21" s="63" t="str">
        <f>'Q11_N.º de meses'!B4</f>
        <v>Quadro 11. Admitindo o controlo efetivo da pandemia em 2021, quanto tempo estima para que a atividade da sua empresa volte ao normal? Indique o número de meses.</v>
      </c>
    </row>
    <row r="22" spans="1:2" ht="19.5" customHeight="1" x14ac:dyDescent="0.25">
      <c r="A22" s="31" t="s">
        <v>32</v>
      </c>
      <c r="B22" s="63" t="str">
        <f>Nota!B4</f>
        <v>Quadro 12. Nota Técnica</v>
      </c>
    </row>
    <row r="23" spans="1:2" x14ac:dyDescent="0.25">
      <c r="B23" s="26"/>
    </row>
  </sheetData>
  <hyperlinks>
    <hyperlink ref="B6" location="Amostra!A1" display="Amostra!A1"/>
    <hyperlink ref="B9" location="'Q3'!A1" display="'Q3'!A1"/>
    <hyperlink ref="B10" location="'Q4'!A1" display="'Q4'!A1"/>
    <hyperlink ref="B13" location="'Q6'!A1" display="'Q6'!A1"/>
    <hyperlink ref="B14" location="'Q7'!A1" display="'Q7'!A1"/>
    <hyperlink ref="B22" location="Nota!A1" display="Nota!A1"/>
    <hyperlink ref="B8" location="'Q2'!A1" display="'Q2'!A1"/>
    <hyperlink ref="B11" location="'Q5'!A1" display="'Q5'!A1"/>
    <hyperlink ref="B16" location="'Q8'!A1" display="'Q8'!A1"/>
    <hyperlink ref="B17" location="'Q9'!A1" display="'Q9'!A1"/>
    <hyperlink ref="B15" location="Q7.1!A1" display="Q7.1!A1"/>
    <hyperlink ref="B18" location="'Q9_N.º de meses'!A1" display="'Q9_N.º de meses'!A1"/>
    <hyperlink ref="B19" location="'Q10'!A1" display="'Q10'!A1"/>
    <hyperlink ref="B20" location="'Q11'!A1" display="'Q11'!A1"/>
    <hyperlink ref="B21" location="'Q11_N.º de meses'!A1" display="'Q11_N.º de meses'!A1"/>
    <hyperlink ref="B7" location="'Q1'!A1" display="'Q1'!A1"/>
    <hyperlink ref="B12" location="Q5.1!A1" display="Q5.1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6" width="10.140625" customWidth="1"/>
    <col min="7" max="7" width="3.42578125" customWidth="1"/>
    <col min="8" max="8" width="27.7109375" customWidth="1"/>
  </cols>
  <sheetData>
    <row r="1" spans="1:12" ht="18" x14ac:dyDescent="0.25">
      <c r="B1" s="1" t="s">
        <v>30</v>
      </c>
    </row>
    <row r="2" spans="1:12" ht="18" x14ac:dyDescent="0.25">
      <c r="A2" s="22"/>
      <c r="B2" s="1" t="str">
        <f>Índice!B2</f>
        <v>Novembro 2020</v>
      </c>
      <c r="G2" s="97"/>
      <c r="H2" s="97"/>
      <c r="I2" s="97"/>
      <c r="J2" s="97"/>
      <c r="K2" s="97"/>
      <c r="L2" s="97"/>
    </row>
    <row r="3" spans="1:12" x14ac:dyDescent="0.25">
      <c r="B3" s="23" t="s">
        <v>33</v>
      </c>
      <c r="G3" s="61"/>
      <c r="H3" s="61"/>
      <c r="I3" s="61"/>
      <c r="J3" s="61"/>
      <c r="K3" s="61"/>
      <c r="L3" s="61"/>
    </row>
    <row r="4" spans="1:12" ht="18" customHeight="1" x14ac:dyDescent="0.25">
      <c r="B4" s="1" t="s">
        <v>108</v>
      </c>
      <c r="C4" s="1"/>
      <c r="D4" s="1"/>
      <c r="E4" s="1"/>
      <c r="F4" s="1"/>
    </row>
    <row r="5" spans="1:12" ht="4.5" customHeight="1" x14ac:dyDescent="0.25"/>
    <row r="6" spans="1:12" x14ac:dyDescent="0.25">
      <c r="B6" s="19" t="s">
        <v>27</v>
      </c>
      <c r="H6" s="19" t="s">
        <v>28</v>
      </c>
    </row>
    <row r="7" spans="1:12" ht="45" x14ac:dyDescent="0.25">
      <c r="B7" s="60" t="s">
        <v>0</v>
      </c>
      <c r="C7" s="60" t="s">
        <v>63</v>
      </c>
      <c r="D7" s="60" t="s">
        <v>64</v>
      </c>
      <c r="E7" s="60" t="s">
        <v>109</v>
      </c>
      <c r="F7" s="3" t="s">
        <v>57</v>
      </c>
      <c r="H7" s="60" t="s">
        <v>0</v>
      </c>
      <c r="I7" s="60" t="s">
        <v>63</v>
      </c>
      <c r="J7" s="60" t="s">
        <v>64</v>
      </c>
      <c r="K7" s="60" t="s">
        <v>109</v>
      </c>
      <c r="L7" s="3" t="s">
        <v>57</v>
      </c>
    </row>
    <row r="8" spans="1:12" x14ac:dyDescent="0.25">
      <c r="B8" s="4" t="s">
        <v>1</v>
      </c>
      <c r="C8" s="5"/>
      <c r="D8" s="5"/>
      <c r="E8" s="5"/>
      <c r="F8" s="32"/>
      <c r="H8" s="4" t="s">
        <v>1</v>
      </c>
      <c r="I8" s="5"/>
      <c r="J8" s="5"/>
      <c r="K8" s="5"/>
      <c r="L8" s="32"/>
    </row>
    <row r="9" spans="1:12" x14ac:dyDescent="0.25">
      <c r="B9" s="6" t="s">
        <v>1</v>
      </c>
      <c r="C9" s="7">
        <v>303</v>
      </c>
      <c r="D9" s="7">
        <v>1754</v>
      </c>
      <c r="E9" s="7">
        <v>1704</v>
      </c>
      <c r="F9" s="7">
        <v>2076</v>
      </c>
      <c r="H9" s="6" t="s">
        <v>1</v>
      </c>
      <c r="I9" s="11">
        <f>C9/($C9+$D9+$E9+$F9)*100</f>
        <v>5.1910227856775748</v>
      </c>
      <c r="J9" s="11">
        <f>D9/($C9+$D9+$E9+$F9)*100</f>
        <v>30.049683056364572</v>
      </c>
      <c r="K9" s="11">
        <f>E9/($C9+$D9+$E9+$F9)*100</f>
        <v>29.193078636285762</v>
      </c>
      <c r="L9" s="11">
        <f>F9/($C9+$D9+$E9+$F9)*100</f>
        <v>35.566215521672092</v>
      </c>
    </row>
    <row r="10" spans="1:12" x14ac:dyDescent="0.25">
      <c r="B10" s="4" t="s">
        <v>2</v>
      </c>
      <c r="C10" s="8"/>
      <c r="D10" s="8"/>
      <c r="E10" s="8"/>
      <c r="F10" s="33"/>
      <c r="H10" s="4" t="s">
        <v>2</v>
      </c>
      <c r="I10" s="12"/>
      <c r="J10" s="12"/>
      <c r="K10" s="12"/>
      <c r="L10" s="48"/>
    </row>
    <row r="11" spans="1:12" x14ac:dyDescent="0.25">
      <c r="B11" s="9" t="s">
        <v>3</v>
      </c>
      <c r="C11" s="7">
        <v>42</v>
      </c>
      <c r="D11" s="7">
        <v>416</v>
      </c>
      <c r="E11" s="7">
        <v>318</v>
      </c>
      <c r="F11" s="7">
        <v>444</v>
      </c>
      <c r="H11" s="9" t="s">
        <v>3</v>
      </c>
      <c r="I11" s="11">
        <f t="shared" ref="I11:L14" si="0">C11/($C11+$D11+$E11+$F11)*100</f>
        <v>3.4426229508196724</v>
      </c>
      <c r="J11" s="11">
        <f t="shared" si="0"/>
        <v>34.0983606557377</v>
      </c>
      <c r="K11" s="11">
        <f t="shared" si="0"/>
        <v>26.065573770491802</v>
      </c>
      <c r="L11" s="11">
        <f t="shared" si="0"/>
        <v>36.393442622950822</v>
      </c>
    </row>
    <row r="12" spans="1:12" x14ac:dyDescent="0.25">
      <c r="B12" s="9" t="s">
        <v>4</v>
      </c>
      <c r="C12" s="7">
        <v>96</v>
      </c>
      <c r="D12" s="7">
        <v>597</v>
      </c>
      <c r="E12" s="7">
        <v>640</v>
      </c>
      <c r="F12" s="7">
        <v>754</v>
      </c>
      <c r="H12" s="9" t="s">
        <v>4</v>
      </c>
      <c r="I12" s="11">
        <f t="shared" si="0"/>
        <v>4.5999041686631523</v>
      </c>
      <c r="J12" s="11">
        <f t="shared" si="0"/>
        <v>28.60565404887398</v>
      </c>
      <c r="K12" s="11">
        <f t="shared" si="0"/>
        <v>30.666027791087686</v>
      </c>
      <c r="L12" s="11">
        <f t="shared" si="0"/>
        <v>36.128413991375183</v>
      </c>
    </row>
    <row r="13" spans="1:12" x14ac:dyDescent="0.25">
      <c r="B13" s="9" t="s">
        <v>5</v>
      </c>
      <c r="C13" s="7">
        <v>99</v>
      </c>
      <c r="D13" s="7">
        <v>520</v>
      </c>
      <c r="E13" s="7">
        <v>507</v>
      </c>
      <c r="F13" s="7">
        <v>599</v>
      </c>
      <c r="H13" s="9" t="s">
        <v>5</v>
      </c>
      <c r="I13" s="11">
        <f t="shared" si="0"/>
        <v>5.7391304347826084</v>
      </c>
      <c r="J13" s="11">
        <f t="shared" si="0"/>
        <v>30.144927536231886</v>
      </c>
      <c r="K13" s="11">
        <f t="shared" si="0"/>
        <v>29.391304347826086</v>
      </c>
      <c r="L13" s="11">
        <f t="shared" si="0"/>
        <v>34.724637681159422</v>
      </c>
    </row>
    <row r="14" spans="1:12" x14ac:dyDescent="0.25">
      <c r="B14" s="9" t="s">
        <v>6</v>
      </c>
      <c r="C14" s="7">
        <v>66</v>
      </c>
      <c r="D14" s="7">
        <v>221</v>
      </c>
      <c r="E14" s="7">
        <v>239</v>
      </c>
      <c r="F14" s="7">
        <v>279</v>
      </c>
      <c r="H14" s="9" t="s">
        <v>6</v>
      </c>
      <c r="I14" s="11">
        <f t="shared" si="0"/>
        <v>8.1987577639751557</v>
      </c>
      <c r="J14" s="11">
        <f t="shared" si="0"/>
        <v>27.453416149068321</v>
      </c>
      <c r="K14" s="11">
        <f t="shared" si="0"/>
        <v>29.689440993788818</v>
      </c>
      <c r="L14" s="11">
        <f t="shared" si="0"/>
        <v>34.658385093167702</v>
      </c>
    </row>
    <row r="15" spans="1:12" x14ac:dyDescent="0.25">
      <c r="B15" s="4" t="s">
        <v>17</v>
      </c>
      <c r="C15" s="8"/>
      <c r="D15" s="8"/>
      <c r="E15" s="8"/>
      <c r="F15" s="33"/>
      <c r="H15" s="4" t="s">
        <v>17</v>
      </c>
      <c r="I15" s="8"/>
      <c r="J15" s="8"/>
      <c r="K15" s="8"/>
      <c r="L15" s="33"/>
    </row>
    <row r="16" spans="1:12" x14ac:dyDescent="0.25">
      <c r="B16" s="9" t="s">
        <v>10</v>
      </c>
      <c r="C16" s="7">
        <v>135</v>
      </c>
      <c r="D16" s="7">
        <v>470</v>
      </c>
      <c r="E16" s="7">
        <v>530</v>
      </c>
      <c r="F16" s="7">
        <v>557</v>
      </c>
      <c r="H16" s="9" t="s">
        <v>10</v>
      </c>
      <c r="I16" s="11">
        <f t="shared" ref="I16:L22" si="1">C16/($C16+$D16+$E16+$F16)*100</f>
        <v>7.9787234042553195</v>
      </c>
      <c r="J16" s="11">
        <f t="shared" si="1"/>
        <v>27.777777777777779</v>
      </c>
      <c r="K16" s="11">
        <f t="shared" si="1"/>
        <v>31.32387706855792</v>
      </c>
      <c r="L16" s="11">
        <f t="shared" si="1"/>
        <v>32.919621749408982</v>
      </c>
    </row>
    <row r="17" spans="2:12" x14ac:dyDescent="0.25">
      <c r="B17" s="9" t="s">
        <v>11</v>
      </c>
      <c r="C17" s="7">
        <v>7</v>
      </c>
      <c r="D17" s="7">
        <v>232</v>
      </c>
      <c r="E17" s="7">
        <v>145</v>
      </c>
      <c r="F17" s="7">
        <v>255</v>
      </c>
      <c r="H17" s="9" t="s">
        <v>11</v>
      </c>
      <c r="I17" s="11">
        <f t="shared" si="1"/>
        <v>1.0954616588419406</v>
      </c>
      <c r="J17" s="11">
        <f t="shared" si="1"/>
        <v>36.306729264475749</v>
      </c>
      <c r="K17" s="11">
        <f t="shared" si="1"/>
        <v>22.691705790297341</v>
      </c>
      <c r="L17" s="11">
        <f t="shared" si="1"/>
        <v>39.906103286384976</v>
      </c>
    </row>
    <row r="18" spans="2:12" x14ac:dyDescent="0.25">
      <c r="B18" s="9" t="s">
        <v>12</v>
      </c>
      <c r="C18" s="7">
        <v>74</v>
      </c>
      <c r="D18" s="7">
        <v>632</v>
      </c>
      <c r="E18" s="7">
        <v>500</v>
      </c>
      <c r="F18" s="7">
        <v>581</v>
      </c>
      <c r="H18" s="9" t="s">
        <v>12</v>
      </c>
      <c r="I18" s="11">
        <f t="shared" si="1"/>
        <v>4.1410184667039731</v>
      </c>
      <c r="J18" s="11">
        <f t="shared" si="1"/>
        <v>35.366536094012311</v>
      </c>
      <c r="K18" s="11">
        <f t="shared" si="1"/>
        <v>27.979854504756574</v>
      </c>
      <c r="L18" s="11">
        <f t="shared" si="1"/>
        <v>32.51259093452714</v>
      </c>
    </row>
    <row r="19" spans="2:12" x14ac:dyDescent="0.25">
      <c r="B19" s="9" t="s">
        <v>13</v>
      </c>
      <c r="C19" s="7">
        <v>9</v>
      </c>
      <c r="D19" s="7">
        <v>46</v>
      </c>
      <c r="E19" s="7">
        <v>77</v>
      </c>
      <c r="F19" s="7">
        <v>63</v>
      </c>
      <c r="H19" s="9" t="s">
        <v>13</v>
      </c>
      <c r="I19" s="11">
        <f t="shared" si="1"/>
        <v>4.6153846153846159</v>
      </c>
      <c r="J19" s="11">
        <f t="shared" si="1"/>
        <v>23.589743589743588</v>
      </c>
      <c r="K19" s="11">
        <f t="shared" si="1"/>
        <v>39.487179487179489</v>
      </c>
      <c r="L19" s="11">
        <f t="shared" si="1"/>
        <v>32.307692307692307</v>
      </c>
    </row>
    <row r="20" spans="2:12" x14ac:dyDescent="0.25">
      <c r="B20" s="9" t="s">
        <v>14</v>
      </c>
      <c r="C20" s="7">
        <v>12</v>
      </c>
      <c r="D20" s="7">
        <v>49</v>
      </c>
      <c r="E20" s="7">
        <v>119</v>
      </c>
      <c r="F20" s="7">
        <v>176</v>
      </c>
      <c r="H20" s="9" t="s">
        <v>14</v>
      </c>
      <c r="I20" s="11">
        <f t="shared" si="1"/>
        <v>3.3707865168539324</v>
      </c>
      <c r="J20" s="11">
        <f t="shared" si="1"/>
        <v>13.764044943820226</v>
      </c>
      <c r="K20" s="11">
        <f t="shared" si="1"/>
        <v>33.426966292134829</v>
      </c>
      <c r="L20" s="11">
        <f t="shared" si="1"/>
        <v>49.438202247191008</v>
      </c>
    </row>
    <row r="21" spans="2:12" x14ac:dyDescent="0.25">
      <c r="B21" s="9" t="s">
        <v>15</v>
      </c>
      <c r="C21" s="7">
        <v>13</v>
      </c>
      <c r="D21" s="7">
        <v>62</v>
      </c>
      <c r="E21" s="7">
        <v>67</v>
      </c>
      <c r="F21" s="7">
        <v>91</v>
      </c>
      <c r="H21" s="9" t="s">
        <v>15</v>
      </c>
      <c r="I21" s="11">
        <f t="shared" si="1"/>
        <v>5.5793991416309012</v>
      </c>
      <c r="J21" s="11">
        <f t="shared" si="1"/>
        <v>26.609442060085836</v>
      </c>
      <c r="K21" s="11">
        <f t="shared" si="1"/>
        <v>28.75536480686695</v>
      </c>
      <c r="L21" s="11">
        <f t="shared" si="1"/>
        <v>39.055793991416309</v>
      </c>
    </row>
    <row r="22" spans="2:12" x14ac:dyDescent="0.25">
      <c r="B22" s="9" t="s">
        <v>16</v>
      </c>
      <c r="C22" s="7">
        <v>53</v>
      </c>
      <c r="D22" s="7">
        <v>263</v>
      </c>
      <c r="E22" s="7">
        <v>266</v>
      </c>
      <c r="F22" s="7">
        <v>353</v>
      </c>
      <c r="H22" s="9" t="s">
        <v>16</v>
      </c>
      <c r="I22" s="11">
        <f t="shared" si="1"/>
        <v>5.668449197860963</v>
      </c>
      <c r="J22" s="11">
        <f t="shared" si="1"/>
        <v>28.128342245989309</v>
      </c>
      <c r="K22" s="11">
        <f t="shared" si="1"/>
        <v>28.449197860962567</v>
      </c>
      <c r="L22" s="11">
        <f t="shared" si="1"/>
        <v>37.754010695187169</v>
      </c>
    </row>
    <row r="23" spans="2:12" x14ac:dyDescent="0.25">
      <c r="B23" s="4" t="s">
        <v>46</v>
      </c>
      <c r="C23" s="18"/>
      <c r="D23" s="18"/>
      <c r="E23" s="18"/>
      <c r="F23" s="35"/>
      <c r="H23" s="4" t="s">
        <v>46</v>
      </c>
      <c r="I23" s="34"/>
      <c r="J23" s="34"/>
      <c r="K23" s="34"/>
      <c r="L23" s="49"/>
    </row>
    <row r="24" spans="2:12" x14ac:dyDescent="0.25">
      <c r="B24" s="9" t="s">
        <v>47</v>
      </c>
      <c r="C24" s="7">
        <v>185</v>
      </c>
      <c r="D24" s="7">
        <v>1324</v>
      </c>
      <c r="E24" s="7">
        <v>1246</v>
      </c>
      <c r="F24" s="7">
        <v>1522</v>
      </c>
      <c r="H24" s="9" t="s">
        <v>47</v>
      </c>
      <c r="I24" s="11">
        <f t="shared" ref="I24:L25" si="2">C24/($C24+$D24+$E24+$F24)*100</f>
        <v>4.3254617722702831</v>
      </c>
      <c r="J24" s="11">
        <f t="shared" si="2"/>
        <v>30.956277764788403</v>
      </c>
      <c r="K24" s="11">
        <f t="shared" si="2"/>
        <v>29.132569558101473</v>
      </c>
      <c r="L24" s="11">
        <f t="shared" si="2"/>
        <v>35.585690904839836</v>
      </c>
    </row>
    <row r="25" spans="2:12" x14ac:dyDescent="0.25">
      <c r="B25" s="9" t="s">
        <v>48</v>
      </c>
      <c r="C25" s="7">
        <v>118</v>
      </c>
      <c r="D25" s="7">
        <v>430</v>
      </c>
      <c r="E25" s="7">
        <v>458</v>
      </c>
      <c r="F25" s="7">
        <v>554</v>
      </c>
      <c r="H25" s="9" t="s">
        <v>48</v>
      </c>
      <c r="I25" s="11">
        <f t="shared" si="2"/>
        <v>7.5641025641025639</v>
      </c>
      <c r="J25" s="11">
        <f t="shared" si="2"/>
        <v>27.564102564102566</v>
      </c>
      <c r="K25" s="11">
        <f t="shared" si="2"/>
        <v>29.358974358974361</v>
      </c>
      <c r="L25" s="11">
        <f t="shared" si="2"/>
        <v>35.512820512820511</v>
      </c>
    </row>
  </sheetData>
  <mergeCells count="2">
    <mergeCell ref="G2:I2"/>
    <mergeCell ref="J2:L2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showGridLines="0" zoomScaleNormal="100" workbookViewId="0">
      <selection activeCell="B38" sqref="B38"/>
    </sheetView>
  </sheetViews>
  <sheetFormatPr defaultRowHeight="15" x14ac:dyDescent="0.25"/>
  <cols>
    <col min="1" max="1" width="3.42578125" customWidth="1"/>
    <col min="2" max="2" width="28.28515625" customWidth="1"/>
    <col min="3" max="26" width="10.140625" customWidth="1"/>
    <col min="27" max="27" width="3.42578125" customWidth="1"/>
    <col min="28" max="28" width="27.7109375" customWidth="1"/>
  </cols>
  <sheetData>
    <row r="1" spans="1:52" ht="18" x14ac:dyDescent="0.25">
      <c r="B1" s="1" t="s">
        <v>30</v>
      </c>
    </row>
    <row r="2" spans="1:52" ht="18" x14ac:dyDescent="0.25">
      <c r="A2" s="22"/>
      <c r="B2" s="1" t="str">
        <f>Índice!B2</f>
        <v>Novembro 2020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59"/>
      <c r="AH2" s="59"/>
    </row>
    <row r="3" spans="1:52" x14ac:dyDescent="0.25">
      <c r="B3" s="23" t="s">
        <v>33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59"/>
      <c r="AH3" s="59"/>
    </row>
    <row r="4" spans="1:52" ht="18" customHeight="1" x14ac:dyDescent="0.25">
      <c r="B4" s="1" t="s">
        <v>134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52" ht="4.5" customHeight="1" x14ac:dyDescent="0.25"/>
    <row r="6" spans="1:52" x14ac:dyDescent="0.25">
      <c r="B6" s="19" t="s">
        <v>27</v>
      </c>
      <c r="AB6" s="19" t="s">
        <v>28</v>
      </c>
    </row>
    <row r="7" spans="1:52" ht="27" customHeight="1" x14ac:dyDescent="0.25">
      <c r="B7" s="93" t="s">
        <v>0</v>
      </c>
      <c r="C7" s="93" t="s">
        <v>110</v>
      </c>
      <c r="D7" s="93"/>
      <c r="E7" s="93"/>
      <c r="F7" s="98"/>
      <c r="G7" s="93" t="s">
        <v>111</v>
      </c>
      <c r="H7" s="93"/>
      <c r="I7" s="93"/>
      <c r="J7" s="99"/>
      <c r="K7" s="93" t="s">
        <v>112</v>
      </c>
      <c r="L7" s="93"/>
      <c r="M7" s="93"/>
      <c r="N7" s="100"/>
      <c r="O7" s="93" t="s">
        <v>113</v>
      </c>
      <c r="P7" s="93"/>
      <c r="Q7" s="93"/>
      <c r="R7" s="93"/>
      <c r="S7" s="96" t="s">
        <v>114</v>
      </c>
      <c r="T7" s="96"/>
      <c r="U7" s="96"/>
      <c r="V7" s="96"/>
      <c r="W7" s="96" t="s">
        <v>115</v>
      </c>
      <c r="X7" s="96"/>
      <c r="Y7" s="96"/>
      <c r="Z7" s="96"/>
      <c r="AB7" s="93" t="s">
        <v>0</v>
      </c>
      <c r="AC7" s="93" t="s">
        <v>110</v>
      </c>
      <c r="AD7" s="93"/>
      <c r="AE7" s="93"/>
      <c r="AF7" s="98"/>
      <c r="AG7" s="93" t="s">
        <v>111</v>
      </c>
      <c r="AH7" s="93"/>
      <c r="AI7" s="93"/>
      <c r="AJ7" s="99"/>
      <c r="AK7" s="93" t="s">
        <v>112</v>
      </c>
      <c r="AL7" s="93"/>
      <c r="AM7" s="93"/>
      <c r="AN7" s="100"/>
      <c r="AO7" s="93" t="s">
        <v>113</v>
      </c>
      <c r="AP7" s="93"/>
      <c r="AQ7" s="93"/>
      <c r="AR7" s="93"/>
      <c r="AS7" s="96" t="s">
        <v>114</v>
      </c>
      <c r="AT7" s="96"/>
      <c r="AU7" s="96"/>
      <c r="AV7" s="96"/>
      <c r="AW7" s="96" t="s">
        <v>115</v>
      </c>
      <c r="AX7" s="96"/>
      <c r="AY7" s="96"/>
      <c r="AZ7" s="96"/>
    </row>
    <row r="8" spans="1:52" ht="33.75" x14ac:dyDescent="0.25">
      <c r="B8" s="94"/>
      <c r="C8" s="60" t="s">
        <v>105</v>
      </c>
      <c r="D8" s="60" t="s">
        <v>106</v>
      </c>
      <c r="E8" s="60" t="s">
        <v>107</v>
      </c>
      <c r="F8" s="3" t="s">
        <v>57</v>
      </c>
      <c r="G8" s="60" t="s">
        <v>105</v>
      </c>
      <c r="H8" s="60" t="s">
        <v>106</v>
      </c>
      <c r="I8" s="60" t="s">
        <v>107</v>
      </c>
      <c r="J8" s="3" t="s">
        <v>57</v>
      </c>
      <c r="K8" s="60" t="s">
        <v>105</v>
      </c>
      <c r="L8" s="60" t="s">
        <v>106</v>
      </c>
      <c r="M8" s="60" t="s">
        <v>107</v>
      </c>
      <c r="N8" s="3" t="s">
        <v>57</v>
      </c>
      <c r="O8" s="60" t="s">
        <v>105</v>
      </c>
      <c r="P8" s="60" t="s">
        <v>106</v>
      </c>
      <c r="Q8" s="60" t="s">
        <v>107</v>
      </c>
      <c r="R8" s="3" t="s">
        <v>57</v>
      </c>
      <c r="S8" s="60" t="s">
        <v>105</v>
      </c>
      <c r="T8" s="60" t="s">
        <v>106</v>
      </c>
      <c r="U8" s="60" t="s">
        <v>107</v>
      </c>
      <c r="V8" s="3" t="s">
        <v>57</v>
      </c>
      <c r="W8" s="60" t="s">
        <v>105</v>
      </c>
      <c r="X8" s="60" t="s">
        <v>106</v>
      </c>
      <c r="Y8" s="60" t="s">
        <v>107</v>
      </c>
      <c r="Z8" s="3" t="s">
        <v>57</v>
      </c>
      <c r="AB8" s="94"/>
      <c r="AC8" s="60" t="s">
        <v>105</v>
      </c>
      <c r="AD8" s="60" t="s">
        <v>106</v>
      </c>
      <c r="AE8" s="60" t="s">
        <v>107</v>
      </c>
      <c r="AF8" s="3" t="s">
        <v>57</v>
      </c>
      <c r="AG8" s="60" t="s">
        <v>105</v>
      </c>
      <c r="AH8" s="60" t="s">
        <v>106</v>
      </c>
      <c r="AI8" s="60" t="s">
        <v>107</v>
      </c>
      <c r="AJ8" s="3" t="s">
        <v>57</v>
      </c>
      <c r="AK8" s="60" t="s">
        <v>105</v>
      </c>
      <c r="AL8" s="60" t="s">
        <v>106</v>
      </c>
      <c r="AM8" s="60" t="s">
        <v>107</v>
      </c>
      <c r="AN8" s="3" t="s">
        <v>57</v>
      </c>
      <c r="AO8" s="60" t="s">
        <v>105</v>
      </c>
      <c r="AP8" s="60" t="s">
        <v>106</v>
      </c>
      <c r="AQ8" s="60" t="s">
        <v>107</v>
      </c>
      <c r="AR8" s="3" t="s">
        <v>57</v>
      </c>
      <c r="AS8" s="60" t="s">
        <v>105</v>
      </c>
      <c r="AT8" s="60" t="s">
        <v>106</v>
      </c>
      <c r="AU8" s="60" t="s">
        <v>107</v>
      </c>
      <c r="AV8" s="3" t="s">
        <v>57</v>
      </c>
      <c r="AW8" s="60" t="s">
        <v>105</v>
      </c>
      <c r="AX8" s="60" t="s">
        <v>106</v>
      </c>
      <c r="AY8" s="60" t="s">
        <v>107</v>
      </c>
      <c r="AZ8" s="3" t="s">
        <v>57</v>
      </c>
    </row>
    <row r="9" spans="1:52" x14ac:dyDescent="0.25">
      <c r="B9" s="4" t="s">
        <v>1</v>
      </c>
      <c r="C9" s="5"/>
      <c r="D9" s="5"/>
      <c r="E9" s="5"/>
      <c r="F9" s="32"/>
      <c r="G9" s="36"/>
      <c r="H9" s="5"/>
      <c r="I9" s="5"/>
      <c r="J9" s="37"/>
      <c r="K9" s="42"/>
      <c r="L9" s="5"/>
      <c r="M9" s="5"/>
      <c r="N9" s="4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B9" s="4" t="s">
        <v>1</v>
      </c>
      <c r="AC9" s="5"/>
      <c r="AD9" s="5"/>
      <c r="AE9" s="5"/>
      <c r="AF9" s="32"/>
      <c r="AG9" s="36"/>
      <c r="AH9" s="5"/>
      <c r="AI9" s="5"/>
      <c r="AJ9" s="37"/>
      <c r="AK9" s="42"/>
      <c r="AL9" s="5"/>
      <c r="AM9" s="5"/>
      <c r="AN9" s="4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x14ac:dyDescent="0.25">
      <c r="B10" s="6" t="s">
        <v>1</v>
      </c>
      <c r="C10" s="7">
        <v>206</v>
      </c>
      <c r="D10" s="7">
        <v>48</v>
      </c>
      <c r="E10" s="7">
        <v>26</v>
      </c>
      <c r="F10" s="7">
        <v>23</v>
      </c>
      <c r="G10" s="7">
        <v>192</v>
      </c>
      <c r="H10" s="7">
        <v>68</v>
      </c>
      <c r="I10" s="7">
        <v>19</v>
      </c>
      <c r="J10" s="7">
        <v>24</v>
      </c>
      <c r="K10" s="7">
        <v>165</v>
      </c>
      <c r="L10" s="7">
        <v>65</v>
      </c>
      <c r="M10" s="7">
        <v>45</v>
      </c>
      <c r="N10" s="7">
        <v>28</v>
      </c>
      <c r="O10" s="7">
        <v>173</v>
      </c>
      <c r="P10" s="7">
        <v>73</v>
      </c>
      <c r="Q10" s="7">
        <v>33</v>
      </c>
      <c r="R10" s="7">
        <v>24</v>
      </c>
      <c r="S10" s="7">
        <v>180</v>
      </c>
      <c r="T10" s="7">
        <v>59</v>
      </c>
      <c r="U10" s="7">
        <v>29</v>
      </c>
      <c r="V10" s="7">
        <v>35</v>
      </c>
      <c r="W10" s="7">
        <v>53</v>
      </c>
      <c r="X10" s="7">
        <v>43</v>
      </c>
      <c r="Y10" s="7">
        <v>36</v>
      </c>
      <c r="Z10" s="7">
        <v>171</v>
      </c>
      <c r="AB10" s="6" t="s">
        <v>1</v>
      </c>
      <c r="AC10" s="11">
        <f>C10/($C10+$D10+$E10+$F10)*100</f>
        <v>67.986798679867988</v>
      </c>
      <c r="AD10" s="11">
        <f t="shared" ref="AD10:AF10" si="0">D10/($C10+$D10+$E10+$F10)*100</f>
        <v>15.841584158415841</v>
      </c>
      <c r="AE10" s="11">
        <f t="shared" si="0"/>
        <v>8.5808580858085808</v>
      </c>
      <c r="AF10" s="11">
        <f t="shared" si="0"/>
        <v>7.5907590759075907</v>
      </c>
      <c r="AG10" s="50">
        <f>G10/($G10+$H10+$I10+$J10)*100</f>
        <v>63.366336633663366</v>
      </c>
      <c r="AH10" s="50">
        <f t="shared" ref="AH10:AJ10" si="1">H10/($G10+$H10+$I10+$J10)*100</f>
        <v>22.442244224422442</v>
      </c>
      <c r="AI10" s="50">
        <f t="shared" si="1"/>
        <v>6.2706270627062706</v>
      </c>
      <c r="AJ10" s="50">
        <f t="shared" si="1"/>
        <v>7.9207920792079207</v>
      </c>
      <c r="AK10" s="55">
        <f>K10/($K10+$L10+$M10+$N10)*100</f>
        <v>54.455445544554458</v>
      </c>
      <c r="AL10" s="55">
        <f t="shared" ref="AL10:AN10" si="2">L10/($K10+$L10+$M10+$N10)*100</f>
        <v>21.452145214521451</v>
      </c>
      <c r="AM10" s="55">
        <f t="shared" si="2"/>
        <v>14.85148514851485</v>
      </c>
      <c r="AN10" s="55">
        <f t="shared" si="2"/>
        <v>9.2409240924092408</v>
      </c>
      <c r="AO10" s="21">
        <f>O10/($O10+$P10+$Q10+$R10)*100</f>
        <v>57.095709570957098</v>
      </c>
      <c r="AP10" s="21">
        <f t="shared" ref="AP10:AR10" si="3">P10/($O10+$P10+$Q10+$R10)*100</f>
        <v>24.092409240924091</v>
      </c>
      <c r="AQ10" s="21">
        <f t="shared" si="3"/>
        <v>10.891089108910892</v>
      </c>
      <c r="AR10" s="21">
        <f t="shared" si="3"/>
        <v>7.9207920792079207</v>
      </c>
      <c r="AS10" s="21">
        <f>S10/($S10+$T10+$U10+$V10)*100</f>
        <v>59.405940594059402</v>
      </c>
      <c r="AT10" s="21">
        <f t="shared" ref="AT10:AV10" si="4">T10/($S10+$T10+$U10+$V10)*100</f>
        <v>19.471947194719473</v>
      </c>
      <c r="AU10" s="21">
        <f>U10/($S10+$T10+$U10+$V10)*100</f>
        <v>9.5709570957095718</v>
      </c>
      <c r="AV10" s="21">
        <f t="shared" si="4"/>
        <v>11.55115511551155</v>
      </c>
      <c r="AW10" s="21">
        <f>W10/($W10+$X10+$Y10+$Z10)*100</f>
        <v>17.491749174917494</v>
      </c>
      <c r="AX10" s="21">
        <f t="shared" ref="AX10:AZ10" si="5">X10/($W10+$X10+$Y10+$Z10)*100</f>
        <v>14.19141914191419</v>
      </c>
      <c r="AY10" s="21">
        <f t="shared" si="5"/>
        <v>11.881188118811881</v>
      </c>
      <c r="AZ10" s="21">
        <f t="shared" si="5"/>
        <v>56.435643564356432</v>
      </c>
    </row>
    <row r="11" spans="1:52" x14ac:dyDescent="0.25">
      <c r="B11" s="4" t="s">
        <v>2</v>
      </c>
      <c r="C11" s="8"/>
      <c r="D11" s="8"/>
      <c r="E11" s="8"/>
      <c r="F11" s="33"/>
      <c r="G11" s="38"/>
      <c r="H11" s="8"/>
      <c r="I11" s="8"/>
      <c r="J11" s="39"/>
      <c r="K11" s="44"/>
      <c r="L11" s="8"/>
      <c r="M11" s="8"/>
      <c r="N11" s="4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B11" s="4" t="s">
        <v>2</v>
      </c>
      <c r="AC11" s="12"/>
      <c r="AD11" s="12"/>
      <c r="AE11" s="12"/>
      <c r="AF11" s="48"/>
      <c r="AG11" s="51"/>
      <c r="AH11" s="12"/>
      <c r="AI11" s="12"/>
      <c r="AJ11" s="52"/>
      <c r="AK11" s="56"/>
      <c r="AL11" s="12"/>
      <c r="AM11" s="12"/>
      <c r="AN11" s="57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2" x14ac:dyDescent="0.25">
      <c r="B12" s="9" t="s">
        <v>3</v>
      </c>
      <c r="C12" s="7">
        <v>22</v>
      </c>
      <c r="D12" s="7">
        <v>7</v>
      </c>
      <c r="E12" s="7">
        <v>7</v>
      </c>
      <c r="F12" s="7">
        <v>6</v>
      </c>
      <c r="G12" s="7">
        <v>22</v>
      </c>
      <c r="H12" s="7">
        <v>9</v>
      </c>
      <c r="I12" s="7">
        <v>5</v>
      </c>
      <c r="J12" s="7">
        <v>6</v>
      </c>
      <c r="K12" s="7">
        <v>15</v>
      </c>
      <c r="L12" s="7">
        <v>7</v>
      </c>
      <c r="M12" s="7">
        <v>13</v>
      </c>
      <c r="N12" s="7">
        <v>7</v>
      </c>
      <c r="O12" s="7">
        <v>15</v>
      </c>
      <c r="P12" s="7">
        <v>11</v>
      </c>
      <c r="Q12" s="7">
        <v>12</v>
      </c>
      <c r="R12" s="7">
        <v>4</v>
      </c>
      <c r="S12" s="7">
        <v>25</v>
      </c>
      <c r="T12" s="7">
        <v>6</v>
      </c>
      <c r="U12" s="7">
        <v>7</v>
      </c>
      <c r="V12" s="7">
        <v>4</v>
      </c>
      <c r="W12" s="7">
        <v>11</v>
      </c>
      <c r="X12" s="7">
        <v>2</v>
      </c>
      <c r="Y12" s="7">
        <v>10</v>
      </c>
      <c r="Z12" s="7">
        <v>19</v>
      </c>
      <c r="AB12" s="9" t="s">
        <v>3</v>
      </c>
      <c r="AC12" s="11">
        <f t="shared" ref="AC12:AF15" si="6">C12/($C12+$D12+$E12+$F12)*100</f>
        <v>52.380952380952387</v>
      </c>
      <c r="AD12" s="11">
        <f t="shared" si="6"/>
        <v>16.666666666666664</v>
      </c>
      <c r="AE12" s="11">
        <f t="shared" si="6"/>
        <v>16.666666666666664</v>
      </c>
      <c r="AF12" s="11">
        <f t="shared" si="6"/>
        <v>14.285714285714285</v>
      </c>
      <c r="AG12" s="50">
        <f t="shared" ref="AG12:AJ15" si="7">G12/($G12+$H12+$I12+$J12)*100</f>
        <v>52.380952380952387</v>
      </c>
      <c r="AH12" s="50">
        <f t="shared" si="7"/>
        <v>21.428571428571427</v>
      </c>
      <c r="AI12" s="50">
        <f t="shared" si="7"/>
        <v>11.904761904761903</v>
      </c>
      <c r="AJ12" s="50">
        <f t="shared" si="7"/>
        <v>14.285714285714285</v>
      </c>
      <c r="AK12" s="55">
        <f t="shared" ref="AK12:AN15" si="8">K12/($K12+$L12+$M12+$N12)*100</f>
        <v>35.714285714285715</v>
      </c>
      <c r="AL12" s="55">
        <f t="shared" si="8"/>
        <v>16.666666666666664</v>
      </c>
      <c r="AM12" s="55">
        <f t="shared" si="8"/>
        <v>30.952380952380953</v>
      </c>
      <c r="AN12" s="55">
        <f t="shared" si="8"/>
        <v>16.666666666666664</v>
      </c>
      <c r="AO12" s="21">
        <f t="shared" ref="AO12:AR15" si="9">O12/($O12+$P12+$Q12+$R12)*100</f>
        <v>35.714285714285715</v>
      </c>
      <c r="AP12" s="21">
        <f t="shared" si="9"/>
        <v>26.190476190476193</v>
      </c>
      <c r="AQ12" s="21">
        <f t="shared" si="9"/>
        <v>28.571428571428569</v>
      </c>
      <c r="AR12" s="21">
        <f t="shared" si="9"/>
        <v>9.5238095238095237</v>
      </c>
      <c r="AS12" s="21">
        <f t="shared" ref="AS12:AV15" si="10">S12/($S12+$T12+$U12+$V12)*100</f>
        <v>59.523809523809526</v>
      </c>
      <c r="AT12" s="21">
        <f t="shared" si="10"/>
        <v>14.285714285714285</v>
      </c>
      <c r="AU12" s="21">
        <f t="shared" si="10"/>
        <v>16.666666666666664</v>
      </c>
      <c r="AV12" s="21">
        <f t="shared" si="10"/>
        <v>9.5238095238095237</v>
      </c>
      <c r="AW12" s="21">
        <f t="shared" ref="AW12:AW15" si="11">W12/($W12+$X12+$Y12+$Z12)*100</f>
        <v>26.190476190476193</v>
      </c>
      <c r="AX12" s="21">
        <f t="shared" ref="AX12:AX15" si="12">X12/($W12+$X12+$Y12+$Z12)*100</f>
        <v>4.7619047619047619</v>
      </c>
      <c r="AY12" s="21">
        <f t="shared" ref="AY12:AY15" si="13">Y12/($W12+$X12+$Y12+$Z12)*100</f>
        <v>23.809523809523807</v>
      </c>
      <c r="AZ12" s="21">
        <f t="shared" ref="AZ12:AZ15" si="14">Z12/($W12+$X12+$Y12+$Z12)*100</f>
        <v>45.238095238095241</v>
      </c>
    </row>
    <row r="13" spans="1:52" x14ac:dyDescent="0.25">
      <c r="B13" s="9" t="s">
        <v>4</v>
      </c>
      <c r="C13" s="7">
        <v>58</v>
      </c>
      <c r="D13" s="7">
        <v>20</v>
      </c>
      <c r="E13" s="7">
        <v>12</v>
      </c>
      <c r="F13" s="7">
        <v>6</v>
      </c>
      <c r="G13" s="7">
        <v>53</v>
      </c>
      <c r="H13" s="7">
        <v>27</v>
      </c>
      <c r="I13" s="7">
        <v>8</v>
      </c>
      <c r="J13" s="7">
        <v>8</v>
      </c>
      <c r="K13" s="7">
        <v>41</v>
      </c>
      <c r="L13" s="7">
        <v>27</v>
      </c>
      <c r="M13" s="7">
        <v>20</v>
      </c>
      <c r="N13" s="7">
        <v>8</v>
      </c>
      <c r="O13" s="7">
        <v>52</v>
      </c>
      <c r="P13" s="7">
        <v>25</v>
      </c>
      <c r="Q13" s="7">
        <v>11</v>
      </c>
      <c r="R13" s="7">
        <v>8</v>
      </c>
      <c r="S13" s="7">
        <v>71</v>
      </c>
      <c r="T13" s="7">
        <v>10</v>
      </c>
      <c r="U13" s="7">
        <v>3</v>
      </c>
      <c r="V13" s="7">
        <v>12</v>
      </c>
      <c r="W13" s="7">
        <v>17</v>
      </c>
      <c r="X13" s="7">
        <v>14</v>
      </c>
      <c r="Y13" s="7">
        <v>12</v>
      </c>
      <c r="Z13" s="7">
        <v>53</v>
      </c>
      <c r="AB13" s="9" t="s">
        <v>4</v>
      </c>
      <c r="AC13" s="11">
        <f t="shared" si="6"/>
        <v>60.416666666666664</v>
      </c>
      <c r="AD13" s="11">
        <f t="shared" si="6"/>
        <v>20.833333333333336</v>
      </c>
      <c r="AE13" s="11">
        <f t="shared" si="6"/>
        <v>12.5</v>
      </c>
      <c r="AF13" s="11">
        <f t="shared" si="6"/>
        <v>6.25</v>
      </c>
      <c r="AG13" s="50">
        <f t="shared" si="7"/>
        <v>55.208333333333336</v>
      </c>
      <c r="AH13" s="50">
        <f t="shared" si="7"/>
        <v>28.125</v>
      </c>
      <c r="AI13" s="50">
        <f t="shared" si="7"/>
        <v>8.3333333333333321</v>
      </c>
      <c r="AJ13" s="50">
        <f t="shared" si="7"/>
        <v>8.3333333333333321</v>
      </c>
      <c r="AK13" s="55">
        <f t="shared" si="8"/>
        <v>42.708333333333329</v>
      </c>
      <c r="AL13" s="55">
        <f t="shared" si="8"/>
        <v>28.125</v>
      </c>
      <c r="AM13" s="55">
        <f t="shared" si="8"/>
        <v>20.833333333333336</v>
      </c>
      <c r="AN13" s="55">
        <f t="shared" si="8"/>
        <v>8.3333333333333321</v>
      </c>
      <c r="AO13" s="21">
        <f t="shared" si="9"/>
        <v>54.166666666666664</v>
      </c>
      <c r="AP13" s="21">
        <f t="shared" si="9"/>
        <v>26.041666666666668</v>
      </c>
      <c r="AQ13" s="21">
        <f t="shared" si="9"/>
        <v>11.458333333333332</v>
      </c>
      <c r="AR13" s="21">
        <f t="shared" si="9"/>
        <v>8.3333333333333321</v>
      </c>
      <c r="AS13" s="21">
        <f t="shared" si="10"/>
        <v>73.958333333333343</v>
      </c>
      <c r="AT13" s="21">
        <f t="shared" si="10"/>
        <v>10.416666666666668</v>
      </c>
      <c r="AU13" s="21">
        <f t="shared" si="10"/>
        <v>3.125</v>
      </c>
      <c r="AV13" s="21">
        <f t="shared" si="10"/>
        <v>12.5</v>
      </c>
      <c r="AW13" s="21">
        <f t="shared" si="11"/>
        <v>17.708333333333336</v>
      </c>
      <c r="AX13" s="21">
        <f t="shared" si="12"/>
        <v>14.583333333333334</v>
      </c>
      <c r="AY13" s="21">
        <f t="shared" si="13"/>
        <v>12.5</v>
      </c>
      <c r="AZ13" s="21">
        <f t="shared" si="14"/>
        <v>55.208333333333336</v>
      </c>
    </row>
    <row r="14" spans="1:52" x14ac:dyDescent="0.25">
      <c r="B14" s="9" t="s">
        <v>5</v>
      </c>
      <c r="C14" s="7">
        <v>72</v>
      </c>
      <c r="D14" s="7">
        <v>14</v>
      </c>
      <c r="E14" s="7">
        <v>4</v>
      </c>
      <c r="F14" s="7">
        <v>9</v>
      </c>
      <c r="G14" s="7">
        <v>66</v>
      </c>
      <c r="H14" s="7">
        <v>22</v>
      </c>
      <c r="I14" s="7">
        <v>4</v>
      </c>
      <c r="J14" s="7">
        <v>7</v>
      </c>
      <c r="K14" s="7">
        <v>61</v>
      </c>
      <c r="L14" s="7">
        <v>22</v>
      </c>
      <c r="M14" s="7">
        <v>7</v>
      </c>
      <c r="N14" s="7">
        <v>9</v>
      </c>
      <c r="O14" s="7">
        <v>60</v>
      </c>
      <c r="P14" s="7">
        <v>25</v>
      </c>
      <c r="Q14" s="7">
        <v>7</v>
      </c>
      <c r="R14" s="7">
        <v>7</v>
      </c>
      <c r="S14" s="7">
        <v>64</v>
      </c>
      <c r="T14" s="7">
        <v>20</v>
      </c>
      <c r="U14" s="7">
        <v>8</v>
      </c>
      <c r="V14" s="7">
        <v>7</v>
      </c>
      <c r="W14" s="7">
        <v>20</v>
      </c>
      <c r="X14" s="7">
        <v>13</v>
      </c>
      <c r="Y14" s="7">
        <v>10</v>
      </c>
      <c r="Z14" s="7">
        <v>56</v>
      </c>
      <c r="AB14" s="9" t="s">
        <v>5</v>
      </c>
      <c r="AC14" s="11">
        <f t="shared" si="6"/>
        <v>72.727272727272734</v>
      </c>
      <c r="AD14" s="11">
        <f t="shared" si="6"/>
        <v>14.14141414141414</v>
      </c>
      <c r="AE14" s="11">
        <f t="shared" si="6"/>
        <v>4.0404040404040407</v>
      </c>
      <c r="AF14" s="11">
        <f t="shared" si="6"/>
        <v>9.0909090909090917</v>
      </c>
      <c r="AG14" s="50">
        <f t="shared" si="7"/>
        <v>66.666666666666657</v>
      </c>
      <c r="AH14" s="50">
        <f t="shared" si="7"/>
        <v>22.222222222222221</v>
      </c>
      <c r="AI14" s="50">
        <f t="shared" si="7"/>
        <v>4.0404040404040407</v>
      </c>
      <c r="AJ14" s="50">
        <f t="shared" si="7"/>
        <v>7.0707070707070701</v>
      </c>
      <c r="AK14" s="55">
        <f t="shared" si="8"/>
        <v>61.616161616161612</v>
      </c>
      <c r="AL14" s="55">
        <f t="shared" si="8"/>
        <v>22.222222222222221</v>
      </c>
      <c r="AM14" s="55">
        <f t="shared" si="8"/>
        <v>7.0707070707070701</v>
      </c>
      <c r="AN14" s="55">
        <f t="shared" si="8"/>
        <v>9.0909090909090917</v>
      </c>
      <c r="AO14" s="21">
        <f t="shared" si="9"/>
        <v>60.606060606060609</v>
      </c>
      <c r="AP14" s="21">
        <f t="shared" si="9"/>
        <v>25.252525252525253</v>
      </c>
      <c r="AQ14" s="21">
        <f t="shared" si="9"/>
        <v>7.0707070707070701</v>
      </c>
      <c r="AR14" s="21">
        <f t="shared" si="9"/>
        <v>7.0707070707070701</v>
      </c>
      <c r="AS14" s="21">
        <f t="shared" si="10"/>
        <v>64.646464646464651</v>
      </c>
      <c r="AT14" s="21">
        <f t="shared" si="10"/>
        <v>20.202020202020201</v>
      </c>
      <c r="AU14" s="21">
        <f t="shared" si="10"/>
        <v>8.0808080808080813</v>
      </c>
      <c r="AV14" s="21">
        <f t="shared" si="10"/>
        <v>7.0707070707070701</v>
      </c>
      <c r="AW14" s="21">
        <f t="shared" si="11"/>
        <v>20.202020202020201</v>
      </c>
      <c r="AX14" s="21">
        <f t="shared" si="12"/>
        <v>13.131313131313133</v>
      </c>
      <c r="AY14" s="21">
        <f t="shared" si="13"/>
        <v>10.1010101010101</v>
      </c>
      <c r="AZ14" s="21">
        <f t="shared" si="14"/>
        <v>56.56565656565656</v>
      </c>
    </row>
    <row r="15" spans="1:52" x14ac:dyDescent="0.25">
      <c r="B15" s="9" t="s">
        <v>6</v>
      </c>
      <c r="C15" s="7">
        <v>54</v>
      </c>
      <c r="D15" s="7">
        <v>7</v>
      </c>
      <c r="E15" s="7">
        <v>3</v>
      </c>
      <c r="F15" s="7">
        <v>2</v>
      </c>
      <c r="G15" s="7">
        <v>51</v>
      </c>
      <c r="H15" s="7">
        <v>10</v>
      </c>
      <c r="I15" s="7">
        <v>2</v>
      </c>
      <c r="J15" s="7">
        <v>3</v>
      </c>
      <c r="K15" s="7">
        <v>48</v>
      </c>
      <c r="L15" s="7">
        <v>9</v>
      </c>
      <c r="M15" s="7">
        <v>5</v>
      </c>
      <c r="N15" s="7">
        <v>4</v>
      </c>
      <c r="O15" s="7">
        <v>46</v>
      </c>
      <c r="P15" s="7">
        <v>12</v>
      </c>
      <c r="Q15" s="7">
        <v>3</v>
      </c>
      <c r="R15" s="7">
        <v>5</v>
      </c>
      <c r="S15" s="7">
        <v>20</v>
      </c>
      <c r="T15" s="7">
        <v>23</v>
      </c>
      <c r="U15" s="7">
        <v>11</v>
      </c>
      <c r="V15" s="7">
        <v>12</v>
      </c>
      <c r="W15" s="7">
        <v>5</v>
      </c>
      <c r="X15" s="7">
        <v>14</v>
      </c>
      <c r="Y15" s="7">
        <v>4</v>
      </c>
      <c r="Z15" s="7">
        <v>43</v>
      </c>
      <c r="AB15" s="9" t="s">
        <v>6</v>
      </c>
      <c r="AC15" s="11">
        <f t="shared" si="6"/>
        <v>81.818181818181827</v>
      </c>
      <c r="AD15" s="11">
        <f t="shared" si="6"/>
        <v>10.606060606060606</v>
      </c>
      <c r="AE15" s="11">
        <f t="shared" si="6"/>
        <v>4.5454545454545459</v>
      </c>
      <c r="AF15" s="11">
        <f t="shared" si="6"/>
        <v>3.0303030303030303</v>
      </c>
      <c r="AG15" s="50">
        <f t="shared" si="7"/>
        <v>77.272727272727266</v>
      </c>
      <c r="AH15" s="50">
        <f t="shared" si="7"/>
        <v>15.151515151515152</v>
      </c>
      <c r="AI15" s="50">
        <f t="shared" si="7"/>
        <v>3.0303030303030303</v>
      </c>
      <c r="AJ15" s="50">
        <f t="shared" si="7"/>
        <v>4.5454545454545459</v>
      </c>
      <c r="AK15" s="55">
        <f t="shared" si="8"/>
        <v>72.727272727272734</v>
      </c>
      <c r="AL15" s="55">
        <f t="shared" si="8"/>
        <v>13.636363636363635</v>
      </c>
      <c r="AM15" s="55">
        <f t="shared" si="8"/>
        <v>7.5757575757575761</v>
      </c>
      <c r="AN15" s="55">
        <f t="shared" si="8"/>
        <v>6.0606060606060606</v>
      </c>
      <c r="AO15" s="21">
        <f t="shared" si="9"/>
        <v>69.696969696969703</v>
      </c>
      <c r="AP15" s="21">
        <f t="shared" si="9"/>
        <v>18.181818181818183</v>
      </c>
      <c r="AQ15" s="21">
        <f t="shared" si="9"/>
        <v>4.5454545454545459</v>
      </c>
      <c r="AR15" s="21">
        <f t="shared" si="9"/>
        <v>7.5757575757575761</v>
      </c>
      <c r="AS15" s="21">
        <f t="shared" si="10"/>
        <v>30.303030303030305</v>
      </c>
      <c r="AT15" s="21">
        <f t="shared" si="10"/>
        <v>34.848484848484851</v>
      </c>
      <c r="AU15" s="21">
        <f t="shared" si="10"/>
        <v>16.666666666666664</v>
      </c>
      <c r="AV15" s="21">
        <f t="shared" si="10"/>
        <v>18.181818181818183</v>
      </c>
      <c r="AW15" s="21">
        <f t="shared" si="11"/>
        <v>7.5757575757575761</v>
      </c>
      <c r="AX15" s="21">
        <f t="shared" si="12"/>
        <v>21.212121212121211</v>
      </c>
      <c r="AY15" s="21">
        <f t="shared" si="13"/>
        <v>6.0606060606060606</v>
      </c>
      <c r="AZ15" s="21">
        <f t="shared" si="14"/>
        <v>65.151515151515156</v>
      </c>
    </row>
    <row r="16" spans="1:52" x14ac:dyDescent="0.25">
      <c r="B16" s="4" t="s">
        <v>17</v>
      </c>
      <c r="C16" s="8"/>
      <c r="D16" s="8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B16" s="4" t="s">
        <v>17</v>
      </c>
      <c r="AC16" s="8"/>
      <c r="AD16" s="8"/>
      <c r="AE16" s="8"/>
      <c r="AF16" s="33"/>
      <c r="AG16" s="38"/>
      <c r="AH16" s="8"/>
      <c r="AI16" s="8"/>
      <c r="AJ16" s="39"/>
      <c r="AK16" s="44"/>
      <c r="AL16" s="8"/>
      <c r="AM16" s="8"/>
      <c r="AN16" s="45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x14ac:dyDescent="0.25">
      <c r="B17" s="9" t="s">
        <v>10</v>
      </c>
      <c r="C17" s="7">
        <v>99</v>
      </c>
      <c r="D17" s="7">
        <v>23</v>
      </c>
      <c r="E17" s="7">
        <v>11</v>
      </c>
      <c r="F17" s="7">
        <v>2</v>
      </c>
      <c r="G17" s="7">
        <v>89</v>
      </c>
      <c r="H17" s="7">
        <v>36</v>
      </c>
      <c r="I17" s="7">
        <v>7</v>
      </c>
      <c r="J17" s="7">
        <v>3</v>
      </c>
      <c r="K17" s="7">
        <v>96</v>
      </c>
      <c r="L17" s="7">
        <v>24</v>
      </c>
      <c r="M17" s="7">
        <v>13</v>
      </c>
      <c r="N17" s="7">
        <v>2</v>
      </c>
      <c r="O17" s="7">
        <v>100</v>
      </c>
      <c r="P17" s="7">
        <v>27</v>
      </c>
      <c r="Q17" s="7">
        <v>5</v>
      </c>
      <c r="R17" s="7">
        <v>3</v>
      </c>
      <c r="S17" s="7">
        <v>81</v>
      </c>
      <c r="T17" s="7">
        <v>29</v>
      </c>
      <c r="U17" s="7">
        <v>12</v>
      </c>
      <c r="V17" s="7">
        <v>13</v>
      </c>
      <c r="W17" s="7">
        <v>21</v>
      </c>
      <c r="X17" s="7">
        <v>21</v>
      </c>
      <c r="Y17" s="7">
        <v>15</v>
      </c>
      <c r="Z17" s="7">
        <v>78</v>
      </c>
      <c r="AB17" s="9" t="s">
        <v>10</v>
      </c>
      <c r="AC17" s="11">
        <f t="shared" ref="AC17:AF23" si="15">C17/($C17+$D17+$E17+$F17)*100</f>
        <v>73.333333333333329</v>
      </c>
      <c r="AD17" s="11">
        <f t="shared" si="15"/>
        <v>17.037037037037038</v>
      </c>
      <c r="AE17" s="11">
        <f t="shared" si="15"/>
        <v>8.1481481481481488</v>
      </c>
      <c r="AF17" s="11">
        <f t="shared" si="15"/>
        <v>1.4814814814814816</v>
      </c>
      <c r="AG17" s="50">
        <f t="shared" ref="AG17:AJ23" si="16">G17/($G17+$H17+$I17+$J17)*100</f>
        <v>65.925925925925924</v>
      </c>
      <c r="AH17" s="50">
        <f t="shared" si="16"/>
        <v>26.666666666666668</v>
      </c>
      <c r="AI17" s="50">
        <f t="shared" si="16"/>
        <v>5.1851851851851851</v>
      </c>
      <c r="AJ17" s="50">
        <f t="shared" si="16"/>
        <v>2.2222222222222223</v>
      </c>
      <c r="AK17" s="55">
        <f t="shared" ref="AK17:AN23" si="17">K17/($K17+$L17+$M17+$N17)*100</f>
        <v>71.111111111111114</v>
      </c>
      <c r="AL17" s="55">
        <f t="shared" si="17"/>
        <v>17.777777777777779</v>
      </c>
      <c r="AM17" s="55">
        <f t="shared" si="17"/>
        <v>9.6296296296296298</v>
      </c>
      <c r="AN17" s="55">
        <f t="shared" si="17"/>
        <v>1.4814814814814816</v>
      </c>
      <c r="AO17" s="21">
        <f t="shared" ref="AO17:AR23" si="18">O17/($O17+$P17+$Q17+$R17)*100</f>
        <v>74.074074074074076</v>
      </c>
      <c r="AP17" s="21">
        <f t="shared" si="18"/>
        <v>20</v>
      </c>
      <c r="AQ17" s="21">
        <f t="shared" si="18"/>
        <v>3.7037037037037033</v>
      </c>
      <c r="AR17" s="21">
        <f t="shared" si="18"/>
        <v>2.2222222222222223</v>
      </c>
      <c r="AS17" s="21">
        <f t="shared" ref="AS17:AV23" si="19">S17/($S17+$T17+$U17+$V17)*100</f>
        <v>60</v>
      </c>
      <c r="AT17" s="21">
        <f t="shared" si="19"/>
        <v>21.481481481481481</v>
      </c>
      <c r="AU17" s="21">
        <f t="shared" si="19"/>
        <v>8.8888888888888893</v>
      </c>
      <c r="AV17" s="21">
        <f t="shared" si="19"/>
        <v>9.6296296296296298</v>
      </c>
      <c r="AW17" s="21">
        <f t="shared" ref="AW17:AW23" si="20">W17/($W17+$X17+$Y17+$Z17)*100</f>
        <v>15.555555555555555</v>
      </c>
      <c r="AX17" s="21">
        <f t="shared" ref="AX17:AX23" si="21">X17/($W17+$X17+$Y17+$Z17)*100</f>
        <v>15.555555555555555</v>
      </c>
      <c r="AY17" s="21">
        <f t="shared" ref="AY17:AY23" si="22">Y17/($W17+$X17+$Y17+$Z17)*100</f>
        <v>11.111111111111111</v>
      </c>
      <c r="AZ17" s="21">
        <f t="shared" ref="AZ17:AZ23" si="23">Z17/($W17+$X17+$Y17+$Z17)*100</f>
        <v>57.777777777777771</v>
      </c>
    </row>
    <row r="18" spans="2:52" x14ac:dyDescent="0.25">
      <c r="B18" s="9" t="s">
        <v>11</v>
      </c>
      <c r="C18" s="7">
        <v>3</v>
      </c>
      <c r="D18" s="7">
        <v>2</v>
      </c>
      <c r="E18" s="7">
        <v>1</v>
      </c>
      <c r="F18" s="7">
        <v>1</v>
      </c>
      <c r="G18" s="7">
        <v>2</v>
      </c>
      <c r="H18" s="7">
        <v>3</v>
      </c>
      <c r="I18" s="7">
        <v>1</v>
      </c>
      <c r="J18" s="7">
        <v>1</v>
      </c>
      <c r="K18" s="7">
        <v>2</v>
      </c>
      <c r="L18" s="7">
        <v>3</v>
      </c>
      <c r="M18" s="7">
        <v>1</v>
      </c>
      <c r="N18" s="7">
        <v>1</v>
      </c>
      <c r="O18" s="7">
        <v>2</v>
      </c>
      <c r="P18" s="7">
        <v>2</v>
      </c>
      <c r="Q18" s="7">
        <v>2</v>
      </c>
      <c r="R18" s="7">
        <v>1</v>
      </c>
      <c r="S18" s="7">
        <v>5</v>
      </c>
      <c r="T18" s="7">
        <v>1</v>
      </c>
      <c r="U18" s="7">
        <v>0</v>
      </c>
      <c r="V18" s="7">
        <v>1</v>
      </c>
      <c r="W18" s="7">
        <v>2</v>
      </c>
      <c r="X18" s="7">
        <v>0</v>
      </c>
      <c r="Y18" s="7">
        <v>1</v>
      </c>
      <c r="Z18" s="7">
        <v>4</v>
      </c>
      <c r="AB18" s="9" t="s">
        <v>11</v>
      </c>
      <c r="AC18" s="11">
        <f t="shared" si="15"/>
        <v>42.857142857142854</v>
      </c>
      <c r="AD18" s="11">
        <f t="shared" si="15"/>
        <v>28.571428571428569</v>
      </c>
      <c r="AE18" s="11">
        <f t="shared" si="15"/>
        <v>14.285714285714285</v>
      </c>
      <c r="AF18" s="11">
        <f t="shared" si="15"/>
        <v>14.285714285714285</v>
      </c>
      <c r="AG18" s="50">
        <f t="shared" si="16"/>
        <v>28.571428571428569</v>
      </c>
      <c r="AH18" s="50">
        <f t="shared" si="16"/>
        <v>42.857142857142854</v>
      </c>
      <c r="AI18" s="50">
        <f t="shared" si="16"/>
        <v>14.285714285714285</v>
      </c>
      <c r="AJ18" s="50">
        <f t="shared" si="16"/>
        <v>14.285714285714285</v>
      </c>
      <c r="AK18" s="55">
        <f t="shared" si="17"/>
        <v>28.571428571428569</v>
      </c>
      <c r="AL18" s="55">
        <f t="shared" si="17"/>
        <v>42.857142857142854</v>
      </c>
      <c r="AM18" s="55">
        <f t="shared" si="17"/>
        <v>14.285714285714285</v>
      </c>
      <c r="AN18" s="55">
        <f t="shared" si="17"/>
        <v>14.285714285714285</v>
      </c>
      <c r="AO18" s="21">
        <f t="shared" si="18"/>
        <v>28.571428571428569</v>
      </c>
      <c r="AP18" s="21">
        <f t="shared" si="18"/>
        <v>28.571428571428569</v>
      </c>
      <c r="AQ18" s="21">
        <f t="shared" si="18"/>
        <v>28.571428571428569</v>
      </c>
      <c r="AR18" s="21">
        <f t="shared" si="18"/>
        <v>14.285714285714285</v>
      </c>
      <c r="AS18" s="21">
        <f t="shared" si="19"/>
        <v>71.428571428571431</v>
      </c>
      <c r="AT18" s="21">
        <f t="shared" si="19"/>
        <v>14.285714285714285</v>
      </c>
      <c r="AU18" s="21">
        <f t="shared" si="19"/>
        <v>0</v>
      </c>
      <c r="AV18" s="21">
        <f t="shared" si="19"/>
        <v>14.285714285714285</v>
      </c>
      <c r="AW18" s="21">
        <f t="shared" si="20"/>
        <v>28.571428571428569</v>
      </c>
      <c r="AX18" s="21">
        <f t="shared" si="21"/>
        <v>0</v>
      </c>
      <c r="AY18" s="21">
        <f t="shared" si="22"/>
        <v>14.285714285714285</v>
      </c>
      <c r="AZ18" s="21">
        <f t="shared" si="23"/>
        <v>57.142857142857139</v>
      </c>
    </row>
    <row r="19" spans="2:52" x14ac:dyDescent="0.25">
      <c r="B19" s="9" t="s">
        <v>12</v>
      </c>
      <c r="C19" s="7">
        <v>46</v>
      </c>
      <c r="D19" s="7">
        <v>13</v>
      </c>
      <c r="E19" s="7">
        <v>7</v>
      </c>
      <c r="F19" s="7">
        <v>8</v>
      </c>
      <c r="G19" s="7">
        <v>49</v>
      </c>
      <c r="H19" s="7">
        <v>13</v>
      </c>
      <c r="I19" s="7">
        <v>4</v>
      </c>
      <c r="J19" s="7">
        <v>8</v>
      </c>
      <c r="K19" s="7">
        <v>27</v>
      </c>
      <c r="L19" s="7">
        <v>22</v>
      </c>
      <c r="M19" s="7">
        <v>15</v>
      </c>
      <c r="N19" s="7">
        <v>10</v>
      </c>
      <c r="O19" s="7">
        <v>29</v>
      </c>
      <c r="P19" s="7">
        <v>22</v>
      </c>
      <c r="Q19" s="7">
        <v>14</v>
      </c>
      <c r="R19" s="7">
        <v>9</v>
      </c>
      <c r="S19" s="7">
        <v>49</v>
      </c>
      <c r="T19" s="7">
        <v>16</v>
      </c>
      <c r="U19" s="7">
        <v>3</v>
      </c>
      <c r="V19" s="7">
        <v>6</v>
      </c>
      <c r="W19" s="7">
        <v>15</v>
      </c>
      <c r="X19" s="7">
        <v>16</v>
      </c>
      <c r="Y19" s="7">
        <v>4</v>
      </c>
      <c r="Z19" s="7">
        <v>39</v>
      </c>
      <c r="AB19" s="9" t="s">
        <v>12</v>
      </c>
      <c r="AC19" s="11">
        <f t="shared" si="15"/>
        <v>62.162162162162161</v>
      </c>
      <c r="AD19" s="11">
        <f t="shared" si="15"/>
        <v>17.567567567567568</v>
      </c>
      <c r="AE19" s="11">
        <f t="shared" si="15"/>
        <v>9.4594594594594597</v>
      </c>
      <c r="AF19" s="11">
        <f t="shared" si="15"/>
        <v>10.810810810810811</v>
      </c>
      <c r="AG19" s="50">
        <f t="shared" si="16"/>
        <v>66.21621621621621</v>
      </c>
      <c r="AH19" s="50">
        <f t="shared" si="16"/>
        <v>17.567567567567568</v>
      </c>
      <c r="AI19" s="50">
        <f t="shared" si="16"/>
        <v>5.4054054054054053</v>
      </c>
      <c r="AJ19" s="50">
        <f t="shared" si="16"/>
        <v>10.810810810810811</v>
      </c>
      <c r="AK19" s="55">
        <f t="shared" si="17"/>
        <v>36.486486486486484</v>
      </c>
      <c r="AL19" s="55">
        <f t="shared" si="17"/>
        <v>29.72972972972973</v>
      </c>
      <c r="AM19" s="55">
        <f t="shared" si="17"/>
        <v>20.27027027027027</v>
      </c>
      <c r="AN19" s="55">
        <f t="shared" si="17"/>
        <v>13.513513513513514</v>
      </c>
      <c r="AO19" s="21">
        <f t="shared" si="18"/>
        <v>39.189189189189186</v>
      </c>
      <c r="AP19" s="21">
        <f t="shared" si="18"/>
        <v>29.72972972972973</v>
      </c>
      <c r="AQ19" s="21">
        <f t="shared" si="18"/>
        <v>18.918918918918919</v>
      </c>
      <c r="AR19" s="21">
        <f t="shared" si="18"/>
        <v>12.162162162162163</v>
      </c>
      <c r="AS19" s="21">
        <f t="shared" si="19"/>
        <v>66.21621621621621</v>
      </c>
      <c r="AT19" s="21">
        <f t="shared" si="19"/>
        <v>21.621621621621621</v>
      </c>
      <c r="AU19" s="21">
        <f t="shared" si="19"/>
        <v>4.0540540540540544</v>
      </c>
      <c r="AV19" s="21">
        <f t="shared" si="19"/>
        <v>8.1081081081081088</v>
      </c>
      <c r="AW19" s="21">
        <f t="shared" si="20"/>
        <v>20.27027027027027</v>
      </c>
      <c r="AX19" s="21">
        <f t="shared" si="21"/>
        <v>21.621621621621621</v>
      </c>
      <c r="AY19" s="21">
        <f t="shared" si="22"/>
        <v>5.4054054054054053</v>
      </c>
      <c r="AZ19" s="21">
        <f t="shared" si="23"/>
        <v>52.702702702702695</v>
      </c>
    </row>
    <row r="20" spans="2:52" x14ac:dyDescent="0.25">
      <c r="B20" s="9" t="s">
        <v>13</v>
      </c>
      <c r="C20" s="7">
        <v>7</v>
      </c>
      <c r="D20" s="7">
        <v>1</v>
      </c>
      <c r="E20" s="7">
        <v>0</v>
      </c>
      <c r="F20" s="7">
        <v>1</v>
      </c>
      <c r="G20" s="7">
        <v>6</v>
      </c>
      <c r="H20" s="7">
        <v>2</v>
      </c>
      <c r="I20" s="7">
        <v>0</v>
      </c>
      <c r="J20" s="7">
        <v>1</v>
      </c>
      <c r="K20" s="7">
        <v>7</v>
      </c>
      <c r="L20" s="7">
        <v>2</v>
      </c>
      <c r="M20" s="7">
        <v>0</v>
      </c>
      <c r="N20" s="7">
        <v>0</v>
      </c>
      <c r="O20" s="7">
        <v>4</v>
      </c>
      <c r="P20" s="7">
        <v>3</v>
      </c>
      <c r="Q20" s="7">
        <v>1</v>
      </c>
      <c r="R20" s="7">
        <v>1</v>
      </c>
      <c r="S20" s="7">
        <v>4</v>
      </c>
      <c r="T20" s="7">
        <v>4</v>
      </c>
      <c r="U20" s="7">
        <v>1</v>
      </c>
      <c r="V20" s="7">
        <v>0</v>
      </c>
      <c r="W20" s="7">
        <v>1</v>
      </c>
      <c r="X20" s="7">
        <v>2</v>
      </c>
      <c r="Y20" s="7">
        <v>2</v>
      </c>
      <c r="Z20" s="7">
        <v>4</v>
      </c>
      <c r="AB20" s="9" t="s">
        <v>13</v>
      </c>
      <c r="AC20" s="11">
        <f t="shared" si="15"/>
        <v>77.777777777777786</v>
      </c>
      <c r="AD20" s="11">
        <f t="shared" si="15"/>
        <v>11.111111111111111</v>
      </c>
      <c r="AE20" s="11">
        <f t="shared" si="15"/>
        <v>0</v>
      </c>
      <c r="AF20" s="11">
        <f t="shared" si="15"/>
        <v>11.111111111111111</v>
      </c>
      <c r="AG20" s="50">
        <f t="shared" si="16"/>
        <v>66.666666666666657</v>
      </c>
      <c r="AH20" s="50">
        <f t="shared" si="16"/>
        <v>22.222222222222221</v>
      </c>
      <c r="AI20" s="50">
        <f t="shared" si="16"/>
        <v>0</v>
      </c>
      <c r="AJ20" s="50">
        <f t="shared" si="16"/>
        <v>11.111111111111111</v>
      </c>
      <c r="AK20" s="55">
        <f t="shared" si="17"/>
        <v>77.777777777777786</v>
      </c>
      <c r="AL20" s="55">
        <f t="shared" si="17"/>
        <v>22.222222222222221</v>
      </c>
      <c r="AM20" s="55">
        <f t="shared" si="17"/>
        <v>0</v>
      </c>
      <c r="AN20" s="55">
        <f t="shared" si="17"/>
        <v>0</v>
      </c>
      <c r="AO20" s="21">
        <f t="shared" si="18"/>
        <v>44.444444444444443</v>
      </c>
      <c r="AP20" s="21">
        <f t="shared" si="18"/>
        <v>33.333333333333329</v>
      </c>
      <c r="AQ20" s="21">
        <f t="shared" si="18"/>
        <v>11.111111111111111</v>
      </c>
      <c r="AR20" s="21">
        <f t="shared" si="18"/>
        <v>11.111111111111111</v>
      </c>
      <c r="AS20" s="21">
        <f t="shared" si="19"/>
        <v>44.444444444444443</v>
      </c>
      <c r="AT20" s="21">
        <f t="shared" si="19"/>
        <v>44.444444444444443</v>
      </c>
      <c r="AU20" s="21">
        <f t="shared" si="19"/>
        <v>11.111111111111111</v>
      </c>
      <c r="AV20" s="21">
        <f t="shared" si="19"/>
        <v>0</v>
      </c>
      <c r="AW20" s="21">
        <f t="shared" si="20"/>
        <v>11.111111111111111</v>
      </c>
      <c r="AX20" s="21">
        <f t="shared" si="21"/>
        <v>22.222222222222221</v>
      </c>
      <c r="AY20" s="21">
        <f t="shared" si="22"/>
        <v>22.222222222222221</v>
      </c>
      <c r="AZ20" s="21">
        <f t="shared" si="23"/>
        <v>44.444444444444443</v>
      </c>
    </row>
    <row r="21" spans="2:52" x14ac:dyDescent="0.25">
      <c r="B21" s="9" t="s">
        <v>14</v>
      </c>
      <c r="C21" s="7">
        <v>4</v>
      </c>
      <c r="D21" s="7">
        <v>2</v>
      </c>
      <c r="E21" s="7">
        <v>3</v>
      </c>
      <c r="F21" s="7">
        <v>3</v>
      </c>
      <c r="G21" s="7">
        <v>4</v>
      </c>
      <c r="H21" s="7">
        <v>4</v>
      </c>
      <c r="I21" s="7">
        <v>1</v>
      </c>
      <c r="J21" s="7">
        <v>3</v>
      </c>
      <c r="K21" s="7">
        <v>6</v>
      </c>
      <c r="L21" s="7">
        <v>3</v>
      </c>
      <c r="M21" s="7">
        <v>0</v>
      </c>
      <c r="N21" s="7">
        <v>3</v>
      </c>
      <c r="O21" s="7">
        <v>2</v>
      </c>
      <c r="P21" s="7">
        <v>6</v>
      </c>
      <c r="Q21" s="7">
        <v>1</v>
      </c>
      <c r="R21" s="7">
        <v>3</v>
      </c>
      <c r="S21" s="7">
        <v>9</v>
      </c>
      <c r="T21" s="7">
        <v>0</v>
      </c>
      <c r="U21" s="7">
        <v>1</v>
      </c>
      <c r="V21" s="7">
        <v>2</v>
      </c>
      <c r="W21" s="7">
        <v>5</v>
      </c>
      <c r="X21" s="7">
        <v>2</v>
      </c>
      <c r="Y21" s="7">
        <v>0</v>
      </c>
      <c r="Z21" s="7">
        <v>5</v>
      </c>
      <c r="AB21" s="9" t="s">
        <v>14</v>
      </c>
      <c r="AC21" s="11">
        <f t="shared" si="15"/>
        <v>33.333333333333329</v>
      </c>
      <c r="AD21" s="11">
        <f t="shared" si="15"/>
        <v>16.666666666666664</v>
      </c>
      <c r="AE21" s="11">
        <f t="shared" si="15"/>
        <v>25</v>
      </c>
      <c r="AF21" s="11">
        <f t="shared" si="15"/>
        <v>25</v>
      </c>
      <c r="AG21" s="50">
        <f t="shared" si="16"/>
        <v>33.333333333333329</v>
      </c>
      <c r="AH21" s="50">
        <f t="shared" si="16"/>
        <v>33.333333333333329</v>
      </c>
      <c r="AI21" s="50">
        <f t="shared" si="16"/>
        <v>8.3333333333333321</v>
      </c>
      <c r="AJ21" s="50">
        <f t="shared" si="16"/>
        <v>25</v>
      </c>
      <c r="AK21" s="55">
        <f t="shared" si="17"/>
        <v>50</v>
      </c>
      <c r="AL21" s="55">
        <f t="shared" si="17"/>
        <v>25</v>
      </c>
      <c r="AM21" s="55">
        <f t="shared" si="17"/>
        <v>0</v>
      </c>
      <c r="AN21" s="55">
        <f t="shared" si="17"/>
        <v>25</v>
      </c>
      <c r="AO21" s="21">
        <f t="shared" si="18"/>
        <v>16.666666666666664</v>
      </c>
      <c r="AP21" s="21">
        <f t="shared" si="18"/>
        <v>50</v>
      </c>
      <c r="AQ21" s="21">
        <f t="shared" si="18"/>
        <v>8.3333333333333321</v>
      </c>
      <c r="AR21" s="21">
        <f t="shared" si="18"/>
        <v>25</v>
      </c>
      <c r="AS21" s="21">
        <f t="shared" si="19"/>
        <v>75</v>
      </c>
      <c r="AT21" s="21">
        <f t="shared" si="19"/>
        <v>0</v>
      </c>
      <c r="AU21" s="21">
        <f t="shared" si="19"/>
        <v>8.3333333333333321</v>
      </c>
      <c r="AV21" s="21">
        <f t="shared" si="19"/>
        <v>16.666666666666664</v>
      </c>
      <c r="AW21" s="21">
        <f t="shared" si="20"/>
        <v>41.666666666666671</v>
      </c>
      <c r="AX21" s="21">
        <f t="shared" si="21"/>
        <v>16.666666666666664</v>
      </c>
      <c r="AY21" s="21">
        <f t="shared" si="22"/>
        <v>0</v>
      </c>
      <c r="AZ21" s="21">
        <f t="shared" si="23"/>
        <v>41.666666666666671</v>
      </c>
    </row>
    <row r="22" spans="2:52" x14ac:dyDescent="0.25">
      <c r="B22" s="9" t="s">
        <v>15</v>
      </c>
      <c r="C22" s="7">
        <v>11</v>
      </c>
      <c r="D22" s="7">
        <v>0</v>
      </c>
      <c r="E22" s="7">
        <v>2</v>
      </c>
      <c r="F22" s="7">
        <v>0</v>
      </c>
      <c r="G22" s="7">
        <v>11</v>
      </c>
      <c r="H22" s="7">
        <v>0</v>
      </c>
      <c r="I22" s="7">
        <v>2</v>
      </c>
      <c r="J22" s="7">
        <v>0</v>
      </c>
      <c r="K22" s="7">
        <v>7</v>
      </c>
      <c r="L22" s="7">
        <v>0</v>
      </c>
      <c r="M22" s="7">
        <v>5</v>
      </c>
      <c r="N22" s="7">
        <v>1</v>
      </c>
      <c r="O22" s="7">
        <v>9</v>
      </c>
      <c r="P22" s="7">
        <v>2</v>
      </c>
      <c r="Q22" s="7">
        <v>2</v>
      </c>
      <c r="R22" s="7">
        <v>0</v>
      </c>
      <c r="S22" s="7">
        <v>5</v>
      </c>
      <c r="T22" s="7">
        <v>1</v>
      </c>
      <c r="U22" s="7">
        <v>7</v>
      </c>
      <c r="V22" s="7">
        <v>0</v>
      </c>
      <c r="W22" s="7">
        <v>1</v>
      </c>
      <c r="X22" s="7">
        <v>0</v>
      </c>
      <c r="Y22" s="7">
        <v>4</v>
      </c>
      <c r="Z22" s="7">
        <v>8</v>
      </c>
      <c r="AB22" s="9" t="s">
        <v>15</v>
      </c>
      <c r="AC22" s="11">
        <f t="shared" si="15"/>
        <v>84.615384615384613</v>
      </c>
      <c r="AD22" s="11">
        <f t="shared" si="15"/>
        <v>0</v>
      </c>
      <c r="AE22" s="11">
        <f t="shared" si="15"/>
        <v>15.384615384615385</v>
      </c>
      <c r="AF22" s="11">
        <f t="shared" si="15"/>
        <v>0</v>
      </c>
      <c r="AG22" s="50">
        <f t="shared" si="16"/>
        <v>84.615384615384613</v>
      </c>
      <c r="AH22" s="50">
        <f t="shared" si="16"/>
        <v>0</v>
      </c>
      <c r="AI22" s="50">
        <f t="shared" si="16"/>
        <v>15.384615384615385</v>
      </c>
      <c r="AJ22" s="50">
        <f t="shared" si="16"/>
        <v>0</v>
      </c>
      <c r="AK22" s="55">
        <f t="shared" si="17"/>
        <v>53.846153846153847</v>
      </c>
      <c r="AL22" s="55">
        <f t="shared" si="17"/>
        <v>0</v>
      </c>
      <c r="AM22" s="55">
        <f t="shared" si="17"/>
        <v>38.461538461538467</v>
      </c>
      <c r="AN22" s="55">
        <f t="shared" si="17"/>
        <v>7.6923076923076925</v>
      </c>
      <c r="AO22" s="21">
        <f t="shared" si="18"/>
        <v>69.230769230769226</v>
      </c>
      <c r="AP22" s="21">
        <f t="shared" si="18"/>
        <v>15.384615384615385</v>
      </c>
      <c r="AQ22" s="21">
        <f t="shared" si="18"/>
        <v>15.384615384615385</v>
      </c>
      <c r="AR22" s="21">
        <f t="shared" si="18"/>
        <v>0</v>
      </c>
      <c r="AS22" s="21">
        <f t="shared" si="19"/>
        <v>38.461538461538467</v>
      </c>
      <c r="AT22" s="21">
        <f t="shared" si="19"/>
        <v>7.6923076923076925</v>
      </c>
      <c r="AU22" s="21">
        <f t="shared" si="19"/>
        <v>53.846153846153847</v>
      </c>
      <c r="AV22" s="21">
        <f t="shared" si="19"/>
        <v>0</v>
      </c>
      <c r="AW22" s="21">
        <f t="shared" si="20"/>
        <v>7.6923076923076925</v>
      </c>
      <c r="AX22" s="21">
        <f t="shared" si="21"/>
        <v>0</v>
      </c>
      <c r="AY22" s="21">
        <f t="shared" si="22"/>
        <v>30.76923076923077</v>
      </c>
      <c r="AZ22" s="21">
        <f t="shared" si="23"/>
        <v>61.53846153846154</v>
      </c>
    </row>
    <row r="23" spans="2:52" x14ac:dyDescent="0.25">
      <c r="B23" s="9" t="s">
        <v>16</v>
      </c>
      <c r="C23" s="7">
        <v>36</v>
      </c>
      <c r="D23" s="7">
        <v>7</v>
      </c>
      <c r="E23" s="7">
        <v>2</v>
      </c>
      <c r="F23" s="7">
        <v>8</v>
      </c>
      <c r="G23" s="7">
        <v>31</v>
      </c>
      <c r="H23" s="7">
        <v>10</v>
      </c>
      <c r="I23" s="7">
        <v>4</v>
      </c>
      <c r="J23" s="7">
        <v>8</v>
      </c>
      <c r="K23" s="7">
        <v>20</v>
      </c>
      <c r="L23" s="7">
        <v>11</v>
      </c>
      <c r="M23" s="7">
        <v>11</v>
      </c>
      <c r="N23" s="7">
        <v>11</v>
      </c>
      <c r="O23" s="7">
        <v>27</v>
      </c>
      <c r="P23" s="7">
        <v>11</v>
      </c>
      <c r="Q23" s="7">
        <v>8</v>
      </c>
      <c r="R23" s="7">
        <v>7</v>
      </c>
      <c r="S23" s="7">
        <v>27</v>
      </c>
      <c r="T23" s="7">
        <v>8</v>
      </c>
      <c r="U23" s="7">
        <v>5</v>
      </c>
      <c r="V23" s="7">
        <v>13</v>
      </c>
      <c r="W23" s="7">
        <v>8</v>
      </c>
      <c r="X23" s="7">
        <v>2</v>
      </c>
      <c r="Y23" s="7">
        <v>10</v>
      </c>
      <c r="Z23" s="7">
        <v>33</v>
      </c>
      <c r="AB23" s="9" t="s">
        <v>16</v>
      </c>
      <c r="AC23" s="11">
        <f t="shared" si="15"/>
        <v>67.924528301886795</v>
      </c>
      <c r="AD23" s="11">
        <f t="shared" si="15"/>
        <v>13.20754716981132</v>
      </c>
      <c r="AE23" s="11">
        <f t="shared" si="15"/>
        <v>3.7735849056603774</v>
      </c>
      <c r="AF23" s="11">
        <f t="shared" si="15"/>
        <v>15.09433962264151</v>
      </c>
      <c r="AG23" s="50">
        <f t="shared" si="16"/>
        <v>58.490566037735846</v>
      </c>
      <c r="AH23" s="50">
        <f t="shared" si="16"/>
        <v>18.867924528301888</v>
      </c>
      <c r="AI23" s="50">
        <f t="shared" si="16"/>
        <v>7.5471698113207548</v>
      </c>
      <c r="AJ23" s="50">
        <f t="shared" si="16"/>
        <v>15.09433962264151</v>
      </c>
      <c r="AK23" s="55">
        <f t="shared" si="17"/>
        <v>37.735849056603776</v>
      </c>
      <c r="AL23" s="55">
        <f t="shared" si="17"/>
        <v>20.754716981132077</v>
      </c>
      <c r="AM23" s="55">
        <f t="shared" si="17"/>
        <v>20.754716981132077</v>
      </c>
      <c r="AN23" s="55">
        <f t="shared" si="17"/>
        <v>20.754716981132077</v>
      </c>
      <c r="AO23" s="21">
        <f t="shared" si="18"/>
        <v>50.943396226415096</v>
      </c>
      <c r="AP23" s="21">
        <f t="shared" si="18"/>
        <v>20.754716981132077</v>
      </c>
      <c r="AQ23" s="21">
        <f t="shared" si="18"/>
        <v>15.09433962264151</v>
      </c>
      <c r="AR23" s="21">
        <f t="shared" si="18"/>
        <v>13.20754716981132</v>
      </c>
      <c r="AS23" s="21">
        <f t="shared" si="19"/>
        <v>50.943396226415096</v>
      </c>
      <c r="AT23" s="21">
        <f t="shared" si="19"/>
        <v>15.09433962264151</v>
      </c>
      <c r="AU23" s="21">
        <f t="shared" si="19"/>
        <v>9.433962264150944</v>
      </c>
      <c r="AV23" s="21">
        <f t="shared" si="19"/>
        <v>24.528301886792452</v>
      </c>
      <c r="AW23" s="21">
        <f t="shared" si="20"/>
        <v>15.09433962264151</v>
      </c>
      <c r="AX23" s="21">
        <f t="shared" si="21"/>
        <v>3.7735849056603774</v>
      </c>
      <c r="AY23" s="21">
        <f t="shared" si="22"/>
        <v>18.867924528301888</v>
      </c>
      <c r="AZ23" s="21">
        <f t="shared" si="23"/>
        <v>62.264150943396224</v>
      </c>
    </row>
    <row r="24" spans="2:52" x14ac:dyDescent="0.25">
      <c r="B24" s="4" t="s">
        <v>46</v>
      </c>
      <c r="C24" s="18"/>
      <c r="D24" s="18"/>
      <c r="E24" s="1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B24" s="4" t="s">
        <v>46</v>
      </c>
      <c r="AC24" s="34"/>
      <c r="AD24" s="34"/>
      <c r="AE24" s="34"/>
      <c r="AF24" s="49"/>
      <c r="AG24" s="53"/>
      <c r="AH24" s="34"/>
      <c r="AI24" s="34"/>
      <c r="AJ24" s="54"/>
      <c r="AK24" s="46"/>
      <c r="AL24" s="34"/>
      <c r="AM24" s="34"/>
      <c r="AN24" s="58"/>
    </row>
    <row r="25" spans="2:52" x14ac:dyDescent="0.25">
      <c r="B25" s="9" t="s">
        <v>47</v>
      </c>
      <c r="C25" s="7">
        <v>117</v>
      </c>
      <c r="D25" s="7">
        <v>29</v>
      </c>
      <c r="E25" s="7">
        <v>18</v>
      </c>
      <c r="F25" s="7">
        <v>21</v>
      </c>
      <c r="G25" s="7">
        <v>107</v>
      </c>
      <c r="H25" s="7">
        <v>43</v>
      </c>
      <c r="I25" s="7">
        <v>13</v>
      </c>
      <c r="J25" s="7">
        <v>22</v>
      </c>
      <c r="K25" s="7">
        <v>87</v>
      </c>
      <c r="L25" s="7">
        <v>44</v>
      </c>
      <c r="M25" s="7">
        <v>29</v>
      </c>
      <c r="N25" s="7">
        <v>25</v>
      </c>
      <c r="O25" s="7">
        <v>82</v>
      </c>
      <c r="P25" s="7">
        <v>52</v>
      </c>
      <c r="Q25" s="7">
        <v>30</v>
      </c>
      <c r="R25" s="7">
        <v>21</v>
      </c>
      <c r="S25" s="7">
        <v>107</v>
      </c>
      <c r="T25" s="7">
        <v>30</v>
      </c>
      <c r="U25" s="7">
        <v>16</v>
      </c>
      <c r="V25" s="7">
        <v>32</v>
      </c>
      <c r="W25" s="7">
        <v>32</v>
      </c>
      <c r="X25" s="7">
        <v>28</v>
      </c>
      <c r="Y25" s="7">
        <v>24</v>
      </c>
      <c r="Z25" s="7">
        <v>101</v>
      </c>
      <c r="AB25" s="9" t="s">
        <v>47</v>
      </c>
      <c r="AC25" s="11">
        <f t="shared" ref="AC25:AF26" si="24">C25/($C25+$D25+$E25+$F25)*100</f>
        <v>63.243243243243242</v>
      </c>
      <c r="AD25" s="11">
        <f t="shared" si="24"/>
        <v>15.675675675675677</v>
      </c>
      <c r="AE25" s="11">
        <f t="shared" si="24"/>
        <v>9.7297297297297298</v>
      </c>
      <c r="AF25" s="11">
        <f t="shared" si="24"/>
        <v>11.351351351351353</v>
      </c>
      <c r="AG25" s="50">
        <f t="shared" ref="AG25:AJ26" si="25">G25/($G25+$H25+$I25+$J25)*100</f>
        <v>57.837837837837839</v>
      </c>
      <c r="AH25" s="50">
        <f t="shared" si="25"/>
        <v>23.243243243243246</v>
      </c>
      <c r="AI25" s="50">
        <f t="shared" si="25"/>
        <v>7.0270270270270272</v>
      </c>
      <c r="AJ25" s="50">
        <f t="shared" si="25"/>
        <v>11.891891891891893</v>
      </c>
      <c r="AK25" s="55">
        <f t="shared" ref="AK25:AN26" si="26">K25/($K25+$L25+$M25+$N25)*100</f>
        <v>47.027027027027032</v>
      </c>
      <c r="AL25" s="55">
        <f t="shared" si="26"/>
        <v>23.783783783783786</v>
      </c>
      <c r="AM25" s="55">
        <f t="shared" si="26"/>
        <v>15.675675675675677</v>
      </c>
      <c r="AN25" s="55">
        <f t="shared" si="26"/>
        <v>13.513513513513514</v>
      </c>
      <c r="AO25" s="21">
        <f t="shared" ref="AO25:AR26" si="27">O25/($O25+$P25+$Q25+$R25)*100</f>
        <v>44.32432432432433</v>
      </c>
      <c r="AP25" s="21">
        <f t="shared" si="27"/>
        <v>28.108108108108109</v>
      </c>
      <c r="AQ25" s="21">
        <f t="shared" si="27"/>
        <v>16.216216216216218</v>
      </c>
      <c r="AR25" s="21">
        <f t="shared" si="27"/>
        <v>11.351351351351353</v>
      </c>
      <c r="AS25" s="21">
        <f t="shared" ref="AS25:AV26" si="28">S25/($S25+$T25+$U25+$V25)*100</f>
        <v>57.837837837837839</v>
      </c>
      <c r="AT25" s="21">
        <f t="shared" si="28"/>
        <v>16.216216216216218</v>
      </c>
      <c r="AU25" s="21">
        <f t="shared" si="28"/>
        <v>8.6486486486486491</v>
      </c>
      <c r="AV25" s="21">
        <f t="shared" si="28"/>
        <v>17.297297297297298</v>
      </c>
      <c r="AW25" s="21">
        <f t="shared" ref="AW25:AW26" si="29">W25/($W25+$X25+$Y25+$Z25)*100</f>
        <v>17.297297297297298</v>
      </c>
      <c r="AX25" s="21">
        <f t="shared" ref="AX25:AX26" si="30">X25/($W25+$X25+$Y25+$Z25)*100</f>
        <v>15.135135135135137</v>
      </c>
      <c r="AY25" s="21">
        <f t="shared" ref="AY25:AY26" si="31">Y25/($W25+$X25+$Y25+$Z25)*100</f>
        <v>12.972972972972974</v>
      </c>
      <c r="AZ25" s="21">
        <f t="shared" ref="AZ25:AZ26" si="32">Z25/($W25+$X25+$Y25+$Z25)*100</f>
        <v>54.594594594594589</v>
      </c>
    </row>
    <row r="26" spans="2:52" x14ac:dyDescent="0.25">
      <c r="B26" s="9" t="s">
        <v>48</v>
      </c>
      <c r="C26" s="7">
        <v>89</v>
      </c>
      <c r="D26" s="7">
        <v>19</v>
      </c>
      <c r="E26" s="7">
        <v>8</v>
      </c>
      <c r="F26" s="7">
        <v>2</v>
      </c>
      <c r="G26" s="7">
        <v>85</v>
      </c>
      <c r="H26" s="7">
        <v>25</v>
      </c>
      <c r="I26" s="7">
        <v>6</v>
      </c>
      <c r="J26" s="7">
        <v>2</v>
      </c>
      <c r="K26" s="7">
        <v>78</v>
      </c>
      <c r="L26" s="7">
        <v>21</v>
      </c>
      <c r="M26" s="7">
        <v>16</v>
      </c>
      <c r="N26" s="7">
        <v>3</v>
      </c>
      <c r="O26" s="7">
        <v>91</v>
      </c>
      <c r="P26" s="7">
        <v>21</v>
      </c>
      <c r="Q26" s="7">
        <v>3</v>
      </c>
      <c r="R26" s="7">
        <v>3</v>
      </c>
      <c r="S26" s="7">
        <v>73</v>
      </c>
      <c r="T26" s="7">
        <v>29</v>
      </c>
      <c r="U26" s="7">
        <v>13</v>
      </c>
      <c r="V26" s="7">
        <v>3</v>
      </c>
      <c r="W26" s="7">
        <v>21</v>
      </c>
      <c r="X26" s="7">
        <v>15</v>
      </c>
      <c r="Y26" s="7">
        <v>12</v>
      </c>
      <c r="Z26" s="7">
        <v>70</v>
      </c>
      <c r="AB26" s="9" t="s">
        <v>48</v>
      </c>
      <c r="AC26" s="11">
        <f t="shared" si="24"/>
        <v>75.423728813559322</v>
      </c>
      <c r="AD26" s="11">
        <f t="shared" si="24"/>
        <v>16.101694915254235</v>
      </c>
      <c r="AE26" s="11">
        <f t="shared" si="24"/>
        <v>6.7796610169491522</v>
      </c>
      <c r="AF26" s="11">
        <f t="shared" si="24"/>
        <v>1.6949152542372881</v>
      </c>
      <c r="AG26" s="50">
        <f t="shared" si="25"/>
        <v>72.033898305084747</v>
      </c>
      <c r="AH26" s="50">
        <f t="shared" si="25"/>
        <v>21.1864406779661</v>
      </c>
      <c r="AI26" s="50">
        <f t="shared" si="25"/>
        <v>5.0847457627118651</v>
      </c>
      <c r="AJ26" s="50">
        <f t="shared" si="25"/>
        <v>1.6949152542372881</v>
      </c>
      <c r="AK26" s="55">
        <f t="shared" si="26"/>
        <v>66.101694915254242</v>
      </c>
      <c r="AL26" s="55">
        <f t="shared" si="26"/>
        <v>17.796610169491526</v>
      </c>
      <c r="AM26" s="55">
        <f t="shared" si="26"/>
        <v>13.559322033898304</v>
      </c>
      <c r="AN26" s="55">
        <f t="shared" si="26"/>
        <v>2.5423728813559325</v>
      </c>
      <c r="AO26" s="21">
        <f t="shared" si="27"/>
        <v>77.118644067796609</v>
      </c>
      <c r="AP26" s="21">
        <f t="shared" si="27"/>
        <v>17.796610169491526</v>
      </c>
      <c r="AQ26" s="21">
        <f t="shared" si="27"/>
        <v>2.5423728813559325</v>
      </c>
      <c r="AR26" s="21">
        <f t="shared" si="27"/>
        <v>2.5423728813559325</v>
      </c>
      <c r="AS26" s="21">
        <f t="shared" si="28"/>
        <v>61.864406779661017</v>
      </c>
      <c r="AT26" s="21">
        <f t="shared" si="28"/>
        <v>24.576271186440678</v>
      </c>
      <c r="AU26" s="21">
        <f t="shared" si="28"/>
        <v>11.016949152542372</v>
      </c>
      <c r="AV26" s="21">
        <f t="shared" si="28"/>
        <v>2.5423728813559325</v>
      </c>
      <c r="AW26" s="21">
        <f t="shared" si="29"/>
        <v>17.796610169491526</v>
      </c>
      <c r="AX26" s="21">
        <f t="shared" si="30"/>
        <v>12.711864406779661</v>
      </c>
      <c r="AY26" s="21">
        <f t="shared" si="31"/>
        <v>10.16949152542373</v>
      </c>
      <c r="AZ26" s="21">
        <f t="shared" si="32"/>
        <v>59.322033898305079</v>
      </c>
    </row>
  </sheetData>
  <mergeCells count="18">
    <mergeCell ref="L2:N2"/>
    <mergeCell ref="O2:Q2"/>
    <mergeCell ref="R2:AC2"/>
    <mergeCell ref="AD2:AF2"/>
    <mergeCell ref="B7:B8"/>
    <mergeCell ref="C7:F7"/>
    <mergeCell ref="G7:J7"/>
    <mergeCell ref="K7:N7"/>
    <mergeCell ref="O7:R7"/>
    <mergeCell ref="S7:V7"/>
    <mergeCell ref="W7:Z7"/>
    <mergeCell ref="AW7:AZ7"/>
    <mergeCell ref="AB7:AB8"/>
    <mergeCell ref="AC7:AF7"/>
    <mergeCell ref="AG7:AJ7"/>
    <mergeCell ref="AK7:AN7"/>
    <mergeCell ref="AO7:AR7"/>
    <mergeCell ref="AS7:A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27" max="1048575" man="1"/>
    <brk id="3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7" width="10.140625" customWidth="1"/>
    <col min="28" max="28" width="3.42578125" customWidth="1"/>
    <col min="29" max="29" width="27.7109375" customWidth="1"/>
  </cols>
  <sheetData>
    <row r="1" spans="1:54" ht="18" x14ac:dyDescent="0.25">
      <c r="B1" s="1" t="s">
        <v>30</v>
      </c>
    </row>
    <row r="2" spans="1:54" ht="18" x14ac:dyDescent="0.25">
      <c r="A2" s="22"/>
      <c r="B2" s="1" t="str">
        <f>Índice!B2</f>
        <v>Novembro 2020</v>
      </c>
    </row>
    <row r="3" spans="1:54" x14ac:dyDescent="0.25">
      <c r="B3" s="23" t="s">
        <v>33</v>
      </c>
    </row>
    <row r="4" spans="1:54" ht="18" customHeight="1" x14ac:dyDescent="0.25">
      <c r="B4" s="1" t="s">
        <v>116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54" ht="4.5" customHeight="1" x14ac:dyDescent="0.25"/>
    <row r="6" spans="1:54" x14ac:dyDescent="0.25">
      <c r="B6" s="19" t="s">
        <v>27</v>
      </c>
      <c r="AC6" s="19" t="s">
        <v>28</v>
      </c>
    </row>
    <row r="7" spans="1:54" ht="26.25" customHeight="1" x14ac:dyDescent="0.25">
      <c r="B7" s="93" t="s">
        <v>0</v>
      </c>
      <c r="C7" s="93" t="s">
        <v>117</v>
      </c>
      <c r="D7" s="93"/>
      <c r="E7" s="93"/>
      <c r="F7" s="93"/>
      <c r="G7" s="93"/>
      <c r="H7" s="93" t="s">
        <v>118</v>
      </c>
      <c r="I7" s="93"/>
      <c r="J7" s="93"/>
      <c r="K7" s="93"/>
      <c r="L7" s="93"/>
      <c r="M7" s="93" t="s">
        <v>119</v>
      </c>
      <c r="N7" s="93"/>
      <c r="O7" s="93"/>
      <c r="P7" s="93"/>
      <c r="Q7" s="93"/>
      <c r="R7" s="93" t="s">
        <v>120</v>
      </c>
      <c r="S7" s="93"/>
      <c r="T7" s="93"/>
      <c r="U7" s="93"/>
      <c r="V7" s="93"/>
      <c r="W7" s="93" t="s">
        <v>121</v>
      </c>
      <c r="X7" s="93"/>
      <c r="Y7" s="93"/>
      <c r="Z7" s="93"/>
      <c r="AA7" s="93"/>
      <c r="AC7" s="93" t="s">
        <v>0</v>
      </c>
      <c r="AD7" s="93" t="s">
        <v>117</v>
      </c>
      <c r="AE7" s="93"/>
      <c r="AF7" s="93"/>
      <c r="AG7" s="93"/>
      <c r="AH7" s="93"/>
      <c r="AI7" s="93" t="s">
        <v>118</v>
      </c>
      <c r="AJ7" s="93"/>
      <c r="AK7" s="93"/>
      <c r="AL7" s="93"/>
      <c r="AM7" s="93"/>
      <c r="AN7" s="93" t="s">
        <v>119</v>
      </c>
      <c r="AO7" s="93"/>
      <c r="AP7" s="93"/>
      <c r="AQ7" s="93"/>
      <c r="AR7" s="93"/>
      <c r="AS7" s="93" t="s">
        <v>120</v>
      </c>
      <c r="AT7" s="93"/>
      <c r="AU7" s="93"/>
      <c r="AV7" s="93"/>
      <c r="AW7" s="93"/>
      <c r="AX7" s="93" t="s">
        <v>121</v>
      </c>
      <c r="AY7" s="93"/>
      <c r="AZ7" s="93"/>
      <c r="BA7" s="93"/>
      <c r="BB7" s="93"/>
    </row>
    <row r="8" spans="1:54" ht="33.75" x14ac:dyDescent="0.25">
      <c r="B8" s="94"/>
      <c r="C8" s="60" t="s">
        <v>122</v>
      </c>
      <c r="D8" s="60" t="s">
        <v>123</v>
      </c>
      <c r="E8" s="60" t="s">
        <v>124</v>
      </c>
      <c r="F8" s="60" t="s">
        <v>125</v>
      </c>
      <c r="G8" s="3" t="s">
        <v>57</v>
      </c>
      <c r="H8" s="60" t="s">
        <v>122</v>
      </c>
      <c r="I8" s="60" t="s">
        <v>123</v>
      </c>
      <c r="J8" s="60" t="s">
        <v>124</v>
      </c>
      <c r="K8" s="60" t="s">
        <v>125</v>
      </c>
      <c r="L8" s="3" t="s">
        <v>57</v>
      </c>
      <c r="M8" s="60" t="s">
        <v>122</v>
      </c>
      <c r="N8" s="60" t="s">
        <v>123</v>
      </c>
      <c r="O8" s="60" t="s">
        <v>124</v>
      </c>
      <c r="P8" s="60" t="s">
        <v>125</v>
      </c>
      <c r="Q8" s="3" t="s">
        <v>57</v>
      </c>
      <c r="R8" s="60" t="s">
        <v>122</v>
      </c>
      <c r="S8" s="60" t="s">
        <v>123</v>
      </c>
      <c r="T8" s="60" t="s">
        <v>124</v>
      </c>
      <c r="U8" s="60" t="s">
        <v>125</v>
      </c>
      <c r="V8" s="3" t="s">
        <v>57</v>
      </c>
      <c r="W8" s="60" t="s">
        <v>122</v>
      </c>
      <c r="X8" s="60" t="s">
        <v>123</v>
      </c>
      <c r="Y8" s="60" t="s">
        <v>124</v>
      </c>
      <c r="Z8" s="60" t="s">
        <v>125</v>
      </c>
      <c r="AA8" s="3" t="s">
        <v>57</v>
      </c>
      <c r="AC8" s="94"/>
      <c r="AD8" s="60" t="s">
        <v>122</v>
      </c>
      <c r="AE8" s="60" t="s">
        <v>123</v>
      </c>
      <c r="AF8" s="60" t="s">
        <v>124</v>
      </c>
      <c r="AG8" s="60" t="s">
        <v>125</v>
      </c>
      <c r="AH8" s="3" t="s">
        <v>57</v>
      </c>
      <c r="AI8" s="60" t="s">
        <v>122</v>
      </c>
      <c r="AJ8" s="60" t="s">
        <v>123</v>
      </c>
      <c r="AK8" s="60" t="s">
        <v>124</v>
      </c>
      <c r="AL8" s="60" t="s">
        <v>125</v>
      </c>
      <c r="AM8" s="3" t="s">
        <v>57</v>
      </c>
      <c r="AN8" s="60" t="s">
        <v>122</v>
      </c>
      <c r="AO8" s="60" t="s">
        <v>123</v>
      </c>
      <c r="AP8" s="60" t="s">
        <v>124</v>
      </c>
      <c r="AQ8" s="60" t="s">
        <v>125</v>
      </c>
      <c r="AR8" s="3" t="s">
        <v>57</v>
      </c>
      <c r="AS8" s="60" t="s">
        <v>122</v>
      </c>
      <c r="AT8" s="60" t="s">
        <v>123</v>
      </c>
      <c r="AU8" s="60" t="s">
        <v>124</v>
      </c>
      <c r="AV8" s="60" t="s">
        <v>125</v>
      </c>
      <c r="AW8" s="3" t="s">
        <v>57</v>
      </c>
      <c r="AX8" s="60" t="s">
        <v>122</v>
      </c>
      <c r="AY8" s="60" t="s">
        <v>123</v>
      </c>
      <c r="AZ8" s="60" t="s">
        <v>124</v>
      </c>
      <c r="BA8" s="60" t="s">
        <v>125</v>
      </c>
      <c r="BB8" s="3" t="s">
        <v>57</v>
      </c>
    </row>
    <row r="9" spans="1:54" x14ac:dyDescent="0.25">
      <c r="B9" s="4" t="s">
        <v>1</v>
      </c>
      <c r="C9" s="5"/>
      <c r="D9" s="5"/>
      <c r="E9" s="5"/>
      <c r="F9" s="5"/>
      <c r="G9" s="5"/>
      <c r="H9" s="36"/>
      <c r="I9" s="5"/>
      <c r="J9" s="5"/>
      <c r="K9" s="5"/>
      <c r="L9" s="5"/>
      <c r="M9" s="42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4" t="s">
        <v>1</v>
      </c>
      <c r="AD9" s="5"/>
      <c r="AE9" s="5"/>
      <c r="AF9" s="5"/>
      <c r="AG9" s="5"/>
      <c r="AH9" s="5"/>
      <c r="AI9" s="36"/>
      <c r="AJ9" s="5"/>
      <c r="AK9" s="5"/>
      <c r="AL9" s="5"/>
      <c r="AM9" s="5"/>
      <c r="AN9" s="4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x14ac:dyDescent="0.25">
      <c r="B10" s="6" t="s">
        <v>1</v>
      </c>
      <c r="C10" s="7">
        <v>2850</v>
      </c>
      <c r="D10" s="7">
        <v>1829</v>
      </c>
      <c r="E10" s="7">
        <v>391</v>
      </c>
      <c r="F10" s="7">
        <v>138</v>
      </c>
      <c r="G10" s="7">
        <v>629</v>
      </c>
      <c r="H10" s="7">
        <v>2846</v>
      </c>
      <c r="I10" s="7">
        <v>1719</v>
      </c>
      <c r="J10" s="7">
        <v>432</v>
      </c>
      <c r="K10" s="7">
        <v>177</v>
      </c>
      <c r="L10" s="7">
        <v>663</v>
      </c>
      <c r="M10" s="7">
        <v>1853</v>
      </c>
      <c r="N10" s="7">
        <v>1579</v>
      </c>
      <c r="O10" s="7">
        <v>886</v>
      </c>
      <c r="P10" s="7">
        <v>688</v>
      </c>
      <c r="Q10" s="7">
        <v>831</v>
      </c>
      <c r="R10" s="7">
        <v>2470</v>
      </c>
      <c r="S10" s="7">
        <v>1665</v>
      </c>
      <c r="T10" s="7">
        <v>669</v>
      </c>
      <c r="U10" s="7">
        <v>284</v>
      </c>
      <c r="V10" s="7">
        <v>749</v>
      </c>
      <c r="W10" s="7">
        <v>2081</v>
      </c>
      <c r="X10" s="7">
        <v>1649</v>
      </c>
      <c r="Y10" s="7">
        <v>730</v>
      </c>
      <c r="Z10" s="7">
        <v>475</v>
      </c>
      <c r="AA10" s="7">
        <v>902</v>
      </c>
      <c r="AC10" s="6" t="s">
        <v>1</v>
      </c>
      <c r="AD10" s="11">
        <f>C10/($C10+$D10+$E10+$F10+$G10)*100</f>
        <v>48.826451944492035</v>
      </c>
      <c r="AE10" s="11">
        <f t="shared" ref="AE10:AH10" si="0">D10/($C10+$D10+$E10+$F10+$G10)*100</f>
        <v>31.334589686482783</v>
      </c>
      <c r="AF10" s="11">
        <f t="shared" si="0"/>
        <v>6.6986465650162756</v>
      </c>
      <c r="AG10" s="11">
        <f t="shared" si="0"/>
        <v>2.3642281994175089</v>
      </c>
      <c r="AH10" s="11">
        <f t="shared" si="0"/>
        <v>10.776083604591399</v>
      </c>
      <c r="AI10" s="50">
        <f>H10/($H10+$I10+$J10+$K10+$L10)*100</f>
        <v>48.757923590885724</v>
      </c>
      <c r="AJ10" s="50">
        <f t="shared" ref="AJ10:AM10" si="1">I10/($H10+$I10+$J10+$K10+$L10)*100</f>
        <v>29.450059962309403</v>
      </c>
      <c r="AK10" s="50">
        <f t="shared" si="1"/>
        <v>7.4010621894808972</v>
      </c>
      <c r="AL10" s="50">
        <f t="shared" si="1"/>
        <v>3.032379647078979</v>
      </c>
      <c r="AM10" s="50">
        <f t="shared" si="1"/>
        <v>11.358574610244988</v>
      </c>
      <c r="AN10" s="55">
        <f>M10/($M10+$N10+$O10+$P10+$Q10)*100</f>
        <v>31.74575980812061</v>
      </c>
      <c r="AO10" s="55">
        <f t="shared" ref="AO10:AR10" si="2">N10/($M10+$N10+$O10+$P10+$Q10)*100</f>
        <v>27.051567586088744</v>
      </c>
      <c r="AP10" s="55">
        <f t="shared" si="2"/>
        <v>15.179030323796471</v>
      </c>
      <c r="AQ10" s="55">
        <f t="shared" si="2"/>
        <v>11.786876820284393</v>
      </c>
      <c r="AR10" s="55">
        <f t="shared" si="2"/>
        <v>14.236765461709783</v>
      </c>
      <c r="AS10" s="21">
        <f>R10/($R10+$S10+$T10+$U10+$V10)*100</f>
        <v>42.31625835189309</v>
      </c>
      <c r="AT10" s="21">
        <f t="shared" ref="AT10:AW10" si="3">S10/($R10+$S10+$T10+$U10+$V10)*100</f>
        <v>28.524927188624293</v>
      </c>
      <c r="AU10" s="21">
        <f t="shared" si="3"/>
        <v>11.461367140654446</v>
      </c>
      <c r="AV10" s="21">
        <f t="shared" si="3"/>
        <v>4.8655131060476275</v>
      </c>
      <c r="AW10" s="21">
        <f t="shared" si="3"/>
        <v>12.831934212780538</v>
      </c>
      <c r="AX10" s="21">
        <f>W10/($W10+$X10+$Y10+$Z10+$AA10)*100</f>
        <v>35.651875963679977</v>
      </c>
      <c r="AY10" s="21">
        <f t="shared" ref="AY10:BB10" si="4">X10/($W10+$X10+$Y10+$Z10+$AA10)*100</f>
        <v>28.250813774199074</v>
      </c>
      <c r="AZ10" s="21">
        <f t="shared" si="4"/>
        <v>12.506424533150593</v>
      </c>
      <c r="BA10" s="21">
        <f t="shared" si="4"/>
        <v>8.1377419907486725</v>
      </c>
      <c r="BB10" s="21">
        <f t="shared" si="4"/>
        <v>15.453143738221689</v>
      </c>
    </row>
    <row r="11" spans="1:54" x14ac:dyDescent="0.25">
      <c r="B11" s="4" t="s">
        <v>2</v>
      </c>
      <c r="C11" s="8"/>
      <c r="D11" s="8"/>
      <c r="E11" s="8"/>
      <c r="F11" s="8"/>
      <c r="G11" s="8"/>
      <c r="H11" s="38"/>
      <c r="I11" s="8"/>
      <c r="J11" s="8"/>
      <c r="K11" s="8"/>
      <c r="L11" s="8"/>
      <c r="M11" s="44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C11" s="4" t="s">
        <v>2</v>
      </c>
      <c r="AD11" s="12"/>
      <c r="AE11" s="12"/>
      <c r="AF11" s="12"/>
      <c r="AG11" s="12"/>
      <c r="AH11" s="12"/>
      <c r="AI11" s="51"/>
      <c r="AJ11" s="12"/>
      <c r="AK11" s="12"/>
      <c r="AL11" s="12"/>
      <c r="AM11" s="12"/>
      <c r="AN11" s="56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 x14ac:dyDescent="0.25">
      <c r="B12" s="9" t="s">
        <v>3</v>
      </c>
      <c r="C12" s="7">
        <v>573</v>
      </c>
      <c r="D12" s="7">
        <v>345</v>
      </c>
      <c r="E12" s="7">
        <v>71</v>
      </c>
      <c r="F12" s="7">
        <v>50</v>
      </c>
      <c r="G12" s="7">
        <v>181</v>
      </c>
      <c r="H12" s="7">
        <v>544</v>
      </c>
      <c r="I12" s="7">
        <v>349</v>
      </c>
      <c r="J12" s="7">
        <v>76</v>
      </c>
      <c r="K12" s="7">
        <v>54</v>
      </c>
      <c r="L12" s="7">
        <v>197</v>
      </c>
      <c r="M12" s="7">
        <v>398</v>
      </c>
      <c r="N12" s="7">
        <v>308</v>
      </c>
      <c r="O12" s="7">
        <v>140</v>
      </c>
      <c r="P12" s="7">
        <v>143</v>
      </c>
      <c r="Q12" s="7">
        <v>231</v>
      </c>
      <c r="R12" s="7">
        <v>531</v>
      </c>
      <c r="S12" s="7">
        <v>326</v>
      </c>
      <c r="T12" s="7">
        <v>101</v>
      </c>
      <c r="U12" s="7">
        <v>58</v>
      </c>
      <c r="V12" s="7">
        <v>204</v>
      </c>
      <c r="W12" s="7">
        <v>351</v>
      </c>
      <c r="X12" s="7">
        <v>307</v>
      </c>
      <c r="Y12" s="7">
        <v>153</v>
      </c>
      <c r="Z12" s="7">
        <v>139</v>
      </c>
      <c r="AA12" s="7">
        <v>270</v>
      </c>
      <c r="AC12" s="9" t="s">
        <v>3</v>
      </c>
      <c r="AD12" s="11">
        <f t="shared" ref="AD12:AD15" si="5">C12/($C12+$D12+$E12+$F12+$G12)*100</f>
        <v>46.967213114754095</v>
      </c>
      <c r="AE12" s="11">
        <f t="shared" ref="AE12:AE15" si="6">D12/($C12+$D12+$E12+$F12+$G12)*100</f>
        <v>28.278688524590162</v>
      </c>
      <c r="AF12" s="11">
        <f t="shared" ref="AF12:AF15" si="7">E12/($C12+$D12+$E12+$F12+$G12)*100</f>
        <v>5.8196721311475406</v>
      </c>
      <c r="AG12" s="11">
        <f t="shared" ref="AG12:AG15" si="8">F12/($C12+$D12+$E12+$F12+$G12)*100</f>
        <v>4.0983606557377046</v>
      </c>
      <c r="AH12" s="11">
        <f t="shared" ref="AH12:AH15" si="9">G12/($C12+$D12+$E12+$F12+$G12)*100</f>
        <v>14.83606557377049</v>
      </c>
      <c r="AI12" s="50">
        <f t="shared" ref="AI12:AI15" si="10">H12/($H12+$I12+$J12+$K12+$L12)*100</f>
        <v>44.590163934426229</v>
      </c>
      <c r="AJ12" s="50">
        <f t="shared" ref="AJ12:AJ15" si="11">I12/($H12+$I12+$J12+$K12+$L12)*100</f>
        <v>28.606557377049178</v>
      </c>
      <c r="AK12" s="50">
        <f t="shared" ref="AK12:AK15" si="12">J12/($H12+$I12+$J12+$K12+$L12)*100</f>
        <v>6.2295081967213122</v>
      </c>
      <c r="AL12" s="50">
        <f t="shared" ref="AL12:AL15" si="13">K12/($H12+$I12+$J12+$K12+$L12)*100</f>
        <v>4.4262295081967213</v>
      </c>
      <c r="AM12" s="50">
        <f t="shared" ref="AM12:AM15" si="14">L12/($H12+$I12+$J12+$K12+$L12)*100</f>
        <v>16.147540983606557</v>
      </c>
      <c r="AN12" s="55">
        <f t="shared" ref="AN12:AN15" si="15">M12/($M12+$N12+$O12+$P12+$Q12)*100</f>
        <v>32.622950819672134</v>
      </c>
      <c r="AO12" s="55">
        <f t="shared" ref="AO12:AO15" si="16">N12/($M12+$N12+$O12+$P12+$Q12)*100</f>
        <v>25.245901639344265</v>
      </c>
      <c r="AP12" s="55">
        <f t="shared" ref="AP12:AP15" si="17">O12/($M12+$N12+$O12+$P12+$Q12)*100</f>
        <v>11.475409836065573</v>
      </c>
      <c r="AQ12" s="55">
        <f t="shared" ref="AQ12:AQ15" si="18">P12/($M12+$N12+$O12+$P12+$Q12)*100</f>
        <v>11.721311475409836</v>
      </c>
      <c r="AR12" s="55">
        <f t="shared" ref="AR12:AR15" si="19">Q12/($M12+$N12+$O12+$P12+$Q12)*100</f>
        <v>18.934426229508198</v>
      </c>
      <c r="AS12" s="21">
        <f t="shared" ref="AS12:AS15" si="20">R12/($R12+$S12+$T12+$U12+$V12)*100</f>
        <v>43.524590163934427</v>
      </c>
      <c r="AT12" s="21">
        <f t="shared" ref="AT12:AT15" si="21">S12/($R12+$S12+$T12+$U12+$V12)*100</f>
        <v>26.721311475409838</v>
      </c>
      <c r="AU12" s="21">
        <f t="shared" ref="AU12:AU15" si="22">T12/($R12+$S12+$T12+$U12+$V12)*100</f>
        <v>8.278688524590164</v>
      </c>
      <c r="AV12" s="21">
        <f t="shared" ref="AV12:AV15" si="23">U12/($R12+$S12+$T12+$U12+$V12)*100</f>
        <v>4.7540983606557372</v>
      </c>
      <c r="AW12" s="21">
        <f t="shared" ref="AW12:AW15" si="24">V12/($R12+$S12+$T12+$U12+$V12)*100</f>
        <v>16.721311475409838</v>
      </c>
      <c r="AX12" s="21">
        <f t="shared" ref="AX12:AX15" si="25">W12/($W12+$X12+$Y12+$Z12+$AA12)*100</f>
        <v>28.770491803278688</v>
      </c>
      <c r="AY12" s="21">
        <f t="shared" ref="AY12:AY15" si="26">X12/($W12+$X12+$Y12+$Z12+$AA12)*100</f>
        <v>25.163934426229506</v>
      </c>
      <c r="AZ12" s="21">
        <f t="shared" ref="AZ12:AZ15" si="27">Y12/($W12+$X12+$Y12+$Z12+$AA12)*100</f>
        <v>12.540983606557376</v>
      </c>
      <c r="BA12" s="21">
        <f t="shared" ref="BA12:BA15" si="28">Z12/($W12+$X12+$Y12+$Z12+$AA12)*100</f>
        <v>11.39344262295082</v>
      </c>
      <c r="BB12" s="21">
        <f t="shared" ref="BB12:BB15" si="29">AA12/($W12+$X12+$Y12+$Z12+$AA12)*100</f>
        <v>22.131147540983605</v>
      </c>
    </row>
    <row r="13" spans="1:54" x14ac:dyDescent="0.25">
      <c r="B13" s="9" t="s">
        <v>4</v>
      </c>
      <c r="C13" s="7">
        <v>1037</v>
      </c>
      <c r="D13" s="7">
        <v>627</v>
      </c>
      <c r="E13" s="7">
        <v>144</v>
      </c>
      <c r="F13" s="7">
        <v>46</v>
      </c>
      <c r="G13" s="7">
        <v>233</v>
      </c>
      <c r="H13" s="7">
        <v>1017</v>
      </c>
      <c r="I13" s="7">
        <v>602</v>
      </c>
      <c r="J13" s="7">
        <v>160</v>
      </c>
      <c r="K13" s="7">
        <v>62</v>
      </c>
      <c r="L13" s="7">
        <v>246</v>
      </c>
      <c r="M13" s="7">
        <v>713</v>
      </c>
      <c r="N13" s="7">
        <v>550</v>
      </c>
      <c r="O13" s="7">
        <v>315</v>
      </c>
      <c r="P13" s="7">
        <v>200</v>
      </c>
      <c r="Q13" s="7">
        <v>309</v>
      </c>
      <c r="R13" s="7">
        <v>929</v>
      </c>
      <c r="S13" s="7">
        <v>592</v>
      </c>
      <c r="T13" s="7">
        <v>208</v>
      </c>
      <c r="U13" s="7">
        <v>86</v>
      </c>
      <c r="V13" s="7">
        <v>272</v>
      </c>
      <c r="W13" s="7">
        <v>748</v>
      </c>
      <c r="X13" s="7">
        <v>577</v>
      </c>
      <c r="Y13" s="7">
        <v>266</v>
      </c>
      <c r="Z13" s="7">
        <v>161</v>
      </c>
      <c r="AA13" s="7">
        <v>335</v>
      </c>
      <c r="AC13" s="9" t="s">
        <v>4</v>
      </c>
      <c r="AD13" s="11">
        <f t="shared" si="5"/>
        <v>49.688548155246764</v>
      </c>
      <c r="AE13" s="11">
        <f t="shared" si="6"/>
        <v>30.043124101581213</v>
      </c>
      <c r="AF13" s="11">
        <f t="shared" si="7"/>
        <v>6.8998562529947289</v>
      </c>
      <c r="AG13" s="11">
        <f t="shared" si="8"/>
        <v>2.2041207474844273</v>
      </c>
      <c r="AH13" s="11">
        <f t="shared" si="9"/>
        <v>11.164350742692861</v>
      </c>
      <c r="AI13" s="50">
        <f t="shared" si="10"/>
        <v>48.73023478677527</v>
      </c>
      <c r="AJ13" s="50">
        <f t="shared" si="11"/>
        <v>28.845232390991853</v>
      </c>
      <c r="AK13" s="50">
        <f t="shared" si="12"/>
        <v>7.6665069477719214</v>
      </c>
      <c r="AL13" s="50">
        <f t="shared" si="13"/>
        <v>2.9707714422616194</v>
      </c>
      <c r="AM13" s="50">
        <f t="shared" si="14"/>
        <v>11.78725443219933</v>
      </c>
      <c r="AN13" s="55">
        <f t="shared" si="15"/>
        <v>34.163871586008625</v>
      </c>
      <c r="AO13" s="55">
        <f t="shared" si="16"/>
        <v>26.353617632965982</v>
      </c>
      <c r="AP13" s="55">
        <f t="shared" si="17"/>
        <v>15.093435553425971</v>
      </c>
      <c r="AQ13" s="55">
        <f t="shared" si="18"/>
        <v>9.5831336847149018</v>
      </c>
      <c r="AR13" s="55">
        <f t="shared" si="19"/>
        <v>14.805941542884524</v>
      </c>
      <c r="AS13" s="21">
        <f t="shared" si="20"/>
        <v>44.513655965500718</v>
      </c>
      <c r="AT13" s="21">
        <f t="shared" si="21"/>
        <v>28.36607570675611</v>
      </c>
      <c r="AU13" s="21">
        <f t="shared" si="22"/>
        <v>9.9664590321034972</v>
      </c>
      <c r="AV13" s="21">
        <f t="shared" si="23"/>
        <v>4.1207474844274072</v>
      </c>
      <c r="AW13" s="21">
        <f t="shared" si="24"/>
        <v>13.033061811212265</v>
      </c>
      <c r="AX13" s="21">
        <f t="shared" si="25"/>
        <v>35.840919980833732</v>
      </c>
      <c r="AY13" s="21">
        <f t="shared" si="26"/>
        <v>27.647340680402493</v>
      </c>
      <c r="AZ13" s="21">
        <f t="shared" si="27"/>
        <v>12.74556780067082</v>
      </c>
      <c r="BA13" s="21">
        <f t="shared" si="28"/>
        <v>7.7144226161954963</v>
      </c>
      <c r="BB13" s="21">
        <f t="shared" si="29"/>
        <v>16.05174892189746</v>
      </c>
    </row>
    <row r="14" spans="1:54" x14ac:dyDescent="0.25">
      <c r="B14" s="9" t="s">
        <v>5</v>
      </c>
      <c r="C14" s="7">
        <v>847</v>
      </c>
      <c r="D14" s="7">
        <v>575</v>
      </c>
      <c r="E14" s="7">
        <v>115</v>
      </c>
      <c r="F14" s="7">
        <v>32</v>
      </c>
      <c r="G14" s="7">
        <v>156</v>
      </c>
      <c r="H14" s="7">
        <v>859</v>
      </c>
      <c r="I14" s="7">
        <v>526</v>
      </c>
      <c r="J14" s="7">
        <v>134</v>
      </c>
      <c r="K14" s="7">
        <v>44</v>
      </c>
      <c r="L14" s="7">
        <v>162</v>
      </c>
      <c r="M14" s="7">
        <v>538</v>
      </c>
      <c r="N14" s="7">
        <v>489</v>
      </c>
      <c r="O14" s="7">
        <v>277</v>
      </c>
      <c r="P14" s="7">
        <v>215</v>
      </c>
      <c r="Q14" s="7">
        <v>206</v>
      </c>
      <c r="R14" s="7">
        <v>719</v>
      </c>
      <c r="S14" s="7">
        <v>510</v>
      </c>
      <c r="T14" s="7">
        <v>230</v>
      </c>
      <c r="U14" s="7">
        <v>77</v>
      </c>
      <c r="V14" s="7">
        <v>189</v>
      </c>
      <c r="W14" s="7">
        <v>685</v>
      </c>
      <c r="X14" s="7">
        <v>507</v>
      </c>
      <c r="Y14" s="7">
        <v>200</v>
      </c>
      <c r="Z14" s="7">
        <v>122</v>
      </c>
      <c r="AA14" s="7">
        <v>211</v>
      </c>
      <c r="AC14" s="9" t="s">
        <v>5</v>
      </c>
      <c r="AD14" s="11">
        <f t="shared" si="5"/>
        <v>49.10144927536232</v>
      </c>
      <c r="AE14" s="11">
        <f t="shared" si="6"/>
        <v>33.333333333333329</v>
      </c>
      <c r="AF14" s="11">
        <f t="shared" si="7"/>
        <v>6.666666666666667</v>
      </c>
      <c r="AG14" s="11">
        <f t="shared" si="8"/>
        <v>1.855072463768116</v>
      </c>
      <c r="AH14" s="11">
        <f t="shared" si="9"/>
        <v>9.0434782608695663</v>
      </c>
      <c r="AI14" s="50">
        <f t="shared" si="10"/>
        <v>49.79710144927536</v>
      </c>
      <c r="AJ14" s="50">
        <f t="shared" si="11"/>
        <v>30.492753623188406</v>
      </c>
      <c r="AK14" s="50">
        <f t="shared" si="12"/>
        <v>7.7681159420289863</v>
      </c>
      <c r="AL14" s="50">
        <f t="shared" si="13"/>
        <v>2.5507246376811592</v>
      </c>
      <c r="AM14" s="50">
        <f t="shared" si="14"/>
        <v>9.391304347826086</v>
      </c>
      <c r="AN14" s="55">
        <f t="shared" si="15"/>
        <v>31.188405797101449</v>
      </c>
      <c r="AO14" s="55">
        <f t="shared" si="16"/>
        <v>28.347826086956523</v>
      </c>
      <c r="AP14" s="55">
        <f t="shared" si="17"/>
        <v>16.057971014492754</v>
      </c>
      <c r="AQ14" s="55">
        <f t="shared" si="18"/>
        <v>12.463768115942029</v>
      </c>
      <c r="AR14" s="55">
        <f t="shared" si="19"/>
        <v>11.942028985507246</v>
      </c>
      <c r="AS14" s="21">
        <f t="shared" si="20"/>
        <v>41.681159420289852</v>
      </c>
      <c r="AT14" s="21">
        <f t="shared" si="21"/>
        <v>29.565217391304348</v>
      </c>
      <c r="AU14" s="21">
        <f t="shared" si="22"/>
        <v>13.333333333333334</v>
      </c>
      <c r="AV14" s="21">
        <f t="shared" si="23"/>
        <v>4.4637681159420284</v>
      </c>
      <c r="AW14" s="21">
        <f t="shared" si="24"/>
        <v>10.956521739130434</v>
      </c>
      <c r="AX14" s="21">
        <f t="shared" si="25"/>
        <v>39.710144927536234</v>
      </c>
      <c r="AY14" s="21">
        <f t="shared" si="26"/>
        <v>29.391304347826086</v>
      </c>
      <c r="AZ14" s="21">
        <f t="shared" si="27"/>
        <v>11.594202898550725</v>
      </c>
      <c r="BA14" s="21">
        <f t="shared" si="28"/>
        <v>7.0724637681159415</v>
      </c>
      <c r="BB14" s="21">
        <f t="shared" si="29"/>
        <v>12.231884057971014</v>
      </c>
    </row>
    <row r="15" spans="1:54" x14ac:dyDescent="0.25">
      <c r="B15" s="9" t="s">
        <v>6</v>
      </c>
      <c r="C15" s="7">
        <v>393</v>
      </c>
      <c r="D15" s="7">
        <v>282</v>
      </c>
      <c r="E15" s="7">
        <v>61</v>
      </c>
      <c r="F15" s="7">
        <v>10</v>
      </c>
      <c r="G15" s="7">
        <v>59</v>
      </c>
      <c r="H15" s="7">
        <v>426</v>
      </c>
      <c r="I15" s="7">
        <v>242</v>
      </c>
      <c r="J15" s="7">
        <v>62</v>
      </c>
      <c r="K15" s="7">
        <v>17</v>
      </c>
      <c r="L15" s="7">
        <v>58</v>
      </c>
      <c r="M15" s="7">
        <v>204</v>
      </c>
      <c r="N15" s="7">
        <v>232</v>
      </c>
      <c r="O15" s="7">
        <v>154</v>
      </c>
      <c r="P15" s="7">
        <v>130</v>
      </c>
      <c r="Q15" s="7">
        <v>85</v>
      </c>
      <c r="R15" s="7">
        <v>291</v>
      </c>
      <c r="S15" s="7">
        <v>237</v>
      </c>
      <c r="T15" s="7">
        <v>130</v>
      </c>
      <c r="U15" s="7">
        <v>63</v>
      </c>
      <c r="V15" s="7">
        <v>84</v>
      </c>
      <c r="W15" s="7">
        <v>297</v>
      </c>
      <c r="X15" s="7">
        <v>258</v>
      </c>
      <c r="Y15" s="7">
        <v>111</v>
      </c>
      <c r="Z15" s="7">
        <v>53</v>
      </c>
      <c r="AA15" s="7">
        <v>86</v>
      </c>
      <c r="AC15" s="9" t="s">
        <v>6</v>
      </c>
      <c r="AD15" s="11">
        <f t="shared" si="5"/>
        <v>48.819875776397517</v>
      </c>
      <c r="AE15" s="11">
        <f t="shared" si="6"/>
        <v>35.031055900621119</v>
      </c>
      <c r="AF15" s="11">
        <f t="shared" si="7"/>
        <v>7.5776397515527947</v>
      </c>
      <c r="AG15" s="11">
        <f t="shared" si="8"/>
        <v>1.2422360248447204</v>
      </c>
      <c r="AH15" s="11">
        <f t="shared" si="9"/>
        <v>7.329192546583851</v>
      </c>
      <c r="AI15" s="50">
        <f t="shared" si="10"/>
        <v>52.919254658385093</v>
      </c>
      <c r="AJ15" s="50">
        <f t="shared" si="11"/>
        <v>30.062111801242235</v>
      </c>
      <c r="AK15" s="50">
        <f t="shared" si="12"/>
        <v>7.7018633540372665</v>
      </c>
      <c r="AL15" s="50">
        <f t="shared" si="13"/>
        <v>2.1118012422360248</v>
      </c>
      <c r="AM15" s="50">
        <f t="shared" si="14"/>
        <v>7.2049689440993783</v>
      </c>
      <c r="AN15" s="55">
        <f t="shared" si="15"/>
        <v>25.341614906832298</v>
      </c>
      <c r="AO15" s="55">
        <f t="shared" si="16"/>
        <v>28.819875776397513</v>
      </c>
      <c r="AP15" s="55">
        <f t="shared" si="17"/>
        <v>19.130434782608695</v>
      </c>
      <c r="AQ15" s="55">
        <f t="shared" si="18"/>
        <v>16.149068322981368</v>
      </c>
      <c r="AR15" s="55">
        <f t="shared" si="19"/>
        <v>10.559006211180124</v>
      </c>
      <c r="AS15" s="21">
        <f t="shared" si="20"/>
        <v>36.149068322981364</v>
      </c>
      <c r="AT15" s="21">
        <f t="shared" si="21"/>
        <v>29.440993788819874</v>
      </c>
      <c r="AU15" s="21">
        <f t="shared" si="22"/>
        <v>16.149068322981368</v>
      </c>
      <c r="AV15" s="21">
        <f t="shared" si="23"/>
        <v>7.8260869565217401</v>
      </c>
      <c r="AW15" s="21">
        <f t="shared" si="24"/>
        <v>10.434782608695652</v>
      </c>
      <c r="AX15" s="21">
        <f t="shared" si="25"/>
        <v>36.894409937888199</v>
      </c>
      <c r="AY15" s="21">
        <f t="shared" si="26"/>
        <v>32.049689440993788</v>
      </c>
      <c r="AZ15" s="21">
        <f t="shared" si="27"/>
        <v>13.788819875776397</v>
      </c>
      <c r="BA15" s="21">
        <f t="shared" si="28"/>
        <v>6.5838509316770182</v>
      </c>
      <c r="BB15" s="21">
        <f t="shared" si="29"/>
        <v>10.683229813664596</v>
      </c>
    </row>
    <row r="16" spans="1:54" x14ac:dyDescent="0.25">
      <c r="B16" s="4" t="s">
        <v>17</v>
      </c>
      <c r="C16" s="8"/>
      <c r="D16" s="8"/>
      <c r="E16" s="8"/>
      <c r="F16" s="8"/>
      <c r="G16" s="8"/>
      <c r="H16" s="38"/>
      <c r="I16" s="8"/>
      <c r="J16" s="8"/>
      <c r="K16" s="8"/>
      <c r="L16" s="8"/>
      <c r="M16" s="44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C16" s="4" t="s">
        <v>17</v>
      </c>
      <c r="AD16" s="8"/>
      <c r="AE16" s="8"/>
      <c r="AF16" s="8"/>
      <c r="AG16" s="8"/>
      <c r="AH16" s="8"/>
      <c r="AI16" s="38"/>
      <c r="AJ16" s="8"/>
      <c r="AK16" s="8"/>
      <c r="AL16" s="8"/>
      <c r="AM16" s="8"/>
      <c r="AN16" s="44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2:54" x14ac:dyDescent="0.25">
      <c r="B17" s="9" t="s">
        <v>10</v>
      </c>
      <c r="C17" s="7">
        <v>704</v>
      </c>
      <c r="D17" s="7">
        <v>638</v>
      </c>
      <c r="E17" s="7">
        <v>146</v>
      </c>
      <c r="F17" s="7">
        <v>42</v>
      </c>
      <c r="G17" s="7">
        <v>162</v>
      </c>
      <c r="H17" s="7">
        <v>782</v>
      </c>
      <c r="I17" s="7">
        <v>535</v>
      </c>
      <c r="J17" s="7">
        <v>154</v>
      </c>
      <c r="K17" s="7">
        <v>55</v>
      </c>
      <c r="L17" s="7">
        <v>166</v>
      </c>
      <c r="M17" s="7">
        <v>474</v>
      </c>
      <c r="N17" s="7">
        <v>500</v>
      </c>
      <c r="O17" s="7">
        <v>289</v>
      </c>
      <c r="P17" s="7">
        <v>210</v>
      </c>
      <c r="Q17" s="7">
        <v>219</v>
      </c>
      <c r="R17" s="7">
        <v>647</v>
      </c>
      <c r="S17" s="7">
        <v>508</v>
      </c>
      <c r="T17" s="7">
        <v>239</v>
      </c>
      <c r="U17" s="7">
        <v>100</v>
      </c>
      <c r="V17" s="7">
        <v>198</v>
      </c>
      <c r="W17" s="7">
        <v>758</v>
      </c>
      <c r="X17" s="7">
        <v>510</v>
      </c>
      <c r="Y17" s="7">
        <v>163</v>
      </c>
      <c r="Z17" s="7">
        <v>70</v>
      </c>
      <c r="AA17" s="7">
        <v>191</v>
      </c>
      <c r="AC17" s="9" t="s">
        <v>10</v>
      </c>
      <c r="AD17" s="11">
        <f t="shared" ref="AD17:AD23" si="30">C17/($C17+$D17+$E17+$F17+$G17)*100</f>
        <v>41.607565011820327</v>
      </c>
      <c r="AE17" s="11">
        <f t="shared" ref="AE17:AE23" si="31">D17/($C17+$D17+$E17+$F17+$G17)*100</f>
        <v>37.706855791962177</v>
      </c>
      <c r="AF17" s="11">
        <f t="shared" ref="AF17:AF23" si="32">E17/($C17+$D17+$E17+$F17+$G17)*100</f>
        <v>8.6288416075650112</v>
      </c>
      <c r="AG17" s="11">
        <f t="shared" ref="AG17:AG23" si="33">F17/($C17+$D17+$E17+$F17+$G17)*100</f>
        <v>2.4822695035460995</v>
      </c>
      <c r="AH17" s="11">
        <f t="shared" ref="AH17:AH23" si="34">G17/($C17+$D17+$E17+$F17+$G17)*100</f>
        <v>9.5744680851063837</v>
      </c>
      <c r="AI17" s="50">
        <f t="shared" ref="AI17:AI23" si="35">H17/($H17+$I17+$J17+$K17+$L17)*100</f>
        <v>46.217494089834517</v>
      </c>
      <c r="AJ17" s="50">
        <f t="shared" ref="AJ17:AJ23" si="36">I17/($H17+$I17+$J17+$K17+$L17)*100</f>
        <v>31.619385342789595</v>
      </c>
      <c r="AK17" s="50">
        <f t="shared" ref="AK17:AK23" si="37">J17/($H17+$I17+$J17+$K17+$L17)*100</f>
        <v>9.1016548463356983</v>
      </c>
      <c r="AL17" s="50">
        <f t="shared" ref="AL17:AL23" si="38">K17/($H17+$I17+$J17+$K17+$L17)*100</f>
        <v>3.2505910165484631</v>
      </c>
      <c r="AM17" s="50">
        <f t="shared" ref="AM17:AM23" si="39">L17/($H17+$I17+$J17+$K17+$L17)*100</f>
        <v>9.8108747044917255</v>
      </c>
      <c r="AN17" s="55">
        <f t="shared" ref="AN17:AN23" si="40">M17/($M17+$N17+$O17+$P17+$Q17)*100</f>
        <v>28.01418439716312</v>
      </c>
      <c r="AO17" s="55">
        <f t="shared" ref="AO17:AO23" si="41">N17/($M17+$N17+$O17+$P17+$Q17)*100</f>
        <v>29.550827423167846</v>
      </c>
      <c r="AP17" s="55">
        <f t="shared" ref="AP17:AP23" si="42">O17/($M17+$N17+$O17+$P17+$Q17)*100</f>
        <v>17.080378250591018</v>
      </c>
      <c r="AQ17" s="55">
        <f t="shared" ref="AQ17:AQ23" si="43">P17/($M17+$N17+$O17+$P17+$Q17)*100</f>
        <v>12.411347517730496</v>
      </c>
      <c r="AR17" s="55">
        <f t="shared" ref="AR17:AR23" si="44">Q17/($M17+$N17+$O17+$P17+$Q17)*100</f>
        <v>12.943262411347517</v>
      </c>
      <c r="AS17" s="21">
        <f t="shared" ref="AS17:AS23" si="45">R17/($R17+$S17+$T17+$U17+$V17)*100</f>
        <v>38.238770685579198</v>
      </c>
      <c r="AT17" s="21">
        <f t="shared" ref="AT17:AT23" si="46">S17/($R17+$S17+$T17+$U17+$V17)*100</f>
        <v>30.023640661938533</v>
      </c>
      <c r="AU17" s="21">
        <f t="shared" ref="AU17:AU23" si="47">T17/($R17+$S17+$T17+$U17+$V17)*100</f>
        <v>14.125295508274233</v>
      </c>
      <c r="AV17" s="21">
        <f t="shared" ref="AV17:AV23" si="48">U17/($R17+$S17+$T17+$U17+$V17)*100</f>
        <v>5.9101654846335698</v>
      </c>
      <c r="AW17" s="21">
        <f t="shared" ref="AW17:AW23" si="49">V17/($R17+$S17+$T17+$U17+$V17)*100</f>
        <v>11.702127659574469</v>
      </c>
      <c r="AX17" s="21">
        <f t="shared" ref="AX17:AX23" si="50">W17/($W17+$X17+$Y17+$Z17+$AA17)*100</f>
        <v>44.799054373522459</v>
      </c>
      <c r="AY17" s="21">
        <f t="shared" ref="AY17:AY23" si="51">X17/($W17+$X17+$Y17+$Z17+$AA17)*100</f>
        <v>30.141843971631204</v>
      </c>
      <c r="AZ17" s="21">
        <f t="shared" ref="AZ17:AZ23" si="52">Y17/($W17+$X17+$Y17+$Z17+$AA17)*100</f>
        <v>9.6335697399527191</v>
      </c>
      <c r="BA17" s="21">
        <f t="shared" ref="BA17:BA23" si="53">Z17/($W17+$X17+$Y17+$Z17+$AA17)*100</f>
        <v>4.1371158392434983</v>
      </c>
      <c r="BB17" s="21">
        <f t="shared" ref="BB17:BB23" si="54">AA17/($W17+$X17+$Y17+$Z17+$AA17)*100</f>
        <v>11.288416075650117</v>
      </c>
    </row>
    <row r="18" spans="2:54" x14ac:dyDescent="0.25">
      <c r="B18" s="9" t="s">
        <v>11</v>
      </c>
      <c r="C18" s="7">
        <v>249</v>
      </c>
      <c r="D18" s="7">
        <v>222</v>
      </c>
      <c r="E18" s="7">
        <v>49</v>
      </c>
      <c r="F18" s="7">
        <v>17</v>
      </c>
      <c r="G18" s="7">
        <v>102</v>
      </c>
      <c r="H18" s="7">
        <v>237</v>
      </c>
      <c r="I18" s="7">
        <v>216</v>
      </c>
      <c r="J18" s="7">
        <v>45</v>
      </c>
      <c r="K18" s="7">
        <v>26</v>
      </c>
      <c r="L18" s="7">
        <v>115</v>
      </c>
      <c r="M18" s="7">
        <v>156</v>
      </c>
      <c r="N18" s="7">
        <v>183</v>
      </c>
      <c r="O18" s="7">
        <v>95</v>
      </c>
      <c r="P18" s="7">
        <v>78</v>
      </c>
      <c r="Q18" s="7">
        <v>127</v>
      </c>
      <c r="R18" s="7">
        <v>234</v>
      </c>
      <c r="S18" s="7">
        <v>196</v>
      </c>
      <c r="T18" s="7">
        <v>70</v>
      </c>
      <c r="U18" s="7">
        <v>26</v>
      </c>
      <c r="V18" s="7">
        <v>113</v>
      </c>
      <c r="W18" s="7">
        <v>166</v>
      </c>
      <c r="X18" s="7">
        <v>182</v>
      </c>
      <c r="Y18" s="7">
        <v>100</v>
      </c>
      <c r="Z18" s="7">
        <v>55</v>
      </c>
      <c r="AA18" s="7">
        <v>136</v>
      </c>
      <c r="AC18" s="9" t="s">
        <v>11</v>
      </c>
      <c r="AD18" s="11">
        <f t="shared" si="30"/>
        <v>38.967136150234744</v>
      </c>
      <c r="AE18" s="11">
        <f t="shared" si="31"/>
        <v>34.741784037558688</v>
      </c>
      <c r="AF18" s="11">
        <f t="shared" si="32"/>
        <v>7.6682316118935834</v>
      </c>
      <c r="AG18" s="11">
        <f t="shared" si="33"/>
        <v>2.6604068857589982</v>
      </c>
      <c r="AH18" s="11">
        <f t="shared" si="34"/>
        <v>15.96244131455399</v>
      </c>
      <c r="AI18" s="50">
        <f t="shared" si="35"/>
        <v>37.089201877934272</v>
      </c>
      <c r="AJ18" s="50">
        <f t="shared" si="36"/>
        <v>33.802816901408448</v>
      </c>
      <c r="AK18" s="50">
        <f t="shared" si="37"/>
        <v>7.042253521126761</v>
      </c>
      <c r="AL18" s="50">
        <f t="shared" si="38"/>
        <v>4.0688575899843507</v>
      </c>
      <c r="AM18" s="50">
        <f t="shared" si="39"/>
        <v>17.996870109546165</v>
      </c>
      <c r="AN18" s="55">
        <f t="shared" si="40"/>
        <v>24.413145539906104</v>
      </c>
      <c r="AO18" s="55">
        <f t="shared" si="41"/>
        <v>28.638497652582164</v>
      </c>
      <c r="AP18" s="55">
        <f t="shared" si="42"/>
        <v>14.866979655712051</v>
      </c>
      <c r="AQ18" s="55">
        <f t="shared" si="43"/>
        <v>12.206572769953052</v>
      </c>
      <c r="AR18" s="55">
        <f t="shared" si="44"/>
        <v>19.874804381846637</v>
      </c>
      <c r="AS18" s="21">
        <f t="shared" si="45"/>
        <v>36.619718309859159</v>
      </c>
      <c r="AT18" s="21">
        <f t="shared" si="46"/>
        <v>30.672926447574334</v>
      </c>
      <c r="AU18" s="21">
        <f t="shared" si="47"/>
        <v>10.954616588419405</v>
      </c>
      <c r="AV18" s="21">
        <f t="shared" si="48"/>
        <v>4.0688575899843507</v>
      </c>
      <c r="AW18" s="21">
        <f t="shared" si="49"/>
        <v>17.683881064162755</v>
      </c>
      <c r="AX18" s="21">
        <f t="shared" si="50"/>
        <v>25.978090766823158</v>
      </c>
      <c r="AY18" s="21">
        <f t="shared" si="51"/>
        <v>28.482003129890455</v>
      </c>
      <c r="AZ18" s="21">
        <f t="shared" si="52"/>
        <v>15.649452269170579</v>
      </c>
      <c r="BA18" s="21">
        <f t="shared" si="53"/>
        <v>8.6071987480438175</v>
      </c>
      <c r="BB18" s="21">
        <f t="shared" si="54"/>
        <v>21.283255086071986</v>
      </c>
    </row>
    <row r="19" spans="2:54" x14ac:dyDescent="0.25">
      <c r="B19" s="9" t="s">
        <v>12</v>
      </c>
      <c r="C19" s="7">
        <v>938</v>
      </c>
      <c r="D19" s="7">
        <v>515</v>
      </c>
      <c r="E19" s="7">
        <v>110</v>
      </c>
      <c r="F19" s="7">
        <v>39</v>
      </c>
      <c r="G19" s="7">
        <v>185</v>
      </c>
      <c r="H19" s="7">
        <v>901</v>
      </c>
      <c r="I19" s="7">
        <v>523</v>
      </c>
      <c r="J19" s="7">
        <v>127</v>
      </c>
      <c r="K19" s="7">
        <v>44</v>
      </c>
      <c r="L19" s="7">
        <v>192</v>
      </c>
      <c r="M19" s="7">
        <v>554</v>
      </c>
      <c r="N19" s="7">
        <v>503</v>
      </c>
      <c r="O19" s="7">
        <v>271</v>
      </c>
      <c r="P19" s="7">
        <v>214</v>
      </c>
      <c r="Q19" s="7">
        <v>245</v>
      </c>
      <c r="R19" s="7">
        <v>732</v>
      </c>
      <c r="S19" s="7">
        <v>549</v>
      </c>
      <c r="T19" s="7">
        <v>205</v>
      </c>
      <c r="U19" s="7">
        <v>91</v>
      </c>
      <c r="V19" s="7">
        <v>210</v>
      </c>
      <c r="W19" s="7">
        <v>562</v>
      </c>
      <c r="X19" s="7">
        <v>553</v>
      </c>
      <c r="Y19" s="7">
        <v>255</v>
      </c>
      <c r="Z19" s="7">
        <v>161</v>
      </c>
      <c r="AA19" s="7">
        <v>256</v>
      </c>
      <c r="AC19" s="9" t="s">
        <v>12</v>
      </c>
      <c r="AD19" s="11">
        <f t="shared" si="30"/>
        <v>52.490207050923331</v>
      </c>
      <c r="AE19" s="11">
        <f t="shared" si="31"/>
        <v>28.819250139899271</v>
      </c>
      <c r="AF19" s="11">
        <f t="shared" si="32"/>
        <v>6.1555679910464463</v>
      </c>
      <c r="AG19" s="11">
        <f t="shared" si="33"/>
        <v>2.1824286513710129</v>
      </c>
      <c r="AH19" s="11">
        <f t="shared" si="34"/>
        <v>10.352546166759932</v>
      </c>
      <c r="AI19" s="50">
        <f t="shared" si="35"/>
        <v>50.419697817571354</v>
      </c>
      <c r="AJ19" s="50">
        <f t="shared" si="36"/>
        <v>29.266927811975378</v>
      </c>
      <c r="AK19" s="50">
        <f t="shared" si="37"/>
        <v>7.1068830442081703</v>
      </c>
      <c r="AL19" s="50">
        <f t="shared" si="38"/>
        <v>2.4622271964185787</v>
      </c>
      <c r="AM19" s="50">
        <f t="shared" si="39"/>
        <v>10.744264129826526</v>
      </c>
      <c r="AN19" s="55">
        <f t="shared" si="40"/>
        <v>31.001678791270287</v>
      </c>
      <c r="AO19" s="55">
        <f t="shared" si="41"/>
        <v>28.147733631785115</v>
      </c>
      <c r="AP19" s="55">
        <f t="shared" si="42"/>
        <v>15.165081141578064</v>
      </c>
      <c r="AQ19" s="55">
        <f t="shared" si="43"/>
        <v>11.975377728035815</v>
      </c>
      <c r="AR19" s="55">
        <f t="shared" si="44"/>
        <v>13.710128707330721</v>
      </c>
      <c r="AS19" s="21">
        <f t="shared" si="45"/>
        <v>40.962506994963626</v>
      </c>
      <c r="AT19" s="21">
        <f t="shared" si="46"/>
        <v>30.721880246222721</v>
      </c>
      <c r="AU19" s="21">
        <f t="shared" si="47"/>
        <v>11.471740346950195</v>
      </c>
      <c r="AV19" s="21">
        <f t="shared" si="48"/>
        <v>5.0923335198656963</v>
      </c>
      <c r="AW19" s="21">
        <f t="shared" si="49"/>
        <v>11.751538891997763</v>
      </c>
      <c r="AX19" s="21">
        <f t="shared" si="50"/>
        <v>31.44935646334639</v>
      </c>
      <c r="AY19" s="21">
        <f t="shared" si="51"/>
        <v>30.945719082260769</v>
      </c>
      <c r="AZ19" s="21">
        <f t="shared" si="52"/>
        <v>14.269725797425853</v>
      </c>
      <c r="BA19" s="21">
        <f t="shared" si="53"/>
        <v>9.0095131505316175</v>
      </c>
      <c r="BB19" s="21">
        <f t="shared" si="54"/>
        <v>14.325685506435368</v>
      </c>
    </row>
    <row r="20" spans="2:54" x14ac:dyDescent="0.25">
      <c r="B20" s="9" t="s">
        <v>13</v>
      </c>
      <c r="C20" s="7">
        <v>105</v>
      </c>
      <c r="D20" s="7">
        <v>61</v>
      </c>
      <c r="E20" s="7">
        <v>11</v>
      </c>
      <c r="F20" s="7">
        <v>3</v>
      </c>
      <c r="G20" s="7">
        <v>15</v>
      </c>
      <c r="H20" s="7">
        <v>113</v>
      </c>
      <c r="I20" s="7">
        <v>55</v>
      </c>
      <c r="J20" s="7">
        <v>9</v>
      </c>
      <c r="K20" s="7">
        <v>4</v>
      </c>
      <c r="L20" s="7">
        <v>14</v>
      </c>
      <c r="M20" s="7">
        <v>71</v>
      </c>
      <c r="N20" s="7">
        <v>58</v>
      </c>
      <c r="O20" s="7">
        <v>18</v>
      </c>
      <c r="P20" s="7">
        <v>32</v>
      </c>
      <c r="Q20" s="7">
        <v>16</v>
      </c>
      <c r="R20" s="7">
        <v>103</v>
      </c>
      <c r="S20" s="7">
        <v>52</v>
      </c>
      <c r="T20" s="7">
        <v>16</v>
      </c>
      <c r="U20" s="7">
        <v>6</v>
      </c>
      <c r="V20" s="7">
        <v>18</v>
      </c>
      <c r="W20" s="7">
        <v>87</v>
      </c>
      <c r="X20" s="7">
        <v>41</v>
      </c>
      <c r="Y20" s="7">
        <v>24</v>
      </c>
      <c r="Z20" s="7">
        <v>18</v>
      </c>
      <c r="AA20" s="7">
        <v>25</v>
      </c>
      <c r="AC20" s="9" t="s">
        <v>13</v>
      </c>
      <c r="AD20" s="11">
        <f t="shared" si="30"/>
        <v>53.846153846153847</v>
      </c>
      <c r="AE20" s="11">
        <f t="shared" si="31"/>
        <v>31.282051282051281</v>
      </c>
      <c r="AF20" s="11">
        <f t="shared" si="32"/>
        <v>5.6410256410256414</v>
      </c>
      <c r="AG20" s="11">
        <f t="shared" si="33"/>
        <v>1.5384615384615385</v>
      </c>
      <c r="AH20" s="11">
        <f t="shared" si="34"/>
        <v>7.6923076923076925</v>
      </c>
      <c r="AI20" s="50">
        <f t="shared" si="35"/>
        <v>57.948717948717956</v>
      </c>
      <c r="AJ20" s="50">
        <f t="shared" si="36"/>
        <v>28.205128205128204</v>
      </c>
      <c r="AK20" s="50">
        <f t="shared" si="37"/>
        <v>4.6153846153846159</v>
      </c>
      <c r="AL20" s="50">
        <f t="shared" si="38"/>
        <v>2.0512820512820511</v>
      </c>
      <c r="AM20" s="50">
        <f t="shared" si="39"/>
        <v>7.1794871794871788</v>
      </c>
      <c r="AN20" s="55">
        <f t="shared" si="40"/>
        <v>36.410256410256409</v>
      </c>
      <c r="AO20" s="55">
        <f t="shared" si="41"/>
        <v>29.743589743589745</v>
      </c>
      <c r="AP20" s="55">
        <f t="shared" si="42"/>
        <v>9.2307692307692317</v>
      </c>
      <c r="AQ20" s="55">
        <f t="shared" si="43"/>
        <v>16.410256410256409</v>
      </c>
      <c r="AR20" s="55">
        <f t="shared" si="44"/>
        <v>8.2051282051282044</v>
      </c>
      <c r="AS20" s="21">
        <f t="shared" si="45"/>
        <v>52.820512820512825</v>
      </c>
      <c r="AT20" s="21">
        <f t="shared" si="46"/>
        <v>26.666666666666668</v>
      </c>
      <c r="AU20" s="21">
        <f t="shared" si="47"/>
        <v>8.2051282051282044</v>
      </c>
      <c r="AV20" s="21">
        <f t="shared" si="48"/>
        <v>3.0769230769230771</v>
      </c>
      <c r="AW20" s="21">
        <f t="shared" si="49"/>
        <v>9.2307692307692317</v>
      </c>
      <c r="AX20" s="21">
        <f t="shared" si="50"/>
        <v>44.61538461538462</v>
      </c>
      <c r="AY20" s="21">
        <f t="shared" si="51"/>
        <v>21.025641025641026</v>
      </c>
      <c r="AZ20" s="21">
        <f t="shared" si="52"/>
        <v>12.307692307692308</v>
      </c>
      <c r="BA20" s="21">
        <f t="shared" si="53"/>
        <v>9.2307692307692317</v>
      </c>
      <c r="BB20" s="21">
        <f t="shared" si="54"/>
        <v>12.820512820512819</v>
      </c>
    </row>
    <row r="21" spans="2:54" x14ac:dyDescent="0.25">
      <c r="B21" s="9" t="s">
        <v>14</v>
      </c>
      <c r="C21" s="7">
        <v>291</v>
      </c>
      <c r="D21" s="7">
        <v>25</v>
      </c>
      <c r="E21" s="7">
        <v>2</v>
      </c>
      <c r="F21" s="7">
        <v>2</v>
      </c>
      <c r="G21" s="7">
        <v>36</v>
      </c>
      <c r="H21" s="7">
        <v>260</v>
      </c>
      <c r="I21" s="7">
        <v>45</v>
      </c>
      <c r="J21" s="7">
        <v>5</v>
      </c>
      <c r="K21" s="7">
        <v>1</v>
      </c>
      <c r="L21" s="7">
        <v>45</v>
      </c>
      <c r="M21" s="7">
        <v>232</v>
      </c>
      <c r="N21" s="7">
        <v>53</v>
      </c>
      <c r="O21" s="7">
        <v>13</v>
      </c>
      <c r="P21" s="7">
        <v>11</v>
      </c>
      <c r="Q21" s="7">
        <v>47</v>
      </c>
      <c r="R21" s="7">
        <v>228</v>
      </c>
      <c r="S21" s="7">
        <v>59</v>
      </c>
      <c r="T21" s="7">
        <v>4</v>
      </c>
      <c r="U21" s="7">
        <v>5</v>
      </c>
      <c r="V21" s="7">
        <v>60</v>
      </c>
      <c r="W21" s="7">
        <v>154</v>
      </c>
      <c r="X21" s="7">
        <v>69</v>
      </c>
      <c r="Y21" s="7">
        <v>28</v>
      </c>
      <c r="Z21" s="7">
        <v>22</v>
      </c>
      <c r="AA21" s="7">
        <v>83</v>
      </c>
      <c r="AC21" s="9" t="s">
        <v>14</v>
      </c>
      <c r="AD21" s="11">
        <f t="shared" si="30"/>
        <v>81.741573033707866</v>
      </c>
      <c r="AE21" s="11">
        <f t="shared" si="31"/>
        <v>7.02247191011236</v>
      </c>
      <c r="AF21" s="11">
        <f t="shared" si="32"/>
        <v>0.5617977528089888</v>
      </c>
      <c r="AG21" s="11">
        <f t="shared" si="33"/>
        <v>0.5617977528089888</v>
      </c>
      <c r="AH21" s="11">
        <f t="shared" si="34"/>
        <v>10.112359550561797</v>
      </c>
      <c r="AI21" s="50">
        <f t="shared" si="35"/>
        <v>73.033707865168537</v>
      </c>
      <c r="AJ21" s="50">
        <f t="shared" si="36"/>
        <v>12.640449438202248</v>
      </c>
      <c r="AK21" s="50">
        <f t="shared" si="37"/>
        <v>1.4044943820224718</v>
      </c>
      <c r="AL21" s="50">
        <f t="shared" si="38"/>
        <v>0.2808988764044944</v>
      </c>
      <c r="AM21" s="50">
        <f t="shared" si="39"/>
        <v>12.640449438202248</v>
      </c>
      <c r="AN21" s="55">
        <f t="shared" si="40"/>
        <v>65.168539325842701</v>
      </c>
      <c r="AO21" s="55">
        <f t="shared" si="41"/>
        <v>14.887640449438203</v>
      </c>
      <c r="AP21" s="55">
        <f t="shared" si="42"/>
        <v>3.6516853932584268</v>
      </c>
      <c r="AQ21" s="55">
        <f t="shared" si="43"/>
        <v>3.089887640449438</v>
      </c>
      <c r="AR21" s="55">
        <f t="shared" si="44"/>
        <v>13.202247191011235</v>
      </c>
      <c r="AS21" s="21">
        <f t="shared" si="45"/>
        <v>64.044943820224717</v>
      </c>
      <c r="AT21" s="21">
        <f t="shared" si="46"/>
        <v>16.573033707865168</v>
      </c>
      <c r="AU21" s="21">
        <f t="shared" si="47"/>
        <v>1.1235955056179776</v>
      </c>
      <c r="AV21" s="21">
        <f t="shared" si="48"/>
        <v>1.4044943820224718</v>
      </c>
      <c r="AW21" s="21">
        <f t="shared" si="49"/>
        <v>16.853932584269664</v>
      </c>
      <c r="AX21" s="21">
        <f t="shared" si="50"/>
        <v>43.258426966292134</v>
      </c>
      <c r="AY21" s="21">
        <f t="shared" si="51"/>
        <v>19.382022471910112</v>
      </c>
      <c r="AZ21" s="21">
        <f t="shared" si="52"/>
        <v>7.8651685393258424</v>
      </c>
      <c r="BA21" s="21">
        <f t="shared" si="53"/>
        <v>6.179775280898876</v>
      </c>
      <c r="BB21" s="21">
        <f t="shared" si="54"/>
        <v>23.314606741573034</v>
      </c>
    </row>
    <row r="22" spans="2:54" x14ac:dyDescent="0.25">
      <c r="B22" s="9" t="s">
        <v>15</v>
      </c>
      <c r="C22" s="7">
        <v>106</v>
      </c>
      <c r="D22" s="7">
        <v>79</v>
      </c>
      <c r="E22" s="7">
        <v>17</v>
      </c>
      <c r="F22" s="7">
        <v>6</v>
      </c>
      <c r="G22" s="7">
        <v>25</v>
      </c>
      <c r="H22" s="7">
        <v>104</v>
      </c>
      <c r="I22" s="7">
        <v>73</v>
      </c>
      <c r="J22" s="7">
        <v>23</v>
      </c>
      <c r="K22" s="7">
        <v>8</v>
      </c>
      <c r="L22" s="7">
        <v>25</v>
      </c>
      <c r="M22" s="7">
        <v>65</v>
      </c>
      <c r="N22" s="7">
        <v>65</v>
      </c>
      <c r="O22" s="7">
        <v>41</v>
      </c>
      <c r="P22" s="7">
        <v>30</v>
      </c>
      <c r="Q22" s="7">
        <v>32</v>
      </c>
      <c r="R22" s="7">
        <v>90</v>
      </c>
      <c r="S22" s="7">
        <v>61</v>
      </c>
      <c r="T22" s="7">
        <v>41</v>
      </c>
      <c r="U22" s="7">
        <v>9</v>
      </c>
      <c r="V22" s="7">
        <v>32</v>
      </c>
      <c r="W22" s="7">
        <v>63</v>
      </c>
      <c r="X22" s="7">
        <v>64</v>
      </c>
      <c r="Y22" s="7">
        <v>39</v>
      </c>
      <c r="Z22" s="7">
        <v>25</v>
      </c>
      <c r="AA22" s="7">
        <v>42</v>
      </c>
      <c r="AC22" s="9" t="s">
        <v>15</v>
      </c>
      <c r="AD22" s="11">
        <f t="shared" si="30"/>
        <v>45.493562231759654</v>
      </c>
      <c r="AE22" s="11">
        <f t="shared" si="31"/>
        <v>33.905579399141637</v>
      </c>
      <c r="AF22" s="11">
        <f t="shared" si="32"/>
        <v>7.296137339055794</v>
      </c>
      <c r="AG22" s="11">
        <f t="shared" si="33"/>
        <v>2.5751072961373391</v>
      </c>
      <c r="AH22" s="11">
        <f t="shared" si="34"/>
        <v>10.72961373390558</v>
      </c>
      <c r="AI22" s="50">
        <f t="shared" si="35"/>
        <v>44.63519313304721</v>
      </c>
      <c r="AJ22" s="50">
        <f t="shared" si="36"/>
        <v>31.330472103004293</v>
      </c>
      <c r="AK22" s="50">
        <f t="shared" si="37"/>
        <v>9.8712446351931327</v>
      </c>
      <c r="AL22" s="50">
        <f t="shared" si="38"/>
        <v>3.4334763948497855</v>
      </c>
      <c r="AM22" s="50">
        <f t="shared" si="39"/>
        <v>10.72961373390558</v>
      </c>
      <c r="AN22" s="55">
        <f t="shared" si="40"/>
        <v>27.896995708154503</v>
      </c>
      <c r="AO22" s="55">
        <f t="shared" si="41"/>
        <v>27.896995708154503</v>
      </c>
      <c r="AP22" s="55">
        <f t="shared" si="42"/>
        <v>17.596566523605151</v>
      </c>
      <c r="AQ22" s="55">
        <f t="shared" si="43"/>
        <v>12.875536480686694</v>
      </c>
      <c r="AR22" s="55">
        <f t="shared" si="44"/>
        <v>13.733905579399142</v>
      </c>
      <c r="AS22" s="21">
        <f t="shared" si="45"/>
        <v>38.626609442060087</v>
      </c>
      <c r="AT22" s="21">
        <f t="shared" si="46"/>
        <v>26.180257510729614</v>
      </c>
      <c r="AU22" s="21">
        <f t="shared" si="47"/>
        <v>17.596566523605151</v>
      </c>
      <c r="AV22" s="21">
        <f t="shared" si="48"/>
        <v>3.8626609442060089</v>
      </c>
      <c r="AW22" s="21">
        <f t="shared" si="49"/>
        <v>13.733905579399142</v>
      </c>
      <c r="AX22" s="21">
        <f t="shared" si="50"/>
        <v>27.038626609442062</v>
      </c>
      <c r="AY22" s="21">
        <f t="shared" si="51"/>
        <v>27.467811158798284</v>
      </c>
      <c r="AZ22" s="21">
        <f t="shared" si="52"/>
        <v>16.738197424892704</v>
      </c>
      <c r="BA22" s="21">
        <f t="shared" si="53"/>
        <v>10.72961373390558</v>
      </c>
      <c r="BB22" s="21">
        <f t="shared" si="54"/>
        <v>18.025751072961373</v>
      </c>
    </row>
    <row r="23" spans="2:54" x14ac:dyDescent="0.25">
      <c r="B23" s="9" t="s">
        <v>16</v>
      </c>
      <c r="C23" s="7">
        <v>457</v>
      </c>
      <c r="D23" s="7">
        <v>289</v>
      </c>
      <c r="E23" s="7">
        <v>56</v>
      </c>
      <c r="F23" s="7">
        <v>29</v>
      </c>
      <c r="G23" s="7">
        <v>104</v>
      </c>
      <c r="H23" s="7">
        <v>449</v>
      </c>
      <c r="I23" s="7">
        <v>272</v>
      </c>
      <c r="J23" s="7">
        <v>69</v>
      </c>
      <c r="K23" s="7">
        <v>39</v>
      </c>
      <c r="L23" s="7">
        <v>106</v>
      </c>
      <c r="M23" s="7">
        <v>301</v>
      </c>
      <c r="N23" s="7">
        <v>217</v>
      </c>
      <c r="O23" s="7">
        <v>159</v>
      </c>
      <c r="P23" s="7">
        <v>113</v>
      </c>
      <c r="Q23" s="7">
        <v>145</v>
      </c>
      <c r="R23" s="7">
        <v>436</v>
      </c>
      <c r="S23" s="7">
        <v>240</v>
      </c>
      <c r="T23" s="7">
        <v>94</v>
      </c>
      <c r="U23" s="7">
        <v>47</v>
      </c>
      <c r="V23" s="7">
        <v>118</v>
      </c>
      <c r="W23" s="7">
        <v>291</v>
      </c>
      <c r="X23" s="7">
        <v>230</v>
      </c>
      <c r="Y23" s="7">
        <v>121</v>
      </c>
      <c r="Z23" s="7">
        <v>124</v>
      </c>
      <c r="AA23" s="7">
        <v>169</v>
      </c>
      <c r="AC23" s="9" t="s">
        <v>16</v>
      </c>
      <c r="AD23" s="11">
        <f t="shared" si="30"/>
        <v>48.877005347593581</v>
      </c>
      <c r="AE23" s="11">
        <f t="shared" si="31"/>
        <v>30.909090909090907</v>
      </c>
      <c r="AF23" s="11">
        <f t="shared" si="32"/>
        <v>5.9893048128342246</v>
      </c>
      <c r="AG23" s="11">
        <f t="shared" si="33"/>
        <v>3.1016042780748663</v>
      </c>
      <c r="AH23" s="11">
        <f t="shared" si="34"/>
        <v>11.122994652406417</v>
      </c>
      <c r="AI23" s="50">
        <f t="shared" si="35"/>
        <v>48.021390374331553</v>
      </c>
      <c r="AJ23" s="50">
        <f t="shared" si="36"/>
        <v>29.09090909090909</v>
      </c>
      <c r="AK23" s="50">
        <f t="shared" si="37"/>
        <v>7.379679144385026</v>
      </c>
      <c r="AL23" s="50">
        <f t="shared" si="38"/>
        <v>4.1711229946524062</v>
      </c>
      <c r="AM23" s="50">
        <f t="shared" si="39"/>
        <v>11.336898395721926</v>
      </c>
      <c r="AN23" s="55">
        <f t="shared" si="40"/>
        <v>32.192513368983953</v>
      </c>
      <c r="AO23" s="55">
        <f t="shared" si="41"/>
        <v>23.208556149732619</v>
      </c>
      <c r="AP23" s="55">
        <f t="shared" si="42"/>
        <v>17.005347593582886</v>
      </c>
      <c r="AQ23" s="55">
        <f t="shared" si="43"/>
        <v>12.085561497326204</v>
      </c>
      <c r="AR23" s="55">
        <f t="shared" si="44"/>
        <v>15.508021390374333</v>
      </c>
      <c r="AS23" s="21">
        <f t="shared" si="45"/>
        <v>46.63101604278075</v>
      </c>
      <c r="AT23" s="21">
        <f t="shared" si="46"/>
        <v>25.668449197860966</v>
      </c>
      <c r="AU23" s="21">
        <f t="shared" si="47"/>
        <v>10.053475935828878</v>
      </c>
      <c r="AV23" s="21">
        <f t="shared" si="48"/>
        <v>5.0267379679144391</v>
      </c>
      <c r="AW23" s="21">
        <f t="shared" si="49"/>
        <v>12.620320855614972</v>
      </c>
      <c r="AX23" s="21">
        <f t="shared" si="50"/>
        <v>31.122994652406415</v>
      </c>
      <c r="AY23" s="21">
        <f t="shared" si="51"/>
        <v>24.598930481283425</v>
      </c>
      <c r="AZ23" s="21">
        <f t="shared" si="52"/>
        <v>12.941176470588237</v>
      </c>
      <c r="BA23" s="21">
        <f t="shared" si="53"/>
        <v>13.262032085561499</v>
      </c>
      <c r="BB23" s="21">
        <f t="shared" si="54"/>
        <v>18.074866310160427</v>
      </c>
    </row>
    <row r="24" spans="2:54" x14ac:dyDescent="0.25">
      <c r="B24" s="4" t="s">
        <v>46</v>
      </c>
      <c r="C24" s="18"/>
      <c r="D24" s="18"/>
      <c r="E24" s="18"/>
      <c r="F24" s="34"/>
      <c r="G24" s="34"/>
      <c r="H24" s="40"/>
      <c r="I24" s="25"/>
      <c r="J24" s="25"/>
      <c r="K24" s="25"/>
      <c r="L24" s="25"/>
      <c r="M24" s="46"/>
      <c r="N24" s="4"/>
      <c r="O24" s="18"/>
      <c r="P24" s="18"/>
      <c r="Q24" s="18"/>
      <c r="S24" s="4"/>
      <c r="T24" s="4"/>
      <c r="U24" s="4"/>
      <c r="V24" s="4"/>
      <c r="X24" s="4"/>
      <c r="Y24" s="4"/>
      <c r="Z24" s="4"/>
      <c r="AA24" s="4"/>
      <c r="AC24" s="4" t="s">
        <v>46</v>
      </c>
      <c r="AD24" s="34"/>
      <c r="AE24" s="34"/>
      <c r="AF24" s="34"/>
      <c r="AG24" s="34"/>
      <c r="AH24" s="34"/>
      <c r="AI24" s="53"/>
      <c r="AJ24" s="34"/>
      <c r="AK24" s="34"/>
      <c r="AL24" s="34"/>
      <c r="AM24" s="34"/>
      <c r="AN24" s="46"/>
      <c r="AO24" s="34"/>
      <c r="AP24" s="34"/>
      <c r="AQ24" s="34"/>
      <c r="AR24" s="34"/>
    </row>
    <row r="25" spans="2:54" x14ac:dyDescent="0.25">
      <c r="B25" s="9" t="s">
        <v>47</v>
      </c>
      <c r="C25" s="7">
        <v>2190</v>
      </c>
      <c r="D25" s="7">
        <v>1240</v>
      </c>
      <c r="E25" s="7">
        <v>259</v>
      </c>
      <c r="F25" s="7">
        <v>102</v>
      </c>
      <c r="G25" s="7">
        <v>486</v>
      </c>
      <c r="H25" s="7">
        <v>2114</v>
      </c>
      <c r="I25" s="7">
        <v>1214</v>
      </c>
      <c r="J25" s="7">
        <v>295</v>
      </c>
      <c r="K25" s="7">
        <v>133</v>
      </c>
      <c r="L25" s="7">
        <v>521</v>
      </c>
      <c r="M25" s="7">
        <v>1406</v>
      </c>
      <c r="N25" s="7">
        <v>1126</v>
      </c>
      <c r="O25" s="7">
        <v>615</v>
      </c>
      <c r="P25" s="7">
        <v>485</v>
      </c>
      <c r="Q25" s="7">
        <v>645</v>
      </c>
      <c r="R25" s="7">
        <v>1836</v>
      </c>
      <c r="S25" s="7">
        <v>1216</v>
      </c>
      <c r="T25" s="7">
        <v>447</v>
      </c>
      <c r="U25" s="7">
        <v>197</v>
      </c>
      <c r="V25" s="7">
        <v>581</v>
      </c>
      <c r="W25" s="7">
        <v>1321</v>
      </c>
      <c r="X25" s="7">
        <v>1197</v>
      </c>
      <c r="Y25" s="7">
        <v>607</v>
      </c>
      <c r="Z25" s="7">
        <v>420</v>
      </c>
      <c r="AA25" s="7">
        <v>732</v>
      </c>
      <c r="AC25" s="9" t="s">
        <v>47</v>
      </c>
      <c r="AD25" s="11">
        <f t="shared" ref="AD25:AD26" si="55">C25/($C25+$D25+$E25+$F25+$G25)*100</f>
        <v>51.204115033902262</v>
      </c>
      <c r="AE25" s="11">
        <f t="shared" ref="AE25:AE26" si="56">D25/($C25+$D25+$E25+$F25+$G25)*100</f>
        <v>28.992284311433249</v>
      </c>
      <c r="AF25" s="11">
        <f t="shared" ref="AF25:AF26" si="57">E25/($C25+$D25+$E25+$F25+$G25)*100</f>
        <v>6.0556464811783961</v>
      </c>
      <c r="AG25" s="11">
        <f t="shared" ref="AG25:AG26" si="58">F25/($C25+$D25+$E25+$F25+$G25)*100</f>
        <v>2.3848491933598317</v>
      </c>
      <c r="AH25" s="11">
        <f t="shared" ref="AH25:AH26" si="59">G25/($C25+$D25+$E25+$F25+$G25)*100</f>
        <v>11.363104980126257</v>
      </c>
      <c r="AI25" s="50">
        <f t="shared" ref="AI25:AI26" si="60">H25/($H25+$I25+$J25+$K25+$L25)*100</f>
        <v>49.427168576104748</v>
      </c>
      <c r="AJ25" s="50">
        <f t="shared" ref="AJ25:AJ26" si="61">I25/($H25+$I25+$J25+$K25+$L25)*100</f>
        <v>28.384381575870936</v>
      </c>
      <c r="AK25" s="50">
        <f t="shared" ref="AK25:AK26" si="62">J25/($H25+$I25+$J25+$K25+$L25)*100</f>
        <v>6.8973579611877485</v>
      </c>
      <c r="AL25" s="50">
        <f t="shared" ref="AL25:AL26" si="63">K25/($H25+$I25+$J25+$K25+$L25)*100</f>
        <v>3.1096563011456628</v>
      </c>
      <c r="AM25" s="50">
        <f t="shared" ref="AM25:AM26" si="64">L25/($H25+$I25+$J25+$K25+$L25)*100</f>
        <v>12.181435585690904</v>
      </c>
      <c r="AN25" s="55">
        <f t="shared" ref="AN25:AN26" si="65">M25/($M25+$N25+$O25+$P25+$Q25)*100</f>
        <v>32.873509469254145</v>
      </c>
      <c r="AO25" s="55">
        <f t="shared" ref="AO25:AO26" si="66">N25/($M25+$N25+$O25+$P25+$Q25)*100</f>
        <v>26.326864624736967</v>
      </c>
      <c r="AP25" s="55">
        <f t="shared" ref="AP25:AP26" si="67">O25/($M25+$N25+$O25+$P25+$Q25)*100</f>
        <v>14.379237783493103</v>
      </c>
      <c r="AQ25" s="55">
        <f t="shared" ref="AQ25:AQ26" si="68">P25/($M25+$N25+$O25+$P25+$Q25)*100</f>
        <v>11.339724105681553</v>
      </c>
      <c r="AR25" s="55">
        <f t="shared" ref="AR25:AR26" si="69">Q25/($M25+$N25+$O25+$P25+$Q25)*100</f>
        <v>15.080664016834231</v>
      </c>
      <c r="AS25" s="21">
        <f t="shared" ref="AS25:AS26" si="70">R25/($R25+$S25+$T25+$U25+$V25)*100</f>
        <v>42.927285480476968</v>
      </c>
      <c r="AT25" s="21">
        <f t="shared" ref="AT25:AT26" si="71">S25/($R25+$S25+$T25+$U25+$V25)*100</f>
        <v>28.431143324760345</v>
      </c>
      <c r="AU25" s="21">
        <f t="shared" ref="AU25:AU26" si="72">T25/($R25+$S25+$T25+$U25+$V25)*100</f>
        <v>10.451250876782792</v>
      </c>
      <c r="AV25" s="21">
        <f t="shared" ref="AV25:AV26" si="73">U25/($R25+$S25+$T25+$U25+$V25)*100</f>
        <v>4.6060322656067338</v>
      </c>
      <c r="AW25" s="21">
        <f t="shared" ref="AW25:AW26" si="74">V25/($R25+$S25+$T25+$U25+$V25)*100</f>
        <v>13.584288052373159</v>
      </c>
      <c r="AX25" s="21">
        <f t="shared" ref="AX25:AX26" si="75">W25/($W25+$X25+$Y25+$Z25+$AA25)*100</f>
        <v>30.88613514145429</v>
      </c>
      <c r="AY25" s="21">
        <f t="shared" ref="AY25:AY26" si="76">X25/($W25+$X25+$Y25+$Z25+$AA25)*100</f>
        <v>27.986906710310965</v>
      </c>
      <c r="AZ25" s="21">
        <f t="shared" ref="AZ25:AZ26" si="77">Y25/($W25+$X25+$Y25+$Z25+$AA25)*100</f>
        <v>14.192190787935468</v>
      </c>
      <c r="BA25" s="21">
        <f t="shared" ref="BA25:BA26" si="78">Z25/($W25+$X25+$Y25+$Z25+$AA25)*100</f>
        <v>9.8199672667757767</v>
      </c>
      <c r="BB25" s="21">
        <f t="shared" ref="BB25:BB26" si="79">AA25/($W25+$X25+$Y25+$Z25+$AA25)*100</f>
        <v>17.114800093523495</v>
      </c>
    </row>
    <row r="26" spans="2:54" x14ac:dyDescent="0.25">
      <c r="B26" s="9" t="s">
        <v>48</v>
      </c>
      <c r="C26" s="7">
        <v>660</v>
      </c>
      <c r="D26" s="7">
        <v>589</v>
      </c>
      <c r="E26" s="7">
        <v>132</v>
      </c>
      <c r="F26" s="7">
        <v>36</v>
      </c>
      <c r="G26" s="7">
        <v>143</v>
      </c>
      <c r="H26" s="7">
        <v>732</v>
      </c>
      <c r="I26" s="7">
        <v>505</v>
      </c>
      <c r="J26" s="7">
        <v>137</v>
      </c>
      <c r="K26" s="7">
        <v>44</v>
      </c>
      <c r="L26" s="7">
        <v>142</v>
      </c>
      <c r="M26" s="7">
        <v>447</v>
      </c>
      <c r="N26" s="7">
        <v>453</v>
      </c>
      <c r="O26" s="7">
        <v>271</v>
      </c>
      <c r="P26" s="7">
        <v>203</v>
      </c>
      <c r="Q26" s="7">
        <v>186</v>
      </c>
      <c r="R26" s="7">
        <v>634</v>
      </c>
      <c r="S26" s="7">
        <v>449</v>
      </c>
      <c r="T26" s="7">
        <v>222</v>
      </c>
      <c r="U26" s="7">
        <v>87</v>
      </c>
      <c r="V26" s="7">
        <v>168</v>
      </c>
      <c r="W26" s="7">
        <v>760</v>
      </c>
      <c r="X26" s="7">
        <v>452</v>
      </c>
      <c r="Y26" s="7">
        <v>123</v>
      </c>
      <c r="Z26" s="7">
        <v>55</v>
      </c>
      <c r="AA26" s="7">
        <v>170</v>
      </c>
      <c r="AC26" s="9" t="s">
        <v>48</v>
      </c>
      <c r="AD26" s="11">
        <f t="shared" si="55"/>
        <v>42.307692307692307</v>
      </c>
      <c r="AE26" s="11">
        <f t="shared" si="56"/>
        <v>37.756410256410255</v>
      </c>
      <c r="AF26" s="11">
        <f t="shared" si="57"/>
        <v>8.4615384615384617</v>
      </c>
      <c r="AG26" s="11">
        <f t="shared" si="58"/>
        <v>2.3076923076923079</v>
      </c>
      <c r="AH26" s="11">
        <f t="shared" si="59"/>
        <v>9.1666666666666661</v>
      </c>
      <c r="AI26" s="50">
        <f t="shared" si="60"/>
        <v>46.92307692307692</v>
      </c>
      <c r="AJ26" s="50">
        <f t="shared" si="61"/>
        <v>32.371794871794876</v>
      </c>
      <c r="AK26" s="50">
        <f t="shared" si="62"/>
        <v>8.782051282051281</v>
      </c>
      <c r="AL26" s="50">
        <f t="shared" si="63"/>
        <v>2.8205128205128207</v>
      </c>
      <c r="AM26" s="50">
        <f t="shared" si="64"/>
        <v>9.1025641025641022</v>
      </c>
      <c r="AN26" s="55">
        <f t="shared" si="65"/>
        <v>28.653846153846153</v>
      </c>
      <c r="AO26" s="55">
        <f t="shared" si="66"/>
        <v>29.03846153846154</v>
      </c>
      <c r="AP26" s="55">
        <f t="shared" si="67"/>
        <v>17.371794871794872</v>
      </c>
      <c r="AQ26" s="55">
        <f t="shared" si="68"/>
        <v>13.012820512820515</v>
      </c>
      <c r="AR26" s="55">
        <f t="shared" si="69"/>
        <v>11.923076923076923</v>
      </c>
      <c r="AS26" s="21">
        <f t="shared" si="70"/>
        <v>40.641025641025642</v>
      </c>
      <c r="AT26" s="21">
        <f t="shared" si="71"/>
        <v>28.782051282051281</v>
      </c>
      <c r="AU26" s="21">
        <f t="shared" si="72"/>
        <v>14.23076923076923</v>
      </c>
      <c r="AV26" s="21">
        <f t="shared" si="73"/>
        <v>5.5769230769230775</v>
      </c>
      <c r="AW26" s="21">
        <f t="shared" si="74"/>
        <v>10.76923076923077</v>
      </c>
      <c r="AX26" s="21">
        <f t="shared" si="75"/>
        <v>48.717948717948715</v>
      </c>
      <c r="AY26" s="21">
        <f t="shared" si="76"/>
        <v>28.974358974358978</v>
      </c>
      <c r="AZ26" s="21">
        <f t="shared" si="77"/>
        <v>7.8846153846153841</v>
      </c>
      <c r="BA26" s="21">
        <f t="shared" si="78"/>
        <v>3.5256410256410255</v>
      </c>
      <c r="BB26" s="21">
        <f t="shared" si="79"/>
        <v>10.897435897435898</v>
      </c>
    </row>
  </sheetData>
  <mergeCells count="12">
    <mergeCell ref="AX7:BB7"/>
    <mergeCell ref="B7:B8"/>
    <mergeCell ref="C7:G7"/>
    <mergeCell ref="H7:L7"/>
    <mergeCell ref="M7:Q7"/>
    <mergeCell ref="R7:V7"/>
    <mergeCell ref="AC7:AC8"/>
    <mergeCell ref="AD7:AH7"/>
    <mergeCell ref="AI7:AM7"/>
    <mergeCell ref="AN7:AR7"/>
    <mergeCell ref="AS7:AW7"/>
    <mergeCell ref="W7:AA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8" max="1048575" man="1"/>
    <brk id="3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zoomScaleNormal="100" workbookViewId="0">
      <selection activeCell="E7" sqref="E7"/>
    </sheetView>
  </sheetViews>
  <sheetFormatPr defaultRowHeight="15" x14ac:dyDescent="0.25"/>
  <cols>
    <col min="1" max="1" width="3.42578125" customWidth="1"/>
    <col min="2" max="2" width="28.28515625" customWidth="1"/>
    <col min="3" max="3" width="10.140625" customWidth="1"/>
    <col min="4" max="4" width="11.140625" customWidth="1"/>
    <col min="5" max="5" width="10.140625" customWidth="1"/>
    <col min="6" max="6" width="3.42578125" customWidth="1"/>
    <col min="7" max="7" width="27.7109375" customWidth="1"/>
  </cols>
  <sheetData>
    <row r="1" spans="1:25" ht="18" x14ac:dyDescent="0.25">
      <c r="B1" s="1" t="s">
        <v>30</v>
      </c>
    </row>
    <row r="2" spans="1:25" ht="18" x14ac:dyDescent="0.25">
      <c r="A2" s="22"/>
      <c r="B2" s="1" t="str">
        <f>Índice!B2</f>
        <v>Novembro 2020</v>
      </c>
      <c r="F2" s="97"/>
      <c r="G2" s="97"/>
      <c r="H2" s="97"/>
      <c r="I2" s="97"/>
      <c r="J2" s="97"/>
    </row>
    <row r="3" spans="1:25" x14ac:dyDescent="0.25">
      <c r="B3" s="23" t="s">
        <v>33</v>
      </c>
      <c r="F3" s="61"/>
      <c r="G3" s="61"/>
      <c r="H3" s="61"/>
      <c r="I3" s="61"/>
      <c r="J3" s="61"/>
    </row>
    <row r="4" spans="1:25" ht="91.5" customHeight="1" x14ac:dyDescent="0.25">
      <c r="B4" s="95" t="s">
        <v>138</v>
      </c>
      <c r="C4" s="95"/>
      <c r="D4" s="95"/>
      <c r="E4" s="95"/>
      <c r="F4" s="95"/>
      <c r="G4" s="95"/>
      <c r="H4" s="95"/>
      <c r="I4" s="95"/>
      <c r="J4" s="9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.5" customHeight="1" x14ac:dyDescent="0.25"/>
    <row r="6" spans="1:25" x14ac:dyDescent="0.25">
      <c r="B6" s="19" t="s">
        <v>27</v>
      </c>
      <c r="G6" s="19" t="s">
        <v>28</v>
      </c>
    </row>
    <row r="7" spans="1:25" ht="45" x14ac:dyDescent="0.25">
      <c r="B7" s="60" t="s">
        <v>0</v>
      </c>
      <c r="C7" s="60" t="s">
        <v>127</v>
      </c>
      <c r="D7" s="60" t="s">
        <v>128</v>
      </c>
      <c r="E7" s="3" t="s">
        <v>57</v>
      </c>
      <c r="G7" s="60" t="s">
        <v>0</v>
      </c>
      <c r="H7" s="60" t="s">
        <v>127</v>
      </c>
      <c r="I7" s="60" t="s">
        <v>128</v>
      </c>
      <c r="J7" s="3" t="s">
        <v>57</v>
      </c>
    </row>
    <row r="8" spans="1:25" x14ac:dyDescent="0.25">
      <c r="B8" s="4" t="s">
        <v>1</v>
      </c>
      <c r="C8" s="5"/>
      <c r="D8" s="5"/>
      <c r="E8" s="32"/>
      <c r="G8" s="4" t="s">
        <v>1</v>
      </c>
      <c r="H8" s="5"/>
      <c r="I8" s="5"/>
      <c r="J8" s="32"/>
    </row>
    <row r="9" spans="1:25" x14ac:dyDescent="0.25">
      <c r="B9" s="6" t="s">
        <v>1</v>
      </c>
      <c r="C9" s="7">
        <v>635</v>
      </c>
      <c r="D9" s="7">
        <v>3225</v>
      </c>
      <c r="E9" s="7">
        <v>1977</v>
      </c>
      <c r="G9" s="6" t="s">
        <v>1</v>
      </c>
      <c r="H9" s="11">
        <f>C9/($C9+$D9+$E9)*100</f>
        <v>10.878876135000857</v>
      </c>
      <c r="I9" s="11">
        <f>D9/($C9+$D9+$E9)*100</f>
        <v>55.250985095083095</v>
      </c>
      <c r="J9" s="11">
        <f>E9/($C9+$D9+$E9)*100</f>
        <v>33.870138769916053</v>
      </c>
    </row>
    <row r="10" spans="1:25" x14ac:dyDescent="0.25">
      <c r="B10" s="4" t="s">
        <v>2</v>
      </c>
      <c r="C10" s="8"/>
      <c r="D10" s="8"/>
      <c r="E10" s="33"/>
      <c r="G10" s="4" t="s">
        <v>2</v>
      </c>
      <c r="H10" s="12"/>
      <c r="I10" s="12"/>
      <c r="J10" s="48"/>
    </row>
    <row r="11" spans="1:25" x14ac:dyDescent="0.25">
      <c r="B11" s="9" t="s">
        <v>3</v>
      </c>
      <c r="C11" s="7">
        <v>137</v>
      </c>
      <c r="D11" s="7">
        <v>557</v>
      </c>
      <c r="E11" s="7">
        <v>526</v>
      </c>
      <c r="G11" s="9" t="s">
        <v>3</v>
      </c>
      <c r="H11" s="11">
        <f t="shared" ref="H11:H14" si="0">C11/($C11+$D11+$E11)*100</f>
        <v>11.229508196721312</v>
      </c>
      <c r="I11" s="11">
        <f t="shared" ref="I11:I14" si="1">D11/($C11+$D11+$E11)*100</f>
        <v>45.655737704918032</v>
      </c>
      <c r="J11" s="11">
        <f t="shared" ref="J11:J14" si="2">E11/($C11+$D11+$E11)*100</f>
        <v>43.114754098360656</v>
      </c>
    </row>
    <row r="12" spans="1:25" x14ac:dyDescent="0.25">
      <c r="B12" s="9" t="s">
        <v>4</v>
      </c>
      <c r="C12" s="7">
        <v>231</v>
      </c>
      <c r="D12" s="7">
        <v>1107</v>
      </c>
      <c r="E12" s="7">
        <v>749</v>
      </c>
      <c r="G12" s="9" t="s">
        <v>4</v>
      </c>
      <c r="H12" s="11">
        <f t="shared" si="0"/>
        <v>11.068519405845711</v>
      </c>
      <c r="I12" s="11">
        <f t="shared" si="1"/>
        <v>53.042644944896978</v>
      </c>
      <c r="J12" s="11">
        <f t="shared" si="2"/>
        <v>35.888835649257302</v>
      </c>
    </row>
    <row r="13" spans="1:25" x14ac:dyDescent="0.25">
      <c r="B13" s="9" t="s">
        <v>5</v>
      </c>
      <c r="C13" s="7">
        <v>216</v>
      </c>
      <c r="D13" s="7">
        <v>1009</v>
      </c>
      <c r="E13" s="7">
        <v>500</v>
      </c>
      <c r="G13" s="9" t="s">
        <v>5</v>
      </c>
      <c r="H13" s="11">
        <f t="shared" si="0"/>
        <v>12.521739130434783</v>
      </c>
      <c r="I13" s="11">
        <f t="shared" si="1"/>
        <v>58.492753623188406</v>
      </c>
      <c r="J13" s="11">
        <f t="shared" si="2"/>
        <v>28.985507246376812</v>
      </c>
    </row>
    <row r="14" spans="1:25" x14ac:dyDescent="0.25">
      <c r="B14" s="9" t="s">
        <v>6</v>
      </c>
      <c r="C14" s="7">
        <v>51</v>
      </c>
      <c r="D14" s="7">
        <v>552</v>
      </c>
      <c r="E14" s="7">
        <v>202</v>
      </c>
      <c r="G14" s="9" t="s">
        <v>6</v>
      </c>
      <c r="H14" s="11">
        <f t="shared" si="0"/>
        <v>6.3354037267080745</v>
      </c>
      <c r="I14" s="11">
        <f t="shared" si="1"/>
        <v>68.571428571428569</v>
      </c>
      <c r="J14" s="11">
        <f t="shared" si="2"/>
        <v>25.093167701863354</v>
      </c>
    </row>
    <row r="15" spans="1:25" x14ac:dyDescent="0.25">
      <c r="B15" s="4" t="s">
        <v>17</v>
      </c>
      <c r="C15" s="8"/>
      <c r="D15" s="8"/>
      <c r="E15" s="33"/>
      <c r="G15" s="4" t="s">
        <v>17</v>
      </c>
      <c r="H15" s="8"/>
      <c r="I15" s="8"/>
      <c r="J15" s="33"/>
    </row>
    <row r="16" spans="1:25" x14ac:dyDescent="0.25">
      <c r="B16" s="9" t="s">
        <v>10</v>
      </c>
      <c r="C16" s="7">
        <v>175</v>
      </c>
      <c r="D16" s="7">
        <v>1006</v>
      </c>
      <c r="E16" s="7">
        <v>511</v>
      </c>
      <c r="G16" s="9" t="s">
        <v>10</v>
      </c>
      <c r="H16" s="11">
        <f t="shared" ref="H16:H22" si="3">C16/($C16+$D16+$E16)*100</f>
        <v>10.342789598108746</v>
      </c>
      <c r="I16" s="11">
        <f t="shared" ref="I16:I22" si="4">D16/($C16+$D16+$E16)*100</f>
        <v>59.456264775413715</v>
      </c>
      <c r="J16" s="11">
        <f t="shared" ref="J16:J22" si="5">E16/($C16+$D16+$E16)*100</f>
        <v>30.200945626477544</v>
      </c>
    </row>
    <row r="17" spans="2:10" x14ac:dyDescent="0.25">
      <c r="B17" s="9" t="s">
        <v>11</v>
      </c>
      <c r="C17" s="7">
        <v>56</v>
      </c>
      <c r="D17" s="7">
        <v>335</v>
      </c>
      <c r="E17" s="7">
        <v>248</v>
      </c>
      <c r="G17" s="9" t="s">
        <v>11</v>
      </c>
      <c r="H17" s="11">
        <f t="shared" si="3"/>
        <v>8.7636932707355246</v>
      </c>
      <c r="I17" s="11">
        <f t="shared" si="4"/>
        <v>52.425665101721442</v>
      </c>
      <c r="J17" s="11">
        <f t="shared" si="5"/>
        <v>38.810641627543035</v>
      </c>
    </row>
    <row r="18" spans="2:10" x14ac:dyDescent="0.25">
      <c r="B18" s="9" t="s">
        <v>12</v>
      </c>
      <c r="C18" s="7">
        <v>178</v>
      </c>
      <c r="D18" s="7">
        <v>1024</v>
      </c>
      <c r="E18" s="7">
        <v>585</v>
      </c>
      <c r="G18" s="9" t="s">
        <v>12</v>
      </c>
      <c r="H18" s="11">
        <f t="shared" si="3"/>
        <v>9.9608282036933407</v>
      </c>
      <c r="I18" s="11">
        <f t="shared" si="4"/>
        <v>57.302742025741473</v>
      </c>
      <c r="J18" s="11">
        <f t="shared" si="5"/>
        <v>32.736429770565195</v>
      </c>
    </row>
    <row r="19" spans="2:10" x14ac:dyDescent="0.25">
      <c r="B19" s="9" t="s">
        <v>13</v>
      </c>
      <c r="C19" s="7">
        <v>26</v>
      </c>
      <c r="D19" s="7">
        <v>113</v>
      </c>
      <c r="E19" s="7">
        <v>56</v>
      </c>
      <c r="G19" s="9" t="s">
        <v>13</v>
      </c>
      <c r="H19" s="11">
        <f t="shared" si="3"/>
        <v>13.333333333333334</v>
      </c>
      <c r="I19" s="11">
        <f t="shared" si="4"/>
        <v>57.948717948717956</v>
      </c>
      <c r="J19" s="11">
        <f t="shared" si="5"/>
        <v>28.717948717948715</v>
      </c>
    </row>
    <row r="20" spans="2:10" x14ac:dyDescent="0.25">
      <c r="B20" s="9" t="s">
        <v>14</v>
      </c>
      <c r="C20" s="7">
        <v>71</v>
      </c>
      <c r="D20" s="7">
        <v>98</v>
      </c>
      <c r="E20" s="7">
        <v>187</v>
      </c>
      <c r="G20" s="9" t="s">
        <v>14</v>
      </c>
      <c r="H20" s="11">
        <f t="shared" si="3"/>
        <v>19.943820224719101</v>
      </c>
      <c r="I20" s="11">
        <f t="shared" si="4"/>
        <v>27.528089887640451</v>
      </c>
      <c r="J20" s="11">
        <f t="shared" si="5"/>
        <v>52.528089887640448</v>
      </c>
    </row>
    <row r="21" spans="2:10" x14ac:dyDescent="0.25">
      <c r="B21" s="9" t="s">
        <v>15</v>
      </c>
      <c r="C21" s="7">
        <v>29</v>
      </c>
      <c r="D21" s="7">
        <v>131</v>
      </c>
      <c r="E21" s="7">
        <v>73</v>
      </c>
      <c r="G21" s="9" t="s">
        <v>15</v>
      </c>
      <c r="H21" s="11">
        <f t="shared" si="3"/>
        <v>12.446351931330472</v>
      </c>
      <c r="I21" s="11">
        <f t="shared" si="4"/>
        <v>56.223175965665241</v>
      </c>
      <c r="J21" s="11">
        <f t="shared" si="5"/>
        <v>31.330472103004293</v>
      </c>
    </row>
    <row r="22" spans="2:10" x14ac:dyDescent="0.25">
      <c r="B22" s="9" t="s">
        <v>16</v>
      </c>
      <c r="C22" s="7">
        <v>100</v>
      </c>
      <c r="D22" s="7">
        <v>518</v>
      </c>
      <c r="E22" s="7">
        <v>317</v>
      </c>
      <c r="G22" s="9" t="s">
        <v>16</v>
      </c>
      <c r="H22" s="11">
        <f t="shared" si="3"/>
        <v>10.695187165775401</v>
      </c>
      <c r="I22" s="11">
        <f t="shared" si="4"/>
        <v>55.401069518716575</v>
      </c>
      <c r="J22" s="11">
        <f t="shared" si="5"/>
        <v>33.903743315508024</v>
      </c>
    </row>
    <row r="23" spans="2:10" x14ac:dyDescent="0.25">
      <c r="B23" s="4" t="s">
        <v>46</v>
      </c>
      <c r="C23" s="18"/>
      <c r="D23" s="18"/>
      <c r="E23" s="35"/>
      <c r="G23" s="4" t="s">
        <v>46</v>
      </c>
      <c r="H23" s="34"/>
      <c r="I23" s="34"/>
      <c r="J23" s="49"/>
    </row>
    <row r="24" spans="2:10" x14ac:dyDescent="0.25">
      <c r="B24" s="9" t="s">
        <v>47</v>
      </c>
      <c r="C24" s="7">
        <v>471</v>
      </c>
      <c r="D24" s="7">
        <v>2322</v>
      </c>
      <c r="E24" s="7">
        <v>1484</v>
      </c>
      <c r="G24" s="9" t="s">
        <v>47</v>
      </c>
      <c r="H24" s="11">
        <f t="shared" ref="H24:H25" si="6">C24/($C24+$D24+$E24)*100</f>
        <v>11.012391863455694</v>
      </c>
      <c r="I24" s="11">
        <f t="shared" ref="I24:I25" si="7">D24/($C24+$D24+$E24)*100</f>
        <v>54.29039046060322</v>
      </c>
      <c r="J24" s="11">
        <f t="shared" ref="J24:J25" si="8">E24/($C24+$D24+$E24)*100</f>
        <v>34.697217675941076</v>
      </c>
    </row>
    <row r="25" spans="2:10" x14ac:dyDescent="0.25">
      <c r="B25" s="9" t="s">
        <v>48</v>
      </c>
      <c r="C25" s="7">
        <v>164</v>
      </c>
      <c r="D25" s="7">
        <v>903</v>
      </c>
      <c r="E25" s="7">
        <v>493</v>
      </c>
      <c r="G25" s="9" t="s">
        <v>48</v>
      </c>
      <c r="H25" s="11">
        <f t="shared" si="6"/>
        <v>10.512820512820513</v>
      </c>
      <c r="I25" s="11">
        <f t="shared" si="7"/>
        <v>57.884615384615387</v>
      </c>
      <c r="J25" s="11">
        <f t="shared" si="8"/>
        <v>31.602564102564102</v>
      </c>
    </row>
  </sheetData>
  <mergeCells count="3">
    <mergeCell ref="F2:H2"/>
    <mergeCell ref="I2:J2"/>
    <mergeCell ref="B4:J4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topLeftCell="A4" zoomScaleNormal="100" workbookViewId="0">
      <selection activeCell="C10" sqref="C10"/>
    </sheetView>
  </sheetViews>
  <sheetFormatPr defaultRowHeight="15" x14ac:dyDescent="0.25"/>
  <cols>
    <col min="1" max="1" width="3.42578125" customWidth="1"/>
    <col min="2" max="2" width="28.28515625" customWidth="1"/>
    <col min="3" max="3" width="14.5703125" customWidth="1"/>
    <col min="4" max="4" width="20" customWidth="1"/>
    <col min="5" max="5" width="3.42578125" customWidth="1"/>
  </cols>
  <sheetData>
    <row r="1" spans="1:26" ht="18" x14ac:dyDescent="0.25">
      <c r="B1" s="1" t="s">
        <v>30</v>
      </c>
      <c r="C1" s="1"/>
    </row>
    <row r="2" spans="1:26" ht="18" x14ac:dyDescent="0.25">
      <c r="A2" s="22"/>
      <c r="B2" s="1" t="str">
        <f>Índice!B2</f>
        <v>Novembro 2020</v>
      </c>
      <c r="C2" s="1"/>
      <c r="E2" s="61"/>
    </row>
    <row r="3" spans="1:26" x14ac:dyDescent="0.25">
      <c r="B3" s="23" t="s">
        <v>33</v>
      </c>
      <c r="C3" s="23"/>
      <c r="E3" s="61"/>
    </row>
    <row r="4" spans="1:26" ht="91.5" customHeight="1" x14ac:dyDescent="0.25">
      <c r="B4" s="95" t="s">
        <v>126</v>
      </c>
      <c r="C4" s="95"/>
      <c r="D4" s="95"/>
      <c r="E4" s="95"/>
      <c r="F4" s="95"/>
      <c r="G4" s="95"/>
      <c r="H4" s="95"/>
      <c r="I4" s="95"/>
      <c r="J4" s="95"/>
      <c r="K4" s="9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/>
    <row r="6" spans="1:26" x14ac:dyDescent="0.25">
      <c r="B6" s="19" t="s">
        <v>135</v>
      </c>
      <c r="C6" s="19"/>
    </row>
    <row r="7" spans="1:26" ht="26.25" customHeight="1" x14ac:dyDescent="0.25">
      <c r="B7" s="103" t="s">
        <v>0</v>
      </c>
      <c r="C7" s="101" t="s">
        <v>139</v>
      </c>
      <c r="D7" s="102"/>
    </row>
    <row r="8" spans="1:26" ht="43.5" customHeight="1" x14ac:dyDescent="0.25">
      <c r="B8" s="104"/>
      <c r="C8" s="74" t="s">
        <v>140</v>
      </c>
      <c r="D8" s="74" t="s">
        <v>136</v>
      </c>
    </row>
    <row r="9" spans="1:26" x14ac:dyDescent="0.25">
      <c r="B9" s="4" t="s">
        <v>1</v>
      </c>
      <c r="C9" s="4"/>
      <c r="D9" s="5"/>
    </row>
    <row r="10" spans="1:26" x14ac:dyDescent="0.25">
      <c r="B10" s="6" t="s">
        <v>1</v>
      </c>
      <c r="C10" s="69">
        <f>'Q9'!C9</f>
        <v>635</v>
      </c>
      <c r="D10" s="64">
        <v>7.1433070870000002</v>
      </c>
    </row>
    <row r="11" spans="1:26" x14ac:dyDescent="0.25">
      <c r="B11" s="4" t="s">
        <v>2</v>
      </c>
      <c r="C11" s="70"/>
      <c r="D11" s="65"/>
    </row>
    <row r="12" spans="1:26" x14ac:dyDescent="0.25">
      <c r="B12" s="9" t="s">
        <v>3</v>
      </c>
      <c r="C12" s="69">
        <f>'Q9'!C11</f>
        <v>137</v>
      </c>
      <c r="D12" s="64">
        <v>6.4306569339999999</v>
      </c>
    </row>
    <row r="13" spans="1:26" x14ac:dyDescent="0.25">
      <c r="B13" s="9" t="s">
        <v>4</v>
      </c>
      <c r="C13" s="69">
        <f>'Q9'!C12</f>
        <v>231</v>
      </c>
      <c r="D13" s="64">
        <v>6.1688311689999997</v>
      </c>
    </row>
    <row r="14" spans="1:26" x14ac:dyDescent="0.25">
      <c r="B14" s="9" t="s">
        <v>5</v>
      </c>
      <c r="C14" s="69">
        <f>'Q9'!C13</f>
        <v>216</v>
      </c>
      <c r="D14" s="64">
        <v>8.0277777780000008</v>
      </c>
    </row>
    <row r="15" spans="1:26" x14ac:dyDescent="0.25">
      <c r="B15" s="9" t="s">
        <v>6</v>
      </c>
      <c r="C15" s="69">
        <f>'Q9'!C14</f>
        <v>51</v>
      </c>
      <c r="D15" s="64">
        <v>9.7254901960000009</v>
      </c>
    </row>
    <row r="16" spans="1:26" x14ac:dyDescent="0.25">
      <c r="B16" s="4" t="s">
        <v>17</v>
      </c>
      <c r="C16" s="70"/>
      <c r="D16" s="65"/>
    </row>
    <row r="17" spans="2:4" x14ac:dyDescent="0.25">
      <c r="B17" s="9" t="s">
        <v>10</v>
      </c>
      <c r="C17" s="69">
        <f>'Q9'!C16</f>
        <v>175</v>
      </c>
      <c r="D17" s="64">
        <v>7.12</v>
      </c>
    </row>
    <row r="18" spans="2:4" x14ac:dyDescent="0.25">
      <c r="B18" s="9" t="s">
        <v>11</v>
      </c>
      <c r="C18" s="69">
        <f>'Q9'!C17</f>
        <v>56</v>
      </c>
      <c r="D18" s="64">
        <v>7.375</v>
      </c>
    </row>
    <row r="19" spans="2:4" x14ac:dyDescent="0.25">
      <c r="B19" s="9" t="s">
        <v>12</v>
      </c>
      <c r="C19" s="69">
        <f>'Q9'!C18</f>
        <v>178</v>
      </c>
      <c r="D19" s="64">
        <v>7.6797752810000004</v>
      </c>
    </row>
    <row r="20" spans="2:4" x14ac:dyDescent="0.25">
      <c r="B20" s="9" t="s">
        <v>13</v>
      </c>
      <c r="C20" s="69">
        <f>'Q9'!C19</f>
        <v>26</v>
      </c>
      <c r="D20" s="64">
        <v>11.615384615</v>
      </c>
    </row>
    <row r="21" spans="2:4" x14ac:dyDescent="0.25">
      <c r="B21" s="9" t="s">
        <v>14</v>
      </c>
      <c r="C21" s="69">
        <f>'Q9'!C20</f>
        <v>71</v>
      </c>
      <c r="D21" s="64">
        <v>5.3098591549999998</v>
      </c>
    </row>
    <row r="22" spans="2:4" x14ac:dyDescent="0.25">
      <c r="B22" s="9" t="s">
        <v>15</v>
      </c>
      <c r="C22" s="69">
        <f>'Q9'!C21</f>
        <v>29</v>
      </c>
      <c r="D22" s="64">
        <v>5.6206896549999996</v>
      </c>
    </row>
    <row r="23" spans="2:4" x14ac:dyDescent="0.25">
      <c r="B23" s="9" t="s">
        <v>16</v>
      </c>
      <c r="C23" s="69">
        <f>'Q9'!C22</f>
        <v>100</v>
      </c>
      <c r="D23" s="64">
        <v>6.68</v>
      </c>
    </row>
    <row r="24" spans="2:4" x14ac:dyDescent="0.25">
      <c r="B24" s="4" t="s">
        <v>46</v>
      </c>
      <c r="C24" s="71"/>
      <c r="D24" s="66"/>
    </row>
    <row r="25" spans="2:4" x14ac:dyDescent="0.25">
      <c r="B25" s="9" t="s">
        <v>47</v>
      </c>
      <c r="C25" s="69">
        <f>'Q9'!C24</f>
        <v>471</v>
      </c>
      <c r="D25" s="64">
        <v>7.4564755839999997</v>
      </c>
    </row>
    <row r="26" spans="2:4" x14ac:dyDescent="0.25">
      <c r="B26" s="9" t="s">
        <v>48</v>
      </c>
      <c r="C26" s="69">
        <f>'Q9'!C25</f>
        <v>164</v>
      </c>
      <c r="D26" s="64">
        <v>6.2439024390000002</v>
      </c>
    </row>
  </sheetData>
  <mergeCells count="3">
    <mergeCell ref="B4:K4"/>
    <mergeCell ref="C7:D7"/>
    <mergeCell ref="B7:B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8" width="10.140625" customWidth="1"/>
    <col min="19" max="19" width="3.42578125" customWidth="1"/>
    <col min="20" max="20" width="27.7109375" customWidth="1"/>
  </cols>
  <sheetData>
    <row r="1" spans="1:36" ht="18" x14ac:dyDescent="0.25">
      <c r="B1" s="1" t="s">
        <v>30</v>
      </c>
    </row>
    <row r="2" spans="1:36" ht="18" x14ac:dyDescent="0.25">
      <c r="A2" s="22"/>
      <c r="B2" s="1" t="str">
        <f>Índice!B2</f>
        <v>Novembro 2020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59"/>
      <c r="Z2" s="59"/>
    </row>
    <row r="3" spans="1:36" x14ac:dyDescent="0.25">
      <c r="B3" s="23" t="s">
        <v>33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59"/>
      <c r="Z3" s="59"/>
    </row>
    <row r="4" spans="1:36" ht="18" customHeight="1" x14ac:dyDescent="0.25">
      <c r="B4" s="1" t="s">
        <v>129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4.5" customHeight="1" x14ac:dyDescent="0.25"/>
    <row r="6" spans="1:36" x14ac:dyDescent="0.25">
      <c r="B6" s="19" t="s">
        <v>27</v>
      </c>
      <c r="T6" s="19" t="s">
        <v>28</v>
      </c>
    </row>
    <row r="7" spans="1:36" ht="27" customHeight="1" x14ac:dyDescent="0.25">
      <c r="B7" s="93" t="s">
        <v>0</v>
      </c>
      <c r="C7" s="93" t="s">
        <v>51</v>
      </c>
      <c r="D7" s="93"/>
      <c r="E7" s="93"/>
      <c r="F7" s="98"/>
      <c r="G7" s="93" t="s">
        <v>52</v>
      </c>
      <c r="H7" s="93"/>
      <c r="I7" s="93"/>
      <c r="J7" s="99"/>
      <c r="K7" s="93" t="s">
        <v>53</v>
      </c>
      <c r="L7" s="93"/>
      <c r="M7" s="93"/>
      <c r="N7" s="100"/>
      <c r="O7" s="93" t="s">
        <v>54</v>
      </c>
      <c r="P7" s="93"/>
      <c r="Q7" s="93"/>
      <c r="R7" s="93"/>
      <c r="T7" s="93" t="s">
        <v>0</v>
      </c>
      <c r="U7" s="93" t="s">
        <v>51</v>
      </c>
      <c r="V7" s="93"/>
      <c r="W7" s="93"/>
      <c r="X7" s="98"/>
      <c r="Y7" s="93" t="s">
        <v>52</v>
      </c>
      <c r="Z7" s="93"/>
      <c r="AA7" s="93"/>
      <c r="AB7" s="99"/>
      <c r="AC7" s="93" t="s">
        <v>53</v>
      </c>
      <c r="AD7" s="93"/>
      <c r="AE7" s="93"/>
      <c r="AF7" s="100"/>
      <c r="AG7" s="93" t="s">
        <v>54</v>
      </c>
      <c r="AH7" s="93"/>
      <c r="AI7" s="93"/>
      <c r="AJ7" s="93"/>
    </row>
    <row r="8" spans="1:36" ht="45" x14ac:dyDescent="0.25">
      <c r="B8" s="94"/>
      <c r="C8" s="60" t="s">
        <v>55</v>
      </c>
      <c r="D8" s="60" t="s">
        <v>56</v>
      </c>
      <c r="E8" s="60" t="s">
        <v>130</v>
      </c>
      <c r="F8" s="3" t="s">
        <v>57</v>
      </c>
      <c r="G8" s="60" t="s">
        <v>55</v>
      </c>
      <c r="H8" s="60" t="s">
        <v>56</v>
      </c>
      <c r="I8" s="60" t="s">
        <v>130</v>
      </c>
      <c r="J8" s="3" t="s">
        <v>57</v>
      </c>
      <c r="K8" s="60" t="s">
        <v>55</v>
      </c>
      <c r="L8" s="60" t="s">
        <v>56</v>
      </c>
      <c r="M8" s="60" t="s">
        <v>130</v>
      </c>
      <c r="N8" s="3" t="s">
        <v>57</v>
      </c>
      <c r="O8" s="60" t="s">
        <v>55</v>
      </c>
      <c r="P8" s="60" t="s">
        <v>56</v>
      </c>
      <c r="Q8" s="60" t="s">
        <v>130</v>
      </c>
      <c r="R8" s="3" t="s">
        <v>57</v>
      </c>
      <c r="T8" s="94"/>
      <c r="U8" s="60" t="s">
        <v>55</v>
      </c>
      <c r="V8" s="60" t="s">
        <v>56</v>
      </c>
      <c r="W8" s="60" t="s">
        <v>130</v>
      </c>
      <c r="X8" s="3" t="s">
        <v>57</v>
      </c>
      <c r="Y8" s="60" t="s">
        <v>55</v>
      </c>
      <c r="Z8" s="60" t="s">
        <v>56</v>
      </c>
      <c r="AA8" s="60" t="s">
        <v>130</v>
      </c>
      <c r="AB8" s="3" t="s">
        <v>57</v>
      </c>
      <c r="AC8" s="60" t="s">
        <v>55</v>
      </c>
      <c r="AD8" s="60" t="s">
        <v>56</v>
      </c>
      <c r="AE8" s="60" t="s">
        <v>130</v>
      </c>
      <c r="AF8" s="3" t="s">
        <v>57</v>
      </c>
      <c r="AG8" s="60" t="s">
        <v>55</v>
      </c>
      <c r="AH8" s="60" t="s">
        <v>56</v>
      </c>
      <c r="AI8" s="60" t="s">
        <v>130</v>
      </c>
      <c r="AJ8" s="3" t="s">
        <v>57</v>
      </c>
    </row>
    <row r="9" spans="1:36" x14ac:dyDescent="0.25">
      <c r="B9" s="4" t="s">
        <v>1</v>
      </c>
      <c r="C9" s="5"/>
      <c r="D9" s="5"/>
      <c r="E9" s="5"/>
      <c r="F9" s="32"/>
      <c r="G9" s="36"/>
      <c r="H9" s="5"/>
      <c r="I9" s="5"/>
      <c r="J9" s="37"/>
      <c r="K9" s="42"/>
      <c r="L9" s="5"/>
      <c r="M9" s="5"/>
      <c r="N9" s="43"/>
      <c r="O9" s="5"/>
      <c r="P9" s="5"/>
      <c r="Q9" s="5"/>
      <c r="R9" s="5"/>
      <c r="T9" s="4" t="s">
        <v>1</v>
      </c>
      <c r="U9" s="5"/>
      <c r="V9" s="5"/>
      <c r="W9" s="5"/>
      <c r="X9" s="32"/>
      <c r="Y9" s="36"/>
      <c r="Z9" s="5"/>
      <c r="AA9" s="5"/>
      <c r="AB9" s="37"/>
      <c r="AC9" s="42"/>
      <c r="AD9" s="5"/>
      <c r="AE9" s="5"/>
      <c r="AF9" s="43"/>
      <c r="AG9" s="5"/>
      <c r="AH9" s="5"/>
      <c r="AI9" s="5"/>
      <c r="AJ9" s="5"/>
    </row>
    <row r="10" spans="1:36" x14ac:dyDescent="0.25">
      <c r="B10" s="6" t="s">
        <v>1</v>
      </c>
      <c r="C10" s="7">
        <v>2471</v>
      </c>
      <c r="D10" s="7">
        <v>633</v>
      </c>
      <c r="E10" s="7">
        <v>1765</v>
      </c>
      <c r="F10" s="7">
        <v>968</v>
      </c>
      <c r="G10" s="7">
        <v>1956</v>
      </c>
      <c r="H10" s="7">
        <v>788</v>
      </c>
      <c r="I10" s="7">
        <v>2112</v>
      </c>
      <c r="J10" s="7">
        <v>981</v>
      </c>
      <c r="K10" s="7">
        <v>2124</v>
      </c>
      <c r="L10" s="7">
        <v>805</v>
      </c>
      <c r="M10" s="7">
        <v>1843</v>
      </c>
      <c r="N10" s="7">
        <v>1065</v>
      </c>
      <c r="O10" s="7">
        <v>2662</v>
      </c>
      <c r="P10" s="7">
        <v>793</v>
      </c>
      <c r="Q10" s="7">
        <v>1459</v>
      </c>
      <c r="R10" s="7">
        <v>923</v>
      </c>
      <c r="T10" s="6" t="s">
        <v>1</v>
      </c>
      <c r="U10" s="11">
        <f>C10/($C10+$D10+$E10+$F10)*100</f>
        <v>42.333390440294671</v>
      </c>
      <c r="V10" s="11">
        <f>D10/($C10+$D10+$E10+$F10)*100</f>
        <v>10.844611958197705</v>
      </c>
      <c r="W10" s="11">
        <f>E10/($C10+$D10+$E10+$F10)*100</f>
        <v>30.238136028781909</v>
      </c>
      <c r="X10" s="11">
        <f>F10/($C10+$D10+$E10+$F10)*100</f>
        <v>16.583861572725716</v>
      </c>
      <c r="Y10" s="50">
        <f>G10/($G10+$H10+$I10+$J10)*100</f>
        <v>33.510364913482952</v>
      </c>
      <c r="Z10" s="50">
        <f>H10/($G10+$H10+$I10+$J10)*100</f>
        <v>13.500085660442007</v>
      </c>
      <c r="AA10" s="50">
        <f>I10/($G10+$H10+$I10+$J10)*100</f>
        <v>36.182970704128827</v>
      </c>
      <c r="AB10" s="50">
        <f>J10/($G10+$H10+$I10+$J10)*100</f>
        <v>16.806578721946206</v>
      </c>
      <c r="AC10" s="55">
        <f>K10/($K10+$L10+$M10+$N10)*100</f>
        <v>36.388555764947753</v>
      </c>
      <c r="AD10" s="55">
        <f>L10/($K10+$L10+$M10+$N10)*100</f>
        <v>13.791331163268802</v>
      </c>
      <c r="AE10" s="55">
        <f>M10/($K10+$L10+$M10+$N10)*100</f>
        <v>31.574438924104847</v>
      </c>
      <c r="AF10" s="55">
        <f>N10/($K10+$L10+$M10+$N10)*100</f>
        <v>18.245674147678603</v>
      </c>
      <c r="AG10" s="21">
        <f>O10/($O10+$P10+$Q10+$R10)*100</f>
        <v>45.605619324995715</v>
      </c>
      <c r="AH10" s="21">
        <f>P10/($O10+$P10+$Q10+$R10)*100</f>
        <v>13.585746102449889</v>
      </c>
      <c r="AI10" s="21">
        <f>Q10/($O10+$P10+$Q10+$R10)*100</f>
        <v>24.995716977899608</v>
      </c>
      <c r="AJ10" s="21">
        <f>R10/($O10+$P10+$Q10+$R10)*100</f>
        <v>15.812917594654788</v>
      </c>
    </row>
    <row r="11" spans="1:36" x14ac:dyDescent="0.25">
      <c r="B11" s="4" t="s">
        <v>2</v>
      </c>
      <c r="C11" s="8"/>
      <c r="D11" s="8"/>
      <c r="E11" s="8"/>
      <c r="F11" s="33"/>
      <c r="G11" s="38"/>
      <c r="H11" s="8"/>
      <c r="I11" s="8"/>
      <c r="J11" s="39"/>
      <c r="K11" s="44"/>
      <c r="L11" s="8"/>
      <c r="M11" s="8"/>
      <c r="N11" s="45"/>
      <c r="O11" s="8"/>
      <c r="P11" s="8"/>
      <c r="Q11" s="8"/>
      <c r="R11" s="8"/>
      <c r="T11" s="4" t="s">
        <v>2</v>
      </c>
      <c r="U11" s="12"/>
      <c r="V11" s="12"/>
      <c r="W11" s="12"/>
      <c r="X11" s="48"/>
      <c r="Y11" s="51"/>
      <c r="Z11" s="12"/>
      <c r="AA11" s="12"/>
      <c r="AB11" s="52"/>
      <c r="AC11" s="56"/>
      <c r="AD11" s="12"/>
      <c r="AE11" s="12"/>
      <c r="AF11" s="57"/>
      <c r="AG11" s="12"/>
      <c r="AH11" s="12"/>
      <c r="AI11" s="12"/>
      <c r="AJ11" s="12"/>
    </row>
    <row r="12" spans="1:36" x14ac:dyDescent="0.25">
      <c r="B12" s="9" t="s">
        <v>3</v>
      </c>
      <c r="C12" s="7">
        <v>494</v>
      </c>
      <c r="D12" s="7">
        <v>116</v>
      </c>
      <c r="E12" s="7">
        <v>337</v>
      </c>
      <c r="F12" s="7">
        <v>273</v>
      </c>
      <c r="G12" s="7">
        <v>367</v>
      </c>
      <c r="H12" s="7">
        <v>135</v>
      </c>
      <c r="I12" s="7">
        <v>435</v>
      </c>
      <c r="J12" s="7">
        <v>283</v>
      </c>
      <c r="K12" s="7">
        <v>407</v>
      </c>
      <c r="L12" s="7">
        <v>138</v>
      </c>
      <c r="M12" s="7">
        <v>378</v>
      </c>
      <c r="N12" s="7">
        <v>297</v>
      </c>
      <c r="O12" s="7">
        <v>569</v>
      </c>
      <c r="P12" s="7">
        <v>101</v>
      </c>
      <c r="Q12" s="7">
        <v>292</v>
      </c>
      <c r="R12" s="7">
        <v>258</v>
      </c>
      <c r="T12" s="9" t="s">
        <v>3</v>
      </c>
      <c r="U12" s="11">
        <f t="shared" ref="U12:X15" si="0">C12/($C12+$D12+$E12+$F12)*100</f>
        <v>40.491803278688529</v>
      </c>
      <c r="V12" s="11">
        <f t="shared" si="0"/>
        <v>9.5081967213114744</v>
      </c>
      <c r="W12" s="11">
        <f t="shared" si="0"/>
        <v>27.622950819672131</v>
      </c>
      <c r="X12" s="11">
        <f t="shared" si="0"/>
        <v>22.377049180327869</v>
      </c>
      <c r="Y12" s="50">
        <f t="shared" ref="Y12:AB15" si="1">G12/($G12+$H12+$I12+$J12)*100</f>
        <v>30.081967213114751</v>
      </c>
      <c r="Z12" s="50">
        <f t="shared" si="1"/>
        <v>11.065573770491802</v>
      </c>
      <c r="AA12" s="50">
        <f t="shared" si="1"/>
        <v>35.655737704918032</v>
      </c>
      <c r="AB12" s="50">
        <f t="shared" si="1"/>
        <v>23.196721311475411</v>
      </c>
      <c r="AC12" s="55">
        <f t="shared" ref="AC12:AF15" si="2">K12/($K12+$L12+$M12+$N12)*100</f>
        <v>33.360655737704917</v>
      </c>
      <c r="AD12" s="55">
        <f t="shared" si="2"/>
        <v>11.311475409836065</v>
      </c>
      <c r="AE12" s="55">
        <f t="shared" si="2"/>
        <v>30.983606557377048</v>
      </c>
      <c r="AF12" s="55">
        <f t="shared" si="2"/>
        <v>24.344262295081968</v>
      </c>
      <c r="AG12" s="21">
        <f t="shared" ref="AG12:AJ15" si="3">O12/($O12+$P12+$Q12+$R12)*100</f>
        <v>46.639344262295083</v>
      </c>
      <c r="AH12" s="21">
        <f t="shared" si="3"/>
        <v>8.278688524590164</v>
      </c>
      <c r="AI12" s="21">
        <f t="shared" si="3"/>
        <v>23.934426229508198</v>
      </c>
      <c r="AJ12" s="21">
        <f t="shared" si="3"/>
        <v>21.147540983606557</v>
      </c>
    </row>
    <row r="13" spans="1:36" x14ac:dyDescent="0.25">
      <c r="B13" s="9" t="s">
        <v>4</v>
      </c>
      <c r="C13" s="7">
        <v>898</v>
      </c>
      <c r="D13" s="7">
        <v>220</v>
      </c>
      <c r="E13" s="7">
        <v>611</v>
      </c>
      <c r="F13" s="7">
        <v>358</v>
      </c>
      <c r="G13" s="7">
        <v>768</v>
      </c>
      <c r="H13" s="7">
        <v>263</v>
      </c>
      <c r="I13" s="7">
        <v>701</v>
      </c>
      <c r="J13" s="7">
        <v>355</v>
      </c>
      <c r="K13" s="7">
        <v>793</v>
      </c>
      <c r="L13" s="7">
        <v>284</v>
      </c>
      <c r="M13" s="7">
        <v>621</v>
      </c>
      <c r="N13" s="7">
        <v>389</v>
      </c>
      <c r="O13" s="7">
        <v>1018</v>
      </c>
      <c r="P13" s="7">
        <v>250</v>
      </c>
      <c r="Q13" s="7">
        <v>491</v>
      </c>
      <c r="R13" s="7">
        <v>328</v>
      </c>
      <c r="T13" s="9" t="s">
        <v>4</v>
      </c>
      <c r="U13" s="11">
        <f t="shared" si="0"/>
        <v>43.028270244369907</v>
      </c>
      <c r="V13" s="11">
        <f t="shared" si="0"/>
        <v>10.541447053186392</v>
      </c>
      <c r="W13" s="11">
        <f t="shared" si="0"/>
        <v>29.276473406804026</v>
      </c>
      <c r="X13" s="11">
        <f t="shared" si="0"/>
        <v>17.153809295639675</v>
      </c>
      <c r="Y13" s="50">
        <f t="shared" si="1"/>
        <v>36.799233349305219</v>
      </c>
      <c r="Z13" s="50">
        <f t="shared" si="1"/>
        <v>12.601820795400096</v>
      </c>
      <c r="AA13" s="50">
        <f t="shared" si="1"/>
        <v>33.58888356492573</v>
      </c>
      <c r="AB13" s="50">
        <f t="shared" si="1"/>
        <v>17.010062290368953</v>
      </c>
      <c r="AC13" s="55">
        <f t="shared" si="2"/>
        <v>37.997125059894586</v>
      </c>
      <c r="AD13" s="55">
        <f t="shared" si="2"/>
        <v>13.60804983229516</v>
      </c>
      <c r="AE13" s="55">
        <f t="shared" si="2"/>
        <v>29.75563009103977</v>
      </c>
      <c r="AF13" s="55">
        <f t="shared" si="2"/>
        <v>18.639195016770486</v>
      </c>
      <c r="AG13" s="21">
        <f t="shared" si="3"/>
        <v>48.778150455198848</v>
      </c>
      <c r="AH13" s="21">
        <f t="shared" si="3"/>
        <v>11.978917105893627</v>
      </c>
      <c r="AI13" s="21">
        <f t="shared" si="3"/>
        <v>23.526593195975085</v>
      </c>
      <c r="AJ13" s="21">
        <f t="shared" si="3"/>
        <v>15.71633924293244</v>
      </c>
    </row>
    <row r="14" spans="1:36" x14ac:dyDescent="0.25">
      <c r="B14" s="9" t="s">
        <v>5</v>
      </c>
      <c r="C14" s="7">
        <v>725</v>
      </c>
      <c r="D14" s="7">
        <v>216</v>
      </c>
      <c r="E14" s="7">
        <v>537</v>
      </c>
      <c r="F14" s="7">
        <v>247</v>
      </c>
      <c r="G14" s="7">
        <v>627</v>
      </c>
      <c r="H14" s="7">
        <v>259</v>
      </c>
      <c r="I14" s="7">
        <v>597</v>
      </c>
      <c r="J14" s="7">
        <v>242</v>
      </c>
      <c r="K14" s="7">
        <v>693</v>
      </c>
      <c r="L14" s="7">
        <v>266</v>
      </c>
      <c r="M14" s="7">
        <v>504</v>
      </c>
      <c r="N14" s="7">
        <v>262</v>
      </c>
      <c r="O14" s="7">
        <v>771</v>
      </c>
      <c r="P14" s="7">
        <v>280</v>
      </c>
      <c r="Q14" s="7">
        <v>444</v>
      </c>
      <c r="R14" s="7">
        <v>230</v>
      </c>
      <c r="T14" s="9" t="s">
        <v>5</v>
      </c>
      <c r="U14" s="11">
        <f t="shared" si="0"/>
        <v>42.028985507246375</v>
      </c>
      <c r="V14" s="11">
        <f t="shared" si="0"/>
        <v>12.521739130434783</v>
      </c>
      <c r="W14" s="11">
        <f t="shared" si="0"/>
        <v>31.130434782608695</v>
      </c>
      <c r="X14" s="11">
        <f t="shared" si="0"/>
        <v>14.318840579710146</v>
      </c>
      <c r="Y14" s="50">
        <f t="shared" si="1"/>
        <v>36.347826086956516</v>
      </c>
      <c r="Z14" s="50">
        <f t="shared" si="1"/>
        <v>15.014492753623188</v>
      </c>
      <c r="AA14" s="50">
        <f t="shared" si="1"/>
        <v>34.608695652173914</v>
      </c>
      <c r="AB14" s="50">
        <f t="shared" si="1"/>
        <v>14.028985507246377</v>
      </c>
      <c r="AC14" s="55">
        <f t="shared" si="2"/>
        <v>40.173913043478258</v>
      </c>
      <c r="AD14" s="55">
        <f t="shared" si="2"/>
        <v>15.420289855072463</v>
      </c>
      <c r="AE14" s="55">
        <f t="shared" si="2"/>
        <v>29.217391304347828</v>
      </c>
      <c r="AF14" s="55">
        <f t="shared" si="2"/>
        <v>15.188405797101447</v>
      </c>
      <c r="AG14" s="21">
        <f t="shared" si="3"/>
        <v>44.695652173913039</v>
      </c>
      <c r="AH14" s="21">
        <f t="shared" si="3"/>
        <v>16.231884057971012</v>
      </c>
      <c r="AI14" s="21">
        <f t="shared" si="3"/>
        <v>25.739130434782609</v>
      </c>
      <c r="AJ14" s="21">
        <f t="shared" si="3"/>
        <v>13.333333333333334</v>
      </c>
    </row>
    <row r="15" spans="1:36" x14ac:dyDescent="0.25">
      <c r="B15" s="9" t="s">
        <v>6</v>
      </c>
      <c r="C15" s="7">
        <v>354</v>
      </c>
      <c r="D15" s="7">
        <v>81</v>
      </c>
      <c r="E15" s="7">
        <v>280</v>
      </c>
      <c r="F15" s="7">
        <v>90</v>
      </c>
      <c r="G15" s="7">
        <v>194</v>
      </c>
      <c r="H15" s="7">
        <v>131</v>
      </c>
      <c r="I15" s="7">
        <v>379</v>
      </c>
      <c r="J15" s="7">
        <v>101</v>
      </c>
      <c r="K15" s="7">
        <v>231</v>
      </c>
      <c r="L15" s="7">
        <v>117</v>
      </c>
      <c r="M15" s="7">
        <v>340</v>
      </c>
      <c r="N15" s="7">
        <v>117</v>
      </c>
      <c r="O15" s="7">
        <v>304</v>
      </c>
      <c r="P15" s="7">
        <v>162</v>
      </c>
      <c r="Q15" s="7">
        <v>232</v>
      </c>
      <c r="R15" s="7">
        <v>107</v>
      </c>
      <c r="T15" s="9" t="s">
        <v>6</v>
      </c>
      <c r="U15" s="11">
        <f t="shared" si="0"/>
        <v>43.975155279503106</v>
      </c>
      <c r="V15" s="11">
        <f t="shared" si="0"/>
        <v>10.062111801242237</v>
      </c>
      <c r="W15" s="11">
        <f t="shared" si="0"/>
        <v>34.782608695652172</v>
      </c>
      <c r="X15" s="11">
        <f t="shared" si="0"/>
        <v>11.180124223602485</v>
      </c>
      <c r="Y15" s="50">
        <f t="shared" si="1"/>
        <v>24.099378881987576</v>
      </c>
      <c r="Z15" s="50">
        <f t="shared" si="1"/>
        <v>16.273291925465838</v>
      </c>
      <c r="AA15" s="50">
        <f t="shared" si="1"/>
        <v>47.080745341614907</v>
      </c>
      <c r="AB15" s="50">
        <f t="shared" si="1"/>
        <v>12.546583850931677</v>
      </c>
      <c r="AC15" s="55">
        <f t="shared" si="2"/>
        <v>28.695652173913043</v>
      </c>
      <c r="AD15" s="55">
        <f t="shared" si="2"/>
        <v>14.534161490683232</v>
      </c>
      <c r="AE15" s="55">
        <f t="shared" si="2"/>
        <v>42.236024844720497</v>
      </c>
      <c r="AF15" s="55">
        <f t="shared" si="2"/>
        <v>14.534161490683232</v>
      </c>
      <c r="AG15" s="21">
        <f t="shared" si="3"/>
        <v>37.763975155279503</v>
      </c>
      <c r="AH15" s="21">
        <f t="shared" si="3"/>
        <v>20.124223602484474</v>
      </c>
      <c r="AI15" s="21">
        <f t="shared" si="3"/>
        <v>28.819875776397513</v>
      </c>
      <c r="AJ15" s="21">
        <f t="shared" si="3"/>
        <v>13.291925465838508</v>
      </c>
    </row>
    <row r="16" spans="1:36" x14ac:dyDescent="0.25">
      <c r="B16" s="4" t="s">
        <v>17</v>
      </c>
      <c r="C16" s="8"/>
      <c r="D16" s="8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T16" s="4" t="s">
        <v>17</v>
      </c>
      <c r="U16" s="8"/>
      <c r="V16" s="8"/>
      <c r="W16" s="8"/>
      <c r="X16" s="33"/>
      <c r="Y16" s="38"/>
      <c r="Z16" s="8"/>
      <c r="AA16" s="8"/>
      <c r="AB16" s="39"/>
      <c r="AC16" s="44"/>
      <c r="AD16" s="8"/>
      <c r="AE16" s="8"/>
      <c r="AF16" s="45"/>
      <c r="AG16" s="8"/>
      <c r="AH16" s="8"/>
      <c r="AI16" s="8"/>
      <c r="AJ16" s="8"/>
    </row>
    <row r="17" spans="2:36" x14ac:dyDescent="0.25">
      <c r="B17" s="9" t="s">
        <v>10</v>
      </c>
      <c r="C17" s="7">
        <v>695</v>
      </c>
      <c r="D17" s="7">
        <v>229</v>
      </c>
      <c r="E17" s="7">
        <v>519</v>
      </c>
      <c r="F17" s="7">
        <v>249</v>
      </c>
      <c r="G17" s="7">
        <v>577</v>
      </c>
      <c r="H17" s="7">
        <v>291</v>
      </c>
      <c r="I17" s="7">
        <v>585</v>
      </c>
      <c r="J17" s="7">
        <v>239</v>
      </c>
      <c r="K17" s="7">
        <v>649</v>
      </c>
      <c r="L17" s="7">
        <v>272</v>
      </c>
      <c r="M17" s="7">
        <v>493</v>
      </c>
      <c r="N17" s="7">
        <v>278</v>
      </c>
      <c r="O17" s="7">
        <v>715</v>
      </c>
      <c r="P17" s="7">
        <v>283</v>
      </c>
      <c r="Q17" s="7">
        <v>441</v>
      </c>
      <c r="R17" s="7">
        <v>253</v>
      </c>
      <c r="T17" s="9" t="s">
        <v>10</v>
      </c>
      <c r="U17" s="11">
        <f t="shared" ref="U17:X23" si="4">C17/($C17+$D17+$E17+$F17)*100</f>
        <v>41.075650118203313</v>
      </c>
      <c r="V17" s="11">
        <f t="shared" si="4"/>
        <v>13.534278959810875</v>
      </c>
      <c r="W17" s="11">
        <f t="shared" si="4"/>
        <v>30.673758865248228</v>
      </c>
      <c r="X17" s="11">
        <f t="shared" si="4"/>
        <v>14.716312056737587</v>
      </c>
      <c r="Y17" s="50">
        <f t="shared" ref="Y17:AB23" si="5">G17/($G17+$H17+$I17+$J17)*100</f>
        <v>34.101654846335698</v>
      </c>
      <c r="Z17" s="50">
        <f t="shared" si="5"/>
        <v>17.198581560283689</v>
      </c>
      <c r="AA17" s="50">
        <f t="shared" si="5"/>
        <v>34.574468085106389</v>
      </c>
      <c r="AB17" s="50">
        <f t="shared" si="5"/>
        <v>14.125295508274233</v>
      </c>
      <c r="AC17" s="55">
        <f t="shared" ref="AC17:AF23" si="6">K17/($K17+$L17+$M17+$N17)*100</f>
        <v>38.356973995271872</v>
      </c>
      <c r="AD17" s="55">
        <f t="shared" si="6"/>
        <v>16.07565011820331</v>
      </c>
      <c r="AE17" s="55">
        <f t="shared" si="6"/>
        <v>29.137115839243499</v>
      </c>
      <c r="AF17" s="55">
        <f t="shared" si="6"/>
        <v>16.430260047281322</v>
      </c>
      <c r="AG17" s="21">
        <f t="shared" ref="AG17:AJ23" si="7">O17/($O17+$P17+$Q17+$R17)*100</f>
        <v>42.257683215130029</v>
      </c>
      <c r="AH17" s="21">
        <f t="shared" si="7"/>
        <v>16.725768321513002</v>
      </c>
      <c r="AI17" s="21">
        <f t="shared" si="7"/>
        <v>26.063829787234045</v>
      </c>
      <c r="AJ17" s="21">
        <f t="shared" si="7"/>
        <v>14.952718676122931</v>
      </c>
    </row>
    <row r="18" spans="2:36" x14ac:dyDescent="0.25">
      <c r="B18" s="9" t="s">
        <v>11</v>
      </c>
      <c r="C18" s="7">
        <v>180</v>
      </c>
      <c r="D18" s="7">
        <v>72</v>
      </c>
      <c r="E18" s="7">
        <v>233</v>
      </c>
      <c r="F18" s="7">
        <v>154</v>
      </c>
      <c r="G18" s="7">
        <v>199</v>
      </c>
      <c r="H18" s="7">
        <v>62</v>
      </c>
      <c r="I18" s="7">
        <v>237</v>
      </c>
      <c r="J18" s="7">
        <v>141</v>
      </c>
      <c r="K18" s="7">
        <v>210</v>
      </c>
      <c r="L18" s="7">
        <v>68</v>
      </c>
      <c r="M18" s="7">
        <v>215</v>
      </c>
      <c r="N18" s="7">
        <v>146</v>
      </c>
      <c r="O18" s="7">
        <v>259</v>
      </c>
      <c r="P18" s="7">
        <v>61</v>
      </c>
      <c r="Q18" s="7">
        <v>187</v>
      </c>
      <c r="R18" s="7">
        <v>132</v>
      </c>
      <c r="T18" s="9" t="s">
        <v>11</v>
      </c>
      <c r="U18" s="11">
        <f t="shared" si="4"/>
        <v>28.169014084507044</v>
      </c>
      <c r="V18" s="11">
        <f t="shared" si="4"/>
        <v>11.267605633802818</v>
      </c>
      <c r="W18" s="11">
        <f t="shared" si="4"/>
        <v>36.46322378716745</v>
      </c>
      <c r="X18" s="11">
        <f t="shared" si="4"/>
        <v>24.100156494522693</v>
      </c>
      <c r="Y18" s="50">
        <f t="shared" si="5"/>
        <v>31.142410015649453</v>
      </c>
      <c r="Z18" s="50">
        <f t="shared" si="5"/>
        <v>9.7026604068857587</v>
      </c>
      <c r="AA18" s="50">
        <f t="shared" si="5"/>
        <v>37.089201877934272</v>
      </c>
      <c r="AB18" s="50">
        <f t="shared" si="5"/>
        <v>22.065727699530516</v>
      </c>
      <c r="AC18" s="55">
        <f t="shared" si="6"/>
        <v>32.863849765258216</v>
      </c>
      <c r="AD18" s="55">
        <f t="shared" si="6"/>
        <v>10.641627543035993</v>
      </c>
      <c r="AE18" s="55">
        <f t="shared" si="6"/>
        <v>33.646322378716746</v>
      </c>
      <c r="AF18" s="55">
        <f t="shared" si="6"/>
        <v>22.848200312989047</v>
      </c>
      <c r="AG18" s="21">
        <f t="shared" si="7"/>
        <v>40.532081377151805</v>
      </c>
      <c r="AH18" s="21">
        <f t="shared" si="7"/>
        <v>9.5461658841940533</v>
      </c>
      <c r="AI18" s="21">
        <f t="shared" si="7"/>
        <v>29.264475743348981</v>
      </c>
      <c r="AJ18" s="21">
        <f t="shared" si="7"/>
        <v>20.657276995305164</v>
      </c>
    </row>
    <row r="19" spans="2:36" x14ac:dyDescent="0.25">
      <c r="B19" s="9" t="s">
        <v>12</v>
      </c>
      <c r="C19" s="7">
        <v>763</v>
      </c>
      <c r="D19" s="7">
        <v>198</v>
      </c>
      <c r="E19" s="7">
        <v>524</v>
      </c>
      <c r="F19" s="7">
        <v>302</v>
      </c>
      <c r="G19" s="7">
        <v>574</v>
      </c>
      <c r="H19" s="7">
        <v>232</v>
      </c>
      <c r="I19" s="7">
        <v>687</v>
      </c>
      <c r="J19" s="7">
        <v>294</v>
      </c>
      <c r="K19" s="7">
        <v>622</v>
      </c>
      <c r="L19" s="7">
        <v>244</v>
      </c>
      <c r="M19" s="7">
        <v>603</v>
      </c>
      <c r="N19" s="7">
        <v>318</v>
      </c>
      <c r="O19" s="7">
        <v>799</v>
      </c>
      <c r="P19" s="7">
        <v>236</v>
      </c>
      <c r="Q19" s="7">
        <v>481</v>
      </c>
      <c r="R19" s="7">
        <v>271</v>
      </c>
      <c r="T19" s="9" t="s">
        <v>12</v>
      </c>
      <c r="U19" s="11">
        <f t="shared" si="4"/>
        <v>42.697257974258534</v>
      </c>
      <c r="V19" s="11">
        <f t="shared" si="4"/>
        <v>11.080022383883604</v>
      </c>
      <c r="W19" s="11">
        <f t="shared" si="4"/>
        <v>29.322887520984892</v>
      </c>
      <c r="X19" s="11">
        <f t="shared" si="4"/>
        <v>16.899832120872972</v>
      </c>
      <c r="Y19" s="50">
        <f t="shared" si="5"/>
        <v>32.120872971460543</v>
      </c>
      <c r="Z19" s="50">
        <f t="shared" si="5"/>
        <v>12.98265249020705</v>
      </c>
      <c r="AA19" s="50">
        <f t="shared" si="5"/>
        <v>38.44432008953553</v>
      </c>
      <c r="AB19" s="50">
        <f t="shared" si="5"/>
        <v>16.452154448796865</v>
      </c>
      <c r="AC19" s="55">
        <f t="shared" si="6"/>
        <v>34.806939003917179</v>
      </c>
      <c r="AD19" s="55">
        <f t="shared" si="6"/>
        <v>13.654168998321209</v>
      </c>
      <c r="AE19" s="55">
        <f t="shared" si="6"/>
        <v>33.74370453273643</v>
      </c>
      <c r="AF19" s="55">
        <f t="shared" si="6"/>
        <v>17.79518746502518</v>
      </c>
      <c r="AG19" s="21">
        <f t="shared" si="7"/>
        <v>44.711807498601011</v>
      </c>
      <c r="AH19" s="21">
        <f t="shared" si="7"/>
        <v>13.206491326245104</v>
      </c>
      <c r="AI19" s="21">
        <f t="shared" si="7"/>
        <v>26.916620033575828</v>
      </c>
      <c r="AJ19" s="21">
        <f t="shared" si="7"/>
        <v>15.165081141578064</v>
      </c>
    </row>
    <row r="20" spans="2:36" x14ac:dyDescent="0.25">
      <c r="B20" s="9" t="s">
        <v>13</v>
      </c>
      <c r="C20" s="7">
        <v>93</v>
      </c>
      <c r="D20" s="7">
        <v>17</v>
      </c>
      <c r="E20" s="7">
        <v>59</v>
      </c>
      <c r="F20" s="7">
        <v>26</v>
      </c>
      <c r="G20" s="7">
        <v>76</v>
      </c>
      <c r="H20" s="7">
        <v>24</v>
      </c>
      <c r="I20" s="7">
        <v>64</v>
      </c>
      <c r="J20" s="7">
        <v>31</v>
      </c>
      <c r="K20" s="7">
        <v>71</v>
      </c>
      <c r="L20" s="7">
        <v>22</v>
      </c>
      <c r="M20" s="7">
        <v>59</v>
      </c>
      <c r="N20" s="7">
        <v>43</v>
      </c>
      <c r="O20" s="7">
        <v>100</v>
      </c>
      <c r="P20" s="7">
        <v>28</v>
      </c>
      <c r="Q20" s="7">
        <v>40</v>
      </c>
      <c r="R20" s="7">
        <v>27</v>
      </c>
      <c r="T20" s="9" t="s">
        <v>13</v>
      </c>
      <c r="U20" s="11">
        <f t="shared" si="4"/>
        <v>47.692307692307693</v>
      </c>
      <c r="V20" s="11">
        <f t="shared" si="4"/>
        <v>8.7179487179487172</v>
      </c>
      <c r="W20" s="11">
        <f t="shared" si="4"/>
        <v>30.256410256410255</v>
      </c>
      <c r="X20" s="11">
        <f t="shared" si="4"/>
        <v>13.333333333333334</v>
      </c>
      <c r="Y20" s="50">
        <f t="shared" si="5"/>
        <v>38.974358974358978</v>
      </c>
      <c r="Z20" s="50">
        <f t="shared" si="5"/>
        <v>12.307692307692308</v>
      </c>
      <c r="AA20" s="50">
        <f t="shared" si="5"/>
        <v>32.820512820512818</v>
      </c>
      <c r="AB20" s="50">
        <f t="shared" si="5"/>
        <v>15.897435897435896</v>
      </c>
      <c r="AC20" s="55">
        <f t="shared" si="6"/>
        <v>36.410256410256409</v>
      </c>
      <c r="AD20" s="55">
        <f t="shared" si="6"/>
        <v>11.282051282051283</v>
      </c>
      <c r="AE20" s="55">
        <f t="shared" si="6"/>
        <v>30.256410256410255</v>
      </c>
      <c r="AF20" s="55">
        <f t="shared" si="6"/>
        <v>22.051282051282051</v>
      </c>
      <c r="AG20" s="21">
        <f t="shared" si="7"/>
        <v>51.282051282051277</v>
      </c>
      <c r="AH20" s="21">
        <f t="shared" si="7"/>
        <v>14.358974358974358</v>
      </c>
      <c r="AI20" s="21">
        <f t="shared" si="7"/>
        <v>20.512820512820511</v>
      </c>
      <c r="AJ20" s="21">
        <f t="shared" si="7"/>
        <v>13.846153846153847</v>
      </c>
    </row>
    <row r="21" spans="2:36" x14ac:dyDescent="0.25">
      <c r="B21" s="9" t="s">
        <v>14</v>
      </c>
      <c r="C21" s="7">
        <v>279</v>
      </c>
      <c r="D21" s="7">
        <v>17</v>
      </c>
      <c r="E21" s="7">
        <v>16</v>
      </c>
      <c r="F21" s="7">
        <v>44</v>
      </c>
      <c r="G21" s="7">
        <v>181</v>
      </c>
      <c r="H21" s="7">
        <v>45</v>
      </c>
      <c r="I21" s="7">
        <v>54</v>
      </c>
      <c r="J21" s="7">
        <v>76</v>
      </c>
      <c r="K21" s="7">
        <v>187</v>
      </c>
      <c r="L21" s="7">
        <v>51</v>
      </c>
      <c r="M21" s="7">
        <v>45</v>
      </c>
      <c r="N21" s="7">
        <v>73</v>
      </c>
      <c r="O21" s="7">
        <v>238</v>
      </c>
      <c r="P21" s="7">
        <v>38</v>
      </c>
      <c r="Q21" s="7">
        <v>27</v>
      </c>
      <c r="R21" s="7">
        <v>53</v>
      </c>
      <c r="T21" s="9" t="s">
        <v>14</v>
      </c>
      <c r="U21" s="11">
        <f t="shared" si="4"/>
        <v>78.370786516853926</v>
      </c>
      <c r="V21" s="11">
        <f t="shared" si="4"/>
        <v>4.7752808988764039</v>
      </c>
      <c r="W21" s="11">
        <f t="shared" si="4"/>
        <v>4.4943820224719104</v>
      </c>
      <c r="X21" s="11">
        <f t="shared" si="4"/>
        <v>12.359550561797752</v>
      </c>
      <c r="Y21" s="50">
        <f t="shared" si="5"/>
        <v>50.842696629213478</v>
      </c>
      <c r="Z21" s="50">
        <f t="shared" si="5"/>
        <v>12.640449438202248</v>
      </c>
      <c r="AA21" s="50">
        <f t="shared" si="5"/>
        <v>15.168539325842698</v>
      </c>
      <c r="AB21" s="50">
        <f t="shared" si="5"/>
        <v>21.348314606741571</v>
      </c>
      <c r="AC21" s="55">
        <f t="shared" si="6"/>
        <v>52.528089887640448</v>
      </c>
      <c r="AD21" s="55">
        <f t="shared" si="6"/>
        <v>14.325842696629213</v>
      </c>
      <c r="AE21" s="55">
        <f t="shared" si="6"/>
        <v>12.640449438202248</v>
      </c>
      <c r="AF21" s="55">
        <f t="shared" si="6"/>
        <v>20.50561797752809</v>
      </c>
      <c r="AG21" s="21">
        <f t="shared" si="7"/>
        <v>66.853932584269657</v>
      </c>
      <c r="AH21" s="21">
        <f t="shared" si="7"/>
        <v>10.674157303370785</v>
      </c>
      <c r="AI21" s="21">
        <f t="shared" si="7"/>
        <v>7.5842696629213489</v>
      </c>
      <c r="AJ21" s="21">
        <f t="shared" si="7"/>
        <v>14.887640449438203</v>
      </c>
    </row>
    <row r="22" spans="2:36" x14ac:dyDescent="0.25">
      <c r="B22" s="9" t="s">
        <v>15</v>
      </c>
      <c r="C22" s="7">
        <v>67</v>
      </c>
      <c r="D22" s="7">
        <v>32</v>
      </c>
      <c r="E22" s="7">
        <v>97</v>
      </c>
      <c r="F22" s="7">
        <v>37</v>
      </c>
      <c r="G22" s="7">
        <v>65</v>
      </c>
      <c r="H22" s="7">
        <v>29</v>
      </c>
      <c r="I22" s="7">
        <v>105</v>
      </c>
      <c r="J22" s="7">
        <v>34</v>
      </c>
      <c r="K22" s="7">
        <v>69</v>
      </c>
      <c r="L22" s="7">
        <v>32</v>
      </c>
      <c r="M22" s="7">
        <v>96</v>
      </c>
      <c r="N22" s="7">
        <v>36</v>
      </c>
      <c r="O22" s="7">
        <v>102</v>
      </c>
      <c r="P22" s="7">
        <v>31</v>
      </c>
      <c r="Q22" s="7">
        <v>62</v>
      </c>
      <c r="R22" s="7">
        <v>38</v>
      </c>
      <c r="T22" s="9" t="s">
        <v>15</v>
      </c>
      <c r="U22" s="11">
        <f t="shared" si="4"/>
        <v>28.75536480686695</v>
      </c>
      <c r="V22" s="11">
        <f t="shared" si="4"/>
        <v>13.733905579399142</v>
      </c>
      <c r="W22" s="11">
        <f t="shared" si="4"/>
        <v>41.630901287553648</v>
      </c>
      <c r="X22" s="11">
        <f t="shared" si="4"/>
        <v>15.879828326180256</v>
      </c>
      <c r="Y22" s="50">
        <f t="shared" si="5"/>
        <v>27.896995708154503</v>
      </c>
      <c r="Z22" s="50">
        <f t="shared" si="5"/>
        <v>12.446351931330472</v>
      </c>
      <c r="AA22" s="50">
        <f t="shared" si="5"/>
        <v>45.064377682403432</v>
      </c>
      <c r="AB22" s="50">
        <f t="shared" si="5"/>
        <v>14.592274678111588</v>
      </c>
      <c r="AC22" s="55">
        <f t="shared" si="6"/>
        <v>29.613733905579398</v>
      </c>
      <c r="AD22" s="55">
        <f t="shared" si="6"/>
        <v>13.733905579399142</v>
      </c>
      <c r="AE22" s="55">
        <f t="shared" si="6"/>
        <v>41.201716738197426</v>
      </c>
      <c r="AF22" s="55">
        <f t="shared" si="6"/>
        <v>15.450643776824036</v>
      </c>
      <c r="AG22" s="21">
        <f t="shared" si="7"/>
        <v>43.776824034334766</v>
      </c>
      <c r="AH22" s="21">
        <f t="shared" si="7"/>
        <v>13.304721030042918</v>
      </c>
      <c r="AI22" s="21">
        <f t="shared" si="7"/>
        <v>26.609442060085836</v>
      </c>
      <c r="AJ22" s="21">
        <f t="shared" si="7"/>
        <v>16.309012875536482</v>
      </c>
    </row>
    <row r="23" spans="2:36" x14ac:dyDescent="0.25">
      <c r="B23" s="9" t="s">
        <v>16</v>
      </c>
      <c r="C23" s="7">
        <v>394</v>
      </c>
      <c r="D23" s="7">
        <v>68</v>
      </c>
      <c r="E23" s="7">
        <v>317</v>
      </c>
      <c r="F23" s="7">
        <v>156</v>
      </c>
      <c r="G23" s="7">
        <v>284</v>
      </c>
      <c r="H23" s="7">
        <v>105</v>
      </c>
      <c r="I23" s="7">
        <v>380</v>
      </c>
      <c r="J23" s="7">
        <v>166</v>
      </c>
      <c r="K23" s="7">
        <v>316</v>
      </c>
      <c r="L23" s="7">
        <v>116</v>
      </c>
      <c r="M23" s="7">
        <v>332</v>
      </c>
      <c r="N23" s="7">
        <v>171</v>
      </c>
      <c r="O23" s="7">
        <v>449</v>
      </c>
      <c r="P23" s="7">
        <v>116</v>
      </c>
      <c r="Q23" s="7">
        <v>221</v>
      </c>
      <c r="R23" s="7">
        <v>149</v>
      </c>
      <c r="T23" s="9" t="s">
        <v>16</v>
      </c>
      <c r="U23" s="11">
        <f t="shared" si="4"/>
        <v>42.139037433155082</v>
      </c>
      <c r="V23" s="11">
        <f t="shared" si="4"/>
        <v>7.2727272727272725</v>
      </c>
      <c r="W23" s="11">
        <f t="shared" si="4"/>
        <v>33.903743315508024</v>
      </c>
      <c r="X23" s="11">
        <f t="shared" si="4"/>
        <v>16.684491978609625</v>
      </c>
      <c r="Y23" s="50">
        <f t="shared" si="5"/>
        <v>30.374331550802143</v>
      </c>
      <c r="Z23" s="50">
        <f t="shared" si="5"/>
        <v>11.229946524064172</v>
      </c>
      <c r="AA23" s="50">
        <f t="shared" si="5"/>
        <v>40.641711229946523</v>
      </c>
      <c r="AB23" s="50">
        <f t="shared" si="5"/>
        <v>17.754010695187166</v>
      </c>
      <c r="AC23" s="55">
        <f t="shared" si="6"/>
        <v>33.796791443850267</v>
      </c>
      <c r="AD23" s="55">
        <f t="shared" si="6"/>
        <v>12.406417112299465</v>
      </c>
      <c r="AE23" s="55">
        <f t="shared" si="6"/>
        <v>35.508021390374331</v>
      </c>
      <c r="AF23" s="55">
        <f t="shared" si="6"/>
        <v>18.288770053475936</v>
      </c>
      <c r="AG23" s="21">
        <f t="shared" si="7"/>
        <v>48.021390374331553</v>
      </c>
      <c r="AH23" s="21">
        <f t="shared" si="7"/>
        <v>12.406417112299465</v>
      </c>
      <c r="AI23" s="21">
        <f t="shared" si="7"/>
        <v>23.636363636363637</v>
      </c>
      <c r="AJ23" s="21">
        <f t="shared" si="7"/>
        <v>15.935828877005347</v>
      </c>
    </row>
    <row r="24" spans="2:36" x14ac:dyDescent="0.25">
      <c r="B24" s="4" t="s">
        <v>46</v>
      </c>
      <c r="C24" s="18"/>
      <c r="D24" s="18"/>
      <c r="E24" s="1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T24" s="4" t="s">
        <v>46</v>
      </c>
      <c r="U24" s="34"/>
      <c r="V24" s="34"/>
      <c r="W24" s="34"/>
      <c r="X24" s="49"/>
      <c r="Y24" s="53"/>
      <c r="Z24" s="34"/>
      <c r="AA24" s="34"/>
      <c r="AB24" s="54"/>
      <c r="AC24" s="46"/>
      <c r="AD24" s="34"/>
      <c r="AE24" s="34"/>
      <c r="AF24" s="58"/>
    </row>
    <row r="25" spans="2:36" x14ac:dyDescent="0.25">
      <c r="B25" s="9" t="s">
        <v>47</v>
      </c>
      <c r="C25" s="7">
        <v>1828</v>
      </c>
      <c r="D25" s="7">
        <v>426</v>
      </c>
      <c r="E25" s="7">
        <v>1294</v>
      </c>
      <c r="F25" s="7">
        <v>729</v>
      </c>
      <c r="G25" s="7">
        <v>1406</v>
      </c>
      <c r="H25" s="7">
        <v>536</v>
      </c>
      <c r="I25" s="7">
        <v>1565</v>
      </c>
      <c r="J25" s="7">
        <v>770</v>
      </c>
      <c r="K25" s="7">
        <v>1513</v>
      </c>
      <c r="L25" s="7">
        <v>563</v>
      </c>
      <c r="M25" s="7">
        <v>1388</v>
      </c>
      <c r="N25" s="7">
        <v>813</v>
      </c>
      <c r="O25" s="7">
        <v>1997</v>
      </c>
      <c r="P25" s="7">
        <v>512</v>
      </c>
      <c r="Q25" s="7">
        <v>1065</v>
      </c>
      <c r="R25" s="7">
        <v>703</v>
      </c>
      <c r="T25" s="9" t="s">
        <v>47</v>
      </c>
      <c r="U25" s="11">
        <f t="shared" ref="U25:X26" si="8">C25/($C25+$D25+$E25+$F25)*100</f>
        <v>42.740238484919338</v>
      </c>
      <c r="V25" s="11">
        <f t="shared" si="8"/>
        <v>9.9602525134440025</v>
      </c>
      <c r="W25" s="11">
        <f t="shared" si="8"/>
        <v>30.254851531447276</v>
      </c>
      <c r="X25" s="11">
        <f t="shared" si="8"/>
        <v>17.044657470189385</v>
      </c>
      <c r="Y25" s="50">
        <f t="shared" ref="Y25:AB26" si="9">G25/($G25+$H25+$I25+$J25)*100</f>
        <v>32.873509469254145</v>
      </c>
      <c r="Z25" s="50">
        <f t="shared" si="9"/>
        <v>12.532148702361468</v>
      </c>
      <c r="AA25" s="50">
        <f t="shared" si="9"/>
        <v>36.59106850596212</v>
      </c>
      <c r="AB25" s="50">
        <f t="shared" si="9"/>
        <v>18.00327332242226</v>
      </c>
      <c r="AC25" s="55">
        <f t="shared" ref="AC25:AF26" si="10">K25/($K25+$L25+$M25+$N25)*100</f>
        <v>35.375263034837502</v>
      </c>
      <c r="AD25" s="55">
        <f t="shared" si="10"/>
        <v>13.163432312368483</v>
      </c>
      <c r="AE25" s="55">
        <f t="shared" si="10"/>
        <v>32.452653729249477</v>
      </c>
      <c r="AF25" s="55">
        <f t="shared" si="10"/>
        <v>19.00865092354454</v>
      </c>
      <c r="AG25" s="21">
        <f t="shared" ref="AG25:AJ26" si="11">O25/($O25+$P25+$Q25+$R25)*100</f>
        <v>46.691606266074352</v>
      </c>
      <c r="AH25" s="21">
        <f t="shared" si="11"/>
        <v>11.971007715688566</v>
      </c>
      <c r="AI25" s="21">
        <f t="shared" si="11"/>
        <v>24.900631283610007</v>
      </c>
      <c r="AJ25" s="21">
        <f t="shared" si="11"/>
        <v>16.436754734627073</v>
      </c>
    </row>
    <row r="26" spans="2:36" x14ac:dyDescent="0.25">
      <c r="B26" s="9" t="s">
        <v>48</v>
      </c>
      <c r="C26" s="7">
        <v>643</v>
      </c>
      <c r="D26" s="7">
        <v>207</v>
      </c>
      <c r="E26" s="7">
        <v>471</v>
      </c>
      <c r="F26" s="7">
        <v>239</v>
      </c>
      <c r="G26" s="7">
        <v>550</v>
      </c>
      <c r="H26" s="7">
        <v>252</v>
      </c>
      <c r="I26" s="7">
        <v>547</v>
      </c>
      <c r="J26" s="7">
        <v>211</v>
      </c>
      <c r="K26" s="7">
        <v>611</v>
      </c>
      <c r="L26" s="7">
        <v>242</v>
      </c>
      <c r="M26" s="7">
        <v>455</v>
      </c>
      <c r="N26" s="7">
        <v>252</v>
      </c>
      <c r="O26" s="7">
        <v>665</v>
      </c>
      <c r="P26" s="7">
        <v>281</v>
      </c>
      <c r="Q26" s="7">
        <v>394</v>
      </c>
      <c r="R26" s="7">
        <v>220</v>
      </c>
      <c r="T26" s="9" t="s">
        <v>48</v>
      </c>
      <c r="U26" s="11">
        <f t="shared" si="8"/>
        <v>41.217948717948715</v>
      </c>
      <c r="V26" s="11">
        <f t="shared" si="8"/>
        <v>13.26923076923077</v>
      </c>
      <c r="W26" s="11">
        <f t="shared" si="8"/>
        <v>30.19230769230769</v>
      </c>
      <c r="X26" s="11">
        <f t="shared" si="8"/>
        <v>15.320512820512821</v>
      </c>
      <c r="Y26" s="50">
        <f t="shared" si="9"/>
        <v>35.256410256410255</v>
      </c>
      <c r="Z26" s="50">
        <f t="shared" si="9"/>
        <v>16.153846153846153</v>
      </c>
      <c r="AA26" s="50">
        <f t="shared" si="9"/>
        <v>35.064102564102562</v>
      </c>
      <c r="AB26" s="50">
        <f t="shared" si="9"/>
        <v>13.525641025641026</v>
      </c>
      <c r="AC26" s="55">
        <f t="shared" si="10"/>
        <v>39.166666666666664</v>
      </c>
      <c r="AD26" s="55">
        <f t="shared" si="10"/>
        <v>15.512820512820513</v>
      </c>
      <c r="AE26" s="55">
        <f t="shared" si="10"/>
        <v>29.166666666666668</v>
      </c>
      <c r="AF26" s="55">
        <f t="shared" si="10"/>
        <v>16.153846153846153</v>
      </c>
      <c r="AG26" s="21">
        <f t="shared" si="11"/>
        <v>42.628205128205124</v>
      </c>
      <c r="AH26" s="21">
        <f t="shared" si="11"/>
        <v>18.012820512820511</v>
      </c>
      <c r="AI26" s="21">
        <f t="shared" si="11"/>
        <v>25.256410256410255</v>
      </c>
      <c r="AJ26" s="21">
        <f t="shared" si="11"/>
        <v>14.102564102564102</v>
      </c>
    </row>
  </sheetData>
  <mergeCells count="14">
    <mergeCell ref="B7:B8"/>
    <mergeCell ref="C7:F7"/>
    <mergeCell ref="G7:J7"/>
    <mergeCell ref="K7:N7"/>
    <mergeCell ref="O7:R7"/>
    <mergeCell ref="U7:X7"/>
    <mergeCell ref="Y7:AB7"/>
    <mergeCell ref="AC7:AF7"/>
    <mergeCell ref="AG7:AJ7"/>
    <mergeCell ref="L2:N2"/>
    <mergeCell ref="O2:Q2"/>
    <mergeCell ref="R2:U2"/>
    <mergeCell ref="V2:X2"/>
    <mergeCell ref="T7:T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19" max="1048575" man="1"/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" width="10.140625" customWidth="1"/>
    <col min="4" max="4" width="11.85546875" customWidth="1"/>
    <col min="5" max="5" width="10.140625" customWidth="1"/>
    <col min="6" max="6" width="3.42578125" customWidth="1"/>
    <col min="7" max="7" width="27.7109375" customWidth="1"/>
  </cols>
  <sheetData>
    <row r="1" spans="1:25" ht="18" x14ac:dyDescent="0.25">
      <c r="B1" s="1" t="s">
        <v>30</v>
      </c>
    </row>
    <row r="2" spans="1:25" ht="18" x14ac:dyDescent="0.25">
      <c r="A2" s="22"/>
      <c r="B2" s="1" t="str">
        <f>Índice!B2</f>
        <v>Novembro 2020</v>
      </c>
      <c r="F2" s="97"/>
      <c r="G2" s="97"/>
      <c r="H2" s="97"/>
      <c r="I2" s="97"/>
      <c r="J2" s="97"/>
    </row>
    <row r="3" spans="1:25" x14ac:dyDescent="0.25">
      <c r="B3" s="23" t="s">
        <v>33</v>
      </c>
      <c r="F3" s="61"/>
      <c r="G3" s="61"/>
      <c r="H3" s="61"/>
      <c r="I3" s="61"/>
      <c r="J3" s="61"/>
    </row>
    <row r="4" spans="1:25" ht="54" customHeight="1" x14ac:dyDescent="0.25">
      <c r="B4" s="95" t="s">
        <v>137</v>
      </c>
      <c r="C4" s="95"/>
      <c r="D4" s="95"/>
      <c r="E4" s="95"/>
      <c r="F4" s="95"/>
      <c r="G4" s="95"/>
      <c r="H4" s="95"/>
      <c r="I4" s="95"/>
      <c r="J4" s="9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.5" customHeight="1" x14ac:dyDescent="0.25"/>
    <row r="6" spans="1:25" x14ac:dyDescent="0.25">
      <c r="B6" s="19" t="s">
        <v>27</v>
      </c>
      <c r="G6" s="19" t="s">
        <v>28</v>
      </c>
    </row>
    <row r="7" spans="1:25" ht="56.25" x14ac:dyDescent="0.25">
      <c r="B7" s="60" t="s">
        <v>0</v>
      </c>
      <c r="C7" s="60" t="s">
        <v>132</v>
      </c>
      <c r="D7" s="60" t="s">
        <v>128</v>
      </c>
      <c r="E7" s="3" t="s">
        <v>57</v>
      </c>
      <c r="G7" s="60" t="s">
        <v>0</v>
      </c>
      <c r="H7" s="60" t="s">
        <v>132</v>
      </c>
      <c r="I7" s="60" t="s">
        <v>128</v>
      </c>
      <c r="J7" s="3" t="s">
        <v>57</v>
      </c>
    </row>
    <row r="8" spans="1:25" x14ac:dyDescent="0.25">
      <c r="B8" s="4" t="s">
        <v>1</v>
      </c>
      <c r="C8" s="5"/>
      <c r="D8" s="5"/>
      <c r="E8" s="32"/>
      <c r="G8" s="4" t="s">
        <v>1</v>
      </c>
      <c r="H8" s="5"/>
      <c r="I8" s="5"/>
      <c r="J8" s="32"/>
    </row>
    <row r="9" spans="1:25" x14ac:dyDescent="0.25">
      <c r="B9" s="6" t="s">
        <v>1</v>
      </c>
      <c r="C9" s="7">
        <v>1994</v>
      </c>
      <c r="D9" s="7">
        <v>231</v>
      </c>
      <c r="E9" s="7">
        <v>3612</v>
      </c>
      <c r="G9" s="6" t="s">
        <v>1</v>
      </c>
      <c r="H9" s="11">
        <f>C9/($C9+$D9+$E9)*100</f>
        <v>34.161384272742843</v>
      </c>
      <c r="I9" s="11">
        <f>D9/($C9+$D9+$E9)*100</f>
        <v>3.9575124207640915</v>
      </c>
      <c r="J9" s="11">
        <f>E9/($C9+$D9+$E9)*100</f>
        <v>61.88110330649306</v>
      </c>
    </row>
    <row r="10" spans="1:25" x14ac:dyDescent="0.25">
      <c r="B10" s="4" t="s">
        <v>2</v>
      </c>
      <c r="C10" s="8"/>
      <c r="D10" s="8"/>
      <c r="E10" s="33"/>
      <c r="G10" s="4" t="s">
        <v>2</v>
      </c>
      <c r="H10" s="12"/>
      <c r="I10" s="12"/>
      <c r="J10" s="48"/>
    </row>
    <row r="11" spans="1:25" x14ac:dyDescent="0.25">
      <c r="B11" s="9" t="s">
        <v>3</v>
      </c>
      <c r="C11" s="7">
        <v>297</v>
      </c>
      <c r="D11" s="7">
        <v>65</v>
      </c>
      <c r="E11" s="7">
        <v>858</v>
      </c>
      <c r="G11" s="9" t="s">
        <v>3</v>
      </c>
      <c r="H11" s="11">
        <f t="shared" ref="H11:J14" si="0">C11/($C11+$D11+$E11)*100</f>
        <v>24.344262295081968</v>
      </c>
      <c r="I11" s="11">
        <f t="shared" si="0"/>
        <v>5.3278688524590159</v>
      </c>
      <c r="J11" s="11">
        <f t="shared" si="0"/>
        <v>70.327868852459019</v>
      </c>
    </row>
    <row r="12" spans="1:25" x14ac:dyDescent="0.25">
      <c r="B12" s="9" t="s">
        <v>4</v>
      </c>
      <c r="C12" s="7">
        <v>660</v>
      </c>
      <c r="D12" s="7">
        <v>100</v>
      </c>
      <c r="E12" s="7">
        <v>1327</v>
      </c>
      <c r="G12" s="9" t="s">
        <v>4</v>
      </c>
      <c r="H12" s="11">
        <f t="shared" si="0"/>
        <v>31.624341159559176</v>
      </c>
      <c r="I12" s="11">
        <f t="shared" si="0"/>
        <v>4.7915668423574509</v>
      </c>
      <c r="J12" s="11">
        <f t="shared" si="0"/>
        <v>63.584091998083366</v>
      </c>
    </row>
    <row r="13" spans="1:25" x14ac:dyDescent="0.25">
      <c r="B13" s="9" t="s">
        <v>5</v>
      </c>
      <c r="C13" s="7">
        <v>682</v>
      </c>
      <c r="D13" s="7">
        <v>52</v>
      </c>
      <c r="E13" s="7">
        <v>991</v>
      </c>
      <c r="G13" s="9" t="s">
        <v>5</v>
      </c>
      <c r="H13" s="11">
        <f t="shared" si="0"/>
        <v>39.536231884057969</v>
      </c>
      <c r="I13" s="11">
        <f t="shared" si="0"/>
        <v>3.0144927536231885</v>
      </c>
      <c r="J13" s="11">
        <f t="shared" si="0"/>
        <v>57.449275362318843</v>
      </c>
    </row>
    <row r="14" spans="1:25" x14ac:dyDescent="0.25">
      <c r="B14" s="9" t="s">
        <v>6</v>
      </c>
      <c r="C14" s="7">
        <v>355</v>
      </c>
      <c r="D14" s="7">
        <v>14</v>
      </c>
      <c r="E14" s="7">
        <v>436</v>
      </c>
      <c r="G14" s="9" t="s">
        <v>6</v>
      </c>
      <c r="H14" s="11">
        <f t="shared" si="0"/>
        <v>44.099378881987576</v>
      </c>
      <c r="I14" s="11">
        <f t="shared" si="0"/>
        <v>1.7391304347826086</v>
      </c>
      <c r="J14" s="11">
        <f t="shared" si="0"/>
        <v>54.161490683229815</v>
      </c>
    </row>
    <row r="15" spans="1:25" x14ac:dyDescent="0.25">
      <c r="B15" s="4" t="s">
        <v>17</v>
      </c>
      <c r="C15" s="8"/>
      <c r="D15" s="8"/>
      <c r="E15" s="33"/>
      <c r="G15" s="4" t="s">
        <v>17</v>
      </c>
      <c r="H15" s="8"/>
      <c r="I15" s="8"/>
      <c r="J15" s="33"/>
    </row>
    <row r="16" spans="1:25" x14ac:dyDescent="0.25">
      <c r="B16" s="9" t="s">
        <v>10</v>
      </c>
      <c r="C16" s="7">
        <v>610</v>
      </c>
      <c r="D16" s="7">
        <v>58</v>
      </c>
      <c r="E16" s="7">
        <v>1024</v>
      </c>
      <c r="G16" s="9" t="s">
        <v>10</v>
      </c>
      <c r="H16" s="11">
        <f t="shared" ref="H16:J22" si="1">C16/($C16+$D16+$E16)*100</f>
        <v>36.052009456264777</v>
      </c>
      <c r="I16" s="11">
        <f t="shared" si="1"/>
        <v>3.4278959810874707</v>
      </c>
      <c r="J16" s="11">
        <f t="shared" si="1"/>
        <v>60.520094562647756</v>
      </c>
    </row>
    <row r="17" spans="2:10" x14ac:dyDescent="0.25">
      <c r="B17" s="9" t="s">
        <v>11</v>
      </c>
      <c r="C17" s="7">
        <v>168</v>
      </c>
      <c r="D17" s="7">
        <v>23</v>
      </c>
      <c r="E17" s="7">
        <v>448</v>
      </c>
      <c r="G17" s="9" t="s">
        <v>11</v>
      </c>
      <c r="H17" s="11">
        <f t="shared" si="1"/>
        <v>26.291079812206576</v>
      </c>
      <c r="I17" s="11">
        <f t="shared" si="1"/>
        <v>3.5993740219092332</v>
      </c>
      <c r="J17" s="11">
        <f t="shared" si="1"/>
        <v>70.109546165884197</v>
      </c>
    </row>
    <row r="18" spans="2:10" x14ac:dyDescent="0.25">
      <c r="B18" s="9" t="s">
        <v>12</v>
      </c>
      <c r="C18" s="7">
        <v>563</v>
      </c>
      <c r="D18" s="7">
        <v>89</v>
      </c>
      <c r="E18" s="7">
        <v>1135</v>
      </c>
      <c r="G18" s="9" t="s">
        <v>12</v>
      </c>
      <c r="H18" s="11">
        <f t="shared" si="1"/>
        <v>31.505316172355901</v>
      </c>
      <c r="I18" s="11">
        <f t="shared" si="1"/>
        <v>4.9804141018466703</v>
      </c>
      <c r="J18" s="11">
        <f t="shared" si="1"/>
        <v>63.514269725797426</v>
      </c>
    </row>
    <row r="19" spans="2:10" x14ac:dyDescent="0.25">
      <c r="B19" s="9" t="s">
        <v>13</v>
      </c>
      <c r="C19" s="7">
        <v>80</v>
      </c>
      <c r="D19" s="7">
        <v>4</v>
      </c>
      <c r="E19" s="7">
        <v>111</v>
      </c>
      <c r="G19" s="9" t="s">
        <v>13</v>
      </c>
      <c r="H19" s="11">
        <f t="shared" si="1"/>
        <v>41.025641025641022</v>
      </c>
      <c r="I19" s="11">
        <f t="shared" si="1"/>
        <v>2.0512820512820511</v>
      </c>
      <c r="J19" s="11">
        <f t="shared" si="1"/>
        <v>56.92307692307692</v>
      </c>
    </row>
    <row r="20" spans="2:10" x14ac:dyDescent="0.25">
      <c r="B20" s="9" t="s">
        <v>14</v>
      </c>
      <c r="C20" s="7">
        <v>134</v>
      </c>
      <c r="D20" s="7">
        <v>13</v>
      </c>
      <c r="E20" s="7">
        <v>209</v>
      </c>
      <c r="G20" s="9" t="s">
        <v>14</v>
      </c>
      <c r="H20" s="11">
        <f t="shared" si="1"/>
        <v>37.640449438202246</v>
      </c>
      <c r="I20" s="11">
        <f t="shared" si="1"/>
        <v>3.6516853932584268</v>
      </c>
      <c r="J20" s="11">
        <f t="shared" si="1"/>
        <v>58.707865168539328</v>
      </c>
    </row>
    <row r="21" spans="2:10" x14ac:dyDescent="0.25">
      <c r="B21" s="9" t="s">
        <v>15</v>
      </c>
      <c r="C21" s="7">
        <v>93</v>
      </c>
      <c r="D21" s="7">
        <v>6</v>
      </c>
      <c r="E21" s="7">
        <v>134</v>
      </c>
      <c r="G21" s="9" t="s">
        <v>15</v>
      </c>
      <c r="H21" s="11">
        <f t="shared" si="1"/>
        <v>39.91416309012876</v>
      </c>
      <c r="I21" s="11">
        <f t="shared" si="1"/>
        <v>2.5751072961373391</v>
      </c>
      <c r="J21" s="11">
        <f t="shared" si="1"/>
        <v>57.510729613733901</v>
      </c>
    </row>
    <row r="22" spans="2:10" x14ac:dyDescent="0.25">
      <c r="B22" s="9" t="s">
        <v>16</v>
      </c>
      <c r="C22" s="7">
        <v>346</v>
      </c>
      <c r="D22" s="7">
        <v>38</v>
      </c>
      <c r="E22" s="7">
        <v>551</v>
      </c>
      <c r="G22" s="9" t="s">
        <v>16</v>
      </c>
      <c r="H22" s="11">
        <f t="shared" si="1"/>
        <v>37.00534759358289</v>
      </c>
      <c r="I22" s="11">
        <f t="shared" si="1"/>
        <v>4.0641711229946527</v>
      </c>
      <c r="J22" s="11">
        <f t="shared" si="1"/>
        <v>58.930481283422466</v>
      </c>
    </row>
    <row r="23" spans="2:10" x14ac:dyDescent="0.25">
      <c r="B23" s="4" t="s">
        <v>46</v>
      </c>
      <c r="C23" s="18"/>
      <c r="D23" s="18"/>
      <c r="E23" s="35"/>
      <c r="G23" s="4" t="s">
        <v>46</v>
      </c>
      <c r="H23" s="34"/>
      <c r="I23" s="34"/>
      <c r="J23" s="49"/>
    </row>
    <row r="24" spans="2:10" x14ac:dyDescent="0.25">
      <c r="B24" s="9" t="s">
        <v>47</v>
      </c>
      <c r="C24" s="7">
        <v>1403</v>
      </c>
      <c r="D24" s="7">
        <v>185</v>
      </c>
      <c r="E24" s="7">
        <v>2689</v>
      </c>
      <c r="G24" s="9" t="s">
        <v>47</v>
      </c>
      <c r="H24" s="11">
        <f t="shared" ref="H24:J25" si="2">C24/($C24+$D24+$E24)*100</f>
        <v>32.803366845920038</v>
      </c>
      <c r="I24" s="11">
        <f t="shared" si="2"/>
        <v>4.3254617722702831</v>
      </c>
      <c r="J24" s="11">
        <f t="shared" si="2"/>
        <v>62.871171381809674</v>
      </c>
    </row>
    <row r="25" spans="2:10" x14ac:dyDescent="0.25">
      <c r="B25" s="9" t="s">
        <v>48</v>
      </c>
      <c r="C25" s="7">
        <v>591</v>
      </c>
      <c r="D25" s="7">
        <v>46</v>
      </c>
      <c r="E25" s="7">
        <v>923</v>
      </c>
      <c r="G25" s="9" t="s">
        <v>48</v>
      </c>
      <c r="H25" s="11">
        <f t="shared" si="2"/>
        <v>37.884615384615387</v>
      </c>
      <c r="I25" s="11">
        <f t="shared" si="2"/>
        <v>2.9487179487179485</v>
      </c>
      <c r="J25" s="11">
        <f t="shared" si="2"/>
        <v>59.166666666666664</v>
      </c>
    </row>
  </sheetData>
  <mergeCells count="3">
    <mergeCell ref="F2:H2"/>
    <mergeCell ref="I2:J2"/>
    <mergeCell ref="B4:J4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zoomScaleNormal="100" workbookViewId="0">
      <selection activeCell="C35" sqref="C35"/>
    </sheetView>
  </sheetViews>
  <sheetFormatPr defaultRowHeight="15" x14ac:dyDescent="0.25"/>
  <cols>
    <col min="1" max="1" width="3.42578125" customWidth="1"/>
    <col min="2" max="2" width="28.28515625" customWidth="1"/>
    <col min="3" max="3" width="14.5703125" style="67" customWidth="1"/>
    <col min="4" max="4" width="19.85546875" customWidth="1"/>
    <col min="5" max="5" width="3.42578125" customWidth="1"/>
  </cols>
  <sheetData>
    <row r="1" spans="1:26" ht="18" x14ac:dyDescent="0.25">
      <c r="B1" s="1" t="s">
        <v>30</v>
      </c>
      <c r="C1" s="68"/>
    </row>
    <row r="2" spans="1:26" ht="18" x14ac:dyDescent="0.25">
      <c r="A2" s="22"/>
      <c r="B2" s="1" t="str">
        <f>Índice!B2</f>
        <v>Novembro 2020</v>
      </c>
      <c r="C2" s="68"/>
      <c r="E2" s="61"/>
    </row>
    <row r="3" spans="1:26" x14ac:dyDescent="0.25">
      <c r="B3" s="23" t="s">
        <v>33</v>
      </c>
      <c r="C3" s="73"/>
      <c r="E3" s="61"/>
    </row>
    <row r="4" spans="1:26" ht="54" customHeight="1" x14ac:dyDescent="0.25">
      <c r="B4" s="95" t="s">
        <v>131</v>
      </c>
      <c r="C4" s="95"/>
      <c r="D4" s="95"/>
      <c r="E4" s="95"/>
      <c r="F4" s="95"/>
      <c r="G4" s="95"/>
      <c r="H4" s="95"/>
      <c r="I4" s="95"/>
      <c r="J4" s="95"/>
      <c r="K4" s="9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/>
    <row r="6" spans="1:26" x14ac:dyDescent="0.25">
      <c r="B6" s="19" t="s">
        <v>135</v>
      </c>
      <c r="C6" s="72"/>
    </row>
    <row r="7" spans="1:26" s="75" customFormat="1" ht="26.25" customHeight="1" x14ac:dyDescent="0.25">
      <c r="B7" s="103" t="s">
        <v>0</v>
      </c>
      <c r="C7" s="101" t="s">
        <v>141</v>
      </c>
      <c r="D7" s="102"/>
    </row>
    <row r="8" spans="1:26" s="75" customFormat="1" ht="43.5" customHeight="1" x14ac:dyDescent="0.25">
      <c r="B8" s="104"/>
      <c r="C8" s="79" t="s">
        <v>140</v>
      </c>
      <c r="D8" s="79" t="s">
        <v>142</v>
      </c>
    </row>
    <row r="9" spans="1:26" x14ac:dyDescent="0.25">
      <c r="B9" s="6" t="s">
        <v>1</v>
      </c>
      <c r="C9" s="76">
        <f>'Q11'!C9</f>
        <v>1994</v>
      </c>
      <c r="D9" s="64">
        <v>9.7828485460000003</v>
      </c>
    </row>
    <row r="10" spans="1:26" x14ac:dyDescent="0.25">
      <c r="B10" s="4" t="s">
        <v>2</v>
      </c>
      <c r="C10" s="77"/>
      <c r="D10" s="65"/>
    </row>
    <row r="11" spans="1:26" x14ac:dyDescent="0.25">
      <c r="B11" s="9" t="s">
        <v>3</v>
      </c>
      <c r="C11" s="76">
        <f>'Q11'!C11</f>
        <v>297</v>
      </c>
      <c r="D11" s="64">
        <v>10.151515152</v>
      </c>
    </row>
    <row r="12" spans="1:26" x14ac:dyDescent="0.25">
      <c r="B12" s="9" t="s">
        <v>4</v>
      </c>
      <c r="C12" s="76">
        <f>'Q11'!C12</f>
        <v>660</v>
      </c>
      <c r="D12" s="64">
        <v>9.6303030300000003</v>
      </c>
    </row>
    <row r="13" spans="1:26" x14ac:dyDescent="0.25">
      <c r="B13" s="9" t="s">
        <v>5</v>
      </c>
      <c r="C13" s="76">
        <f>'Q11'!C13</f>
        <v>682</v>
      </c>
      <c r="D13" s="64">
        <v>9.8533724340000006</v>
      </c>
    </row>
    <row r="14" spans="1:26" x14ac:dyDescent="0.25">
      <c r="B14" s="9" t="s">
        <v>6</v>
      </c>
      <c r="C14" s="76">
        <f>'Q11'!C14</f>
        <v>355</v>
      </c>
      <c r="D14" s="64">
        <v>9.6225352110000006</v>
      </c>
    </row>
    <row r="15" spans="1:26" x14ac:dyDescent="0.25">
      <c r="B15" s="4" t="s">
        <v>17</v>
      </c>
      <c r="C15" s="77"/>
      <c r="D15" s="65"/>
    </row>
    <row r="16" spans="1:26" x14ac:dyDescent="0.25">
      <c r="B16" s="9" t="s">
        <v>10</v>
      </c>
      <c r="C16" s="76">
        <f>'Q11'!C16</f>
        <v>610</v>
      </c>
      <c r="D16" s="64">
        <v>9.0737704919999995</v>
      </c>
    </row>
    <row r="17" spans="2:4" x14ac:dyDescent="0.25">
      <c r="B17" s="9" t="s">
        <v>11</v>
      </c>
      <c r="C17" s="76">
        <f>'Q11'!C17</f>
        <v>168</v>
      </c>
      <c r="D17" s="64">
        <v>8.7202380949999991</v>
      </c>
    </row>
    <row r="18" spans="2:4" x14ac:dyDescent="0.25">
      <c r="B18" s="9" t="s">
        <v>12</v>
      </c>
      <c r="C18" s="76">
        <f>'Q11'!C18</f>
        <v>563</v>
      </c>
      <c r="D18" s="64">
        <v>10.047957371000001</v>
      </c>
    </row>
    <row r="19" spans="2:4" x14ac:dyDescent="0.25">
      <c r="B19" s="9" t="s">
        <v>13</v>
      </c>
      <c r="C19" s="76">
        <f>'Q11'!C19</f>
        <v>80</v>
      </c>
      <c r="D19" s="64">
        <v>14.1875</v>
      </c>
    </row>
    <row r="20" spans="2:4" x14ac:dyDescent="0.25">
      <c r="B20" s="9" t="s">
        <v>14</v>
      </c>
      <c r="C20" s="76">
        <f>'Q11'!C20</f>
        <v>134</v>
      </c>
      <c r="D20" s="64">
        <v>12.5</v>
      </c>
    </row>
    <row r="21" spans="2:4" x14ac:dyDescent="0.25">
      <c r="B21" s="9" t="s">
        <v>15</v>
      </c>
      <c r="C21" s="76">
        <f>'Q11'!C21</f>
        <v>93</v>
      </c>
      <c r="D21" s="64">
        <v>8.5698924729999995</v>
      </c>
    </row>
    <row r="22" spans="2:4" x14ac:dyDescent="0.25">
      <c r="B22" s="9" t="s">
        <v>16</v>
      </c>
      <c r="C22" s="76">
        <f>'Q11'!C22</f>
        <v>346</v>
      </c>
      <c r="D22" s="64">
        <v>9.3728323699999994</v>
      </c>
    </row>
    <row r="23" spans="2:4" x14ac:dyDescent="0.25">
      <c r="B23" s="4" t="s">
        <v>46</v>
      </c>
      <c r="C23" s="78"/>
      <c r="D23" s="66"/>
    </row>
    <row r="24" spans="2:4" x14ac:dyDescent="0.25">
      <c r="B24" s="9" t="s">
        <v>47</v>
      </c>
      <c r="C24" s="76">
        <f>'Q11'!C24</f>
        <v>1403</v>
      </c>
      <c r="D24" s="64">
        <v>9.9850320739999994</v>
      </c>
    </row>
    <row r="25" spans="2:4" x14ac:dyDescent="0.25">
      <c r="B25" s="9" t="s">
        <v>48</v>
      </c>
      <c r="C25" s="76">
        <f>'Q11'!C25</f>
        <v>591</v>
      </c>
      <c r="D25" s="64">
        <v>9.3028764810000002</v>
      </c>
    </row>
  </sheetData>
  <mergeCells count="3">
    <mergeCell ref="B4:K4"/>
    <mergeCell ref="C7:D7"/>
    <mergeCell ref="B7:B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1" spans="1:3" ht="18" x14ac:dyDescent="0.25">
      <c r="B1" s="1" t="s">
        <v>30</v>
      </c>
    </row>
    <row r="2" spans="1:3" ht="18" x14ac:dyDescent="0.25">
      <c r="A2" s="22"/>
      <c r="B2" s="1" t="str">
        <f>Índice!B2</f>
        <v>Novembro 2020</v>
      </c>
    </row>
    <row r="3" spans="1:3" x14ac:dyDescent="0.25">
      <c r="B3" s="23" t="s">
        <v>33</v>
      </c>
    </row>
    <row r="4" spans="1:3" ht="18" x14ac:dyDescent="0.25">
      <c r="B4" s="1" t="s">
        <v>133</v>
      </c>
    </row>
    <row r="5" spans="1:3" ht="8.25" customHeight="1" x14ac:dyDescent="0.25"/>
    <row r="6" spans="1:3" x14ac:dyDescent="0.25">
      <c r="B6" s="105" t="s">
        <v>2</v>
      </c>
      <c r="C6" s="106"/>
    </row>
    <row r="7" spans="1:3" x14ac:dyDescent="0.25">
      <c r="B7" s="9" t="s">
        <v>3</v>
      </c>
      <c r="C7" s="24" t="s">
        <v>35</v>
      </c>
    </row>
    <row r="8" spans="1:3" x14ac:dyDescent="0.25">
      <c r="B8" s="9" t="s">
        <v>4</v>
      </c>
      <c r="C8" s="24" t="s">
        <v>36</v>
      </c>
    </row>
    <row r="9" spans="1:3" x14ac:dyDescent="0.25">
      <c r="B9" s="9" t="s">
        <v>5</v>
      </c>
      <c r="C9" s="24" t="s">
        <v>37</v>
      </c>
    </row>
    <row r="10" spans="1:3" x14ac:dyDescent="0.25">
      <c r="B10" s="9" t="s">
        <v>6</v>
      </c>
      <c r="C10" s="24" t="s">
        <v>45</v>
      </c>
    </row>
    <row r="11" spans="1:3" x14ac:dyDescent="0.25">
      <c r="B11" s="27"/>
      <c r="C11" s="28"/>
    </row>
    <row r="12" spans="1:3" x14ac:dyDescent="0.25">
      <c r="B12" s="107" t="s">
        <v>17</v>
      </c>
      <c r="C12" s="108"/>
    </row>
    <row r="13" spans="1:3" x14ac:dyDescent="0.25">
      <c r="B13" s="9" t="s">
        <v>10</v>
      </c>
      <c r="C13" s="24" t="s">
        <v>38</v>
      </c>
    </row>
    <row r="14" spans="1:3" x14ac:dyDescent="0.25">
      <c r="B14" s="9" t="s">
        <v>11</v>
      </c>
      <c r="C14" s="24" t="s">
        <v>39</v>
      </c>
    </row>
    <row r="15" spans="1:3" x14ac:dyDescent="0.25">
      <c r="B15" s="9" t="s">
        <v>12</v>
      </c>
      <c r="C15" s="24" t="s">
        <v>40</v>
      </c>
    </row>
    <row r="16" spans="1:3" x14ac:dyDescent="0.25">
      <c r="B16" s="9" t="s">
        <v>13</v>
      </c>
      <c r="C16" s="24" t="s">
        <v>41</v>
      </c>
    </row>
    <row r="17" spans="2:3" x14ac:dyDescent="0.25">
      <c r="B17" s="9" t="s">
        <v>14</v>
      </c>
      <c r="C17" s="24" t="s">
        <v>42</v>
      </c>
    </row>
    <row r="18" spans="2:3" x14ac:dyDescent="0.25">
      <c r="B18" s="9" t="s">
        <v>15</v>
      </c>
      <c r="C18" s="24" t="s">
        <v>43</v>
      </c>
    </row>
    <row r="19" spans="2:3" x14ac:dyDescent="0.25">
      <c r="B19" s="9" t="s">
        <v>16</v>
      </c>
      <c r="C19" s="24" t="s">
        <v>44</v>
      </c>
    </row>
    <row r="20" spans="2:3" x14ac:dyDescent="0.25">
      <c r="B20" s="27"/>
      <c r="C20" s="28"/>
    </row>
    <row r="21" spans="2:3" x14ac:dyDescent="0.25">
      <c r="B21" s="107" t="s">
        <v>46</v>
      </c>
      <c r="C21" s="108"/>
    </row>
    <row r="22" spans="2:3" ht="69.95" customHeight="1" x14ac:dyDescent="0.25">
      <c r="B22" s="9" t="s">
        <v>47</v>
      </c>
      <c r="C22" s="29" t="s">
        <v>50</v>
      </c>
    </row>
    <row r="23" spans="2:3" ht="69.95" customHeight="1" x14ac:dyDescent="0.25">
      <c r="B23" s="9" t="s">
        <v>48</v>
      </c>
      <c r="C23" s="29" t="s">
        <v>49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R14" sqref="R14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1" spans="1:24" ht="18" x14ac:dyDescent="0.25">
      <c r="B1" s="1" t="s">
        <v>30</v>
      </c>
    </row>
    <row r="2" spans="1:24" ht="18" x14ac:dyDescent="0.25">
      <c r="A2" s="22"/>
      <c r="B2" s="1" t="str">
        <f>Índice!B2</f>
        <v>Novembro 2020</v>
      </c>
    </row>
    <row r="3" spans="1:24" x14ac:dyDescent="0.25">
      <c r="B3" s="23" t="s">
        <v>33</v>
      </c>
    </row>
    <row r="4" spans="1:24" ht="18" customHeight="1" x14ac:dyDescent="0.25">
      <c r="B4" s="1" t="s">
        <v>34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25">
      <c r="B5" s="2"/>
      <c r="M5" s="2" t="s">
        <v>7</v>
      </c>
      <c r="U5" s="2" t="s">
        <v>7</v>
      </c>
    </row>
    <row r="6" spans="1:24" x14ac:dyDescent="0.25">
      <c r="B6" s="81" t="s">
        <v>0</v>
      </c>
      <c r="C6" s="85" t="s">
        <v>18</v>
      </c>
      <c r="D6" s="85"/>
      <c r="E6" s="86"/>
      <c r="F6" s="90" t="s">
        <v>19</v>
      </c>
      <c r="G6" s="91"/>
      <c r="H6" s="91"/>
      <c r="I6" s="90" t="s">
        <v>26</v>
      </c>
      <c r="J6" s="91"/>
      <c r="K6" s="92"/>
      <c r="M6" s="81" t="s">
        <v>0</v>
      </c>
      <c r="N6" s="84" t="s">
        <v>18</v>
      </c>
      <c r="O6" s="85"/>
      <c r="P6" s="86"/>
      <c r="Q6" s="90" t="s">
        <v>19</v>
      </c>
      <c r="R6" s="91"/>
      <c r="S6" s="92"/>
      <c r="U6" s="81" t="s">
        <v>0</v>
      </c>
      <c r="V6" s="84" t="s">
        <v>29</v>
      </c>
      <c r="W6" s="85"/>
      <c r="X6" s="86"/>
    </row>
    <row r="7" spans="1:24" ht="27" customHeight="1" x14ac:dyDescent="0.25">
      <c r="B7" s="82"/>
      <c r="C7" s="15" t="s">
        <v>23</v>
      </c>
      <c r="D7" s="3" t="s">
        <v>20</v>
      </c>
      <c r="E7" s="3" t="s">
        <v>21</v>
      </c>
      <c r="F7" s="14" t="s">
        <v>23</v>
      </c>
      <c r="G7" s="14" t="s">
        <v>20</v>
      </c>
      <c r="H7" s="14" t="s">
        <v>21</v>
      </c>
      <c r="I7" s="14" t="s">
        <v>23</v>
      </c>
      <c r="J7" s="14" t="s">
        <v>20</v>
      </c>
      <c r="K7" s="17" t="s">
        <v>21</v>
      </c>
      <c r="M7" s="82"/>
      <c r="N7" s="15" t="s">
        <v>23</v>
      </c>
      <c r="O7" s="3" t="s">
        <v>20</v>
      </c>
      <c r="P7" s="3" t="s">
        <v>21</v>
      </c>
      <c r="Q7" s="14" t="s">
        <v>23</v>
      </c>
      <c r="R7" s="14" t="s">
        <v>20</v>
      </c>
      <c r="S7" s="17" t="s">
        <v>21</v>
      </c>
      <c r="U7" s="82"/>
      <c r="V7" s="20" t="s">
        <v>23</v>
      </c>
      <c r="W7" s="3" t="s">
        <v>20</v>
      </c>
      <c r="X7" s="3" t="s">
        <v>21</v>
      </c>
    </row>
    <row r="8" spans="1:24" x14ac:dyDescent="0.25">
      <c r="B8" s="83"/>
      <c r="C8" s="87" t="s">
        <v>22</v>
      </c>
      <c r="D8" s="89"/>
      <c r="E8" s="16" t="s">
        <v>24</v>
      </c>
      <c r="F8" s="87" t="s">
        <v>22</v>
      </c>
      <c r="G8" s="89"/>
      <c r="H8" s="16" t="s">
        <v>24</v>
      </c>
      <c r="I8" s="87" t="s">
        <v>25</v>
      </c>
      <c r="J8" s="88"/>
      <c r="K8" s="89"/>
      <c r="M8" s="83"/>
      <c r="N8" s="87" t="s">
        <v>25</v>
      </c>
      <c r="O8" s="88"/>
      <c r="P8" s="89"/>
      <c r="Q8" s="87" t="s">
        <v>25</v>
      </c>
      <c r="R8" s="88"/>
      <c r="S8" s="89"/>
      <c r="U8" s="83"/>
      <c r="V8" s="87" t="s">
        <v>25</v>
      </c>
      <c r="W8" s="88"/>
      <c r="X8" s="89"/>
    </row>
    <row r="9" spans="1:24" x14ac:dyDescent="0.25">
      <c r="B9" s="4" t="s">
        <v>1</v>
      </c>
      <c r="C9" s="5"/>
      <c r="D9" s="5"/>
      <c r="E9" s="5"/>
      <c r="F9" s="5"/>
      <c r="G9" s="5"/>
      <c r="H9" s="5"/>
      <c r="I9" s="5"/>
      <c r="J9" s="5"/>
      <c r="K9" s="5"/>
      <c r="M9" s="4" t="s">
        <v>1</v>
      </c>
      <c r="N9" s="5"/>
      <c r="O9" s="5"/>
      <c r="P9" s="5"/>
      <c r="Q9" s="5"/>
      <c r="R9" s="5"/>
      <c r="S9" s="5"/>
      <c r="U9" s="4" t="s">
        <v>1</v>
      </c>
      <c r="V9" s="5"/>
      <c r="W9" s="5"/>
      <c r="X9" s="5"/>
    </row>
    <row r="10" spans="1:24" x14ac:dyDescent="0.25">
      <c r="B10" s="6" t="s">
        <v>1</v>
      </c>
      <c r="C10" s="7">
        <v>8875</v>
      </c>
      <c r="D10" s="7">
        <v>1138120</v>
      </c>
      <c r="E10" s="7">
        <v>207487.690848</v>
      </c>
      <c r="F10" s="7">
        <v>5837</v>
      </c>
      <c r="G10" s="7">
        <v>772348</v>
      </c>
      <c r="H10" s="7">
        <v>158260.15290099999</v>
      </c>
      <c r="I10" s="11">
        <f>F10/C10*100</f>
        <v>65.769014084507035</v>
      </c>
      <c r="J10" s="11">
        <f t="shared" ref="J10:K10" si="0">G10/D10*100</f>
        <v>67.861736899448204</v>
      </c>
      <c r="K10" s="11">
        <f t="shared" si="0"/>
        <v>76.274477899962363</v>
      </c>
      <c r="M10" s="6" t="s">
        <v>1</v>
      </c>
      <c r="N10" s="11">
        <f>SUM(N12:N15)</f>
        <v>100</v>
      </c>
      <c r="O10" s="11">
        <f t="shared" ref="O10:S10" si="1">SUM(O12:O15)</f>
        <v>100.00000000000001</v>
      </c>
      <c r="P10" s="11">
        <f t="shared" si="1"/>
        <v>100</v>
      </c>
      <c r="Q10" s="11">
        <f t="shared" si="1"/>
        <v>100</v>
      </c>
      <c r="R10" s="11">
        <f t="shared" si="1"/>
        <v>100</v>
      </c>
      <c r="S10" s="11">
        <f t="shared" si="1"/>
        <v>100</v>
      </c>
      <c r="U10" s="6" t="s">
        <v>1</v>
      </c>
      <c r="V10" s="11">
        <f>F10/C10*100</f>
        <v>65.769014084507035</v>
      </c>
      <c r="W10" s="11">
        <f t="shared" ref="W10:X10" si="2">G10/D10*100</f>
        <v>67.861736899448204</v>
      </c>
      <c r="X10" s="11">
        <f t="shared" si="2"/>
        <v>76.274477899962363</v>
      </c>
    </row>
    <row r="11" spans="1:24" x14ac:dyDescent="0.25">
      <c r="B11" s="4" t="s">
        <v>2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2</v>
      </c>
      <c r="N11" s="12"/>
      <c r="O11" s="12"/>
      <c r="P11" s="12"/>
      <c r="Q11" s="12"/>
      <c r="R11" s="12"/>
      <c r="S11" s="12"/>
      <c r="U11" s="4" t="s">
        <v>2</v>
      </c>
      <c r="V11" s="12"/>
      <c r="W11" s="12"/>
      <c r="X11" s="12"/>
    </row>
    <row r="12" spans="1:24" x14ac:dyDescent="0.25">
      <c r="B12" s="9" t="s">
        <v>3</v>
      </c>
      <c r="C12" s="10">
        <v>1877</v>
      </c>
      <c r="D12" s="10">
        <v>9267</v>
      </c>
      <c r="E12" s="10">
        <v>1030.1359359999999</v>
      </c>
      <c r="F12" s="10">
        <v>1220</v>
      </c>
      <c r="G12" s="10">
        <v>6058</v>
      </c>
      <c r="H12" s="10">
        <v>678.92654300000004</v>
      </c>
      <c r="I12" s="13">
        <f t="shared" ref="I12:I26" si="3">F12/C12*100</f>
        <v>64.997336174746934</v>
      </c>
      <c r="J12" s="13">
        <f t="shared" ref="J12:J26" si="4">G12/D12*100</f>
        <v>65.371749217654042</v>
      </c>
      <c r="K12" s="13">
        <f t="shared" ref="K12:K26" si="5">H12/E12*100</f>
        <v>65.906500227170028</v>
      </c>
      <c r="M12" s="9" t="s">
        <v>3</v>
      </c>
      <c r="N12" s="13">
        <f>C12/$C$10*100</f>
        <v>21.149295774647886</v>
      </c>
      <c r="O12" s="13">
        <f>D12/$D$10*100</f>
        <v>0.81423751449759252</v>
      </c>
      <c r="P12" s="13">
        <f>E12/$E$10*100</f>
        <v>0.49648050532050614</v>
      </c>
      <c r="Q12" s="13">
        <f>F12/$F$10*100</f>
        <v>20.901147849922904</v>
      </c>
      <c r="R12" s="13">
        <f>G12/$G$10*100</f>
        <v>0.78436145364524801</v>
      </c>
      <c r="S12" s="13">
        <f>H12/$H$10*100</f>
        <v>0.42899398904581121</v>
      </c>
      <c r="U12" s="9" t="s">
        <v>3</v>
      </c>
      <c r="V12" s="13">
        <f t="shared" ref="V12:V22" si="6">F12/C12*100</f>
        <v>64.997336174746934</v>
      </c>
      <c r="W12" s="13">
        <f t="shared" ref="W12:W23" si="7">G12/D12*100</f>
        <v>65.371749217654042</v>
      </c>
      <c r="X12" s="13">
        <f t="shared" ref="X12:X23" si="8">H12/E12*100</f>
        <v>65.906500227170028</v>
      </c>
    </row>
    <row r="13" spans="1:24" x14ac:dyDescent="0.25">
      <c r="B13" s="9" t="s">
        <v>4</v>
      </c>
      <c r="C13" s="10">
        <v>3288</v>
      </c>
      <c r="D13" s="10">
        <v>69735</v>
      </c>
      <c r="E13" s="10">
        <v>9238.3877690000008</v>
      </c>
      <c r="F13" s="10">
        <v>2087</v>
      </c>
      <c r="G13" s="10">
        <v>44871</v>
      </c>
      <c r="H13" s="10">
        <v>5999.3502639999997</v>
      </c>
      <c r="I13" s="13">
        <f t="shared" si="3"/>
        <v>63.473236009732361</v>
      </c>
      <c r="J13" s="13">
        <f t="shared" si="4"/>
        <v>64.345020434502047</v>
      </c>
      <c r="K13" s="13">
        <f t="shared" si="5"/>
        <v>64.939364032014353</v>
      </c>
      <c r="M13" s="9" t="s">
        <v>4</v>
      </c>
      <c r="N13" s="13">
        <f t="shared" ref="N13:N15" si="9">C13/$C$10*100</f>
        <v>37.047887323943662</v>
      </c>
      <c r="O13" s="13">
        <f t="shared" ref="O13:O15" si="10">D13/$D$10*100</f>
        <v>6.1272097845569888</v>
      </c>
      <c r="P13" s="13">
        <f t="shared" ref="P13:P15" si="11">E13/$E$10*100</f>
        <v>4.4524991970573327</v>
      </c>
      <c r="Q13" s="13">
        <f t="shared" ref="Q13:Q15" si="12">F13/$F$10*100</f>
        <v>35.754668494089429</v>
      </c>
      <c r="R13" s="13">
        <f t="shared" ref="R13:R15" si="13">G13/$G$10*100</f>
        <v>5.8096868251099245</v>
      </c>
      <c r="S13" s="13">
        <f t="shared" ref="S13:S15" si="14">H13/$H$10*100</f>
        <v>3.790815409961664</v>
      </c>
      <c r="U13" s="9" t="s">
        <v>4</v>
      </c>
      <c r="V13" s="13">
        <f t="shared" si="6"/>
        <v>63.473236009732361</v>
      </c>
      <c r="W13" s="13">
        <f t="shared" si="7"/>
        <v>64.345020434502047</v>
      </c>
      <c r="X13" s="13">
        <f t="shared" si="8"/>
        <v>64.939364032014353</v>
      </c>
    </row>
    <row r="14" spans="1:24" x14ac:dyDescent="0.25">
      <c r="B14" s="9" t="s">
        <v>5</v>
      </c>
      <c r="C14" s="10">
        <v>2551</v>
      </c>
      <c r="D14" s="10">
        <v>244588</v>
      </c>
      <c r="E14" s="10">
        <v>36742.391024999997</v>
      </c>
      <c r="F14" s="10">
        <v>1725</v>
      </c>
      <c r="G14" s="10">
        <v>165661</v>
      </c>
      <c r="H14" s="10">
        <v>25365.78125</v>
      </c>
      <c r="I14" s="13">
        <f t="shared" si="3"/>
        <v>67.620540964327716</v>
      </c>
      <c r="J14" s="13">
        <f t="shared" si="4"/>
        <v>67.730632737501423</v>
      </c>
      <c r="K14" s="13">
        <f t="shared" si="5"/>
        <v>69.036827877480249</v>
      </c>
      <c r="M14" s="9" t="s">
        <v>5</v>
      </c>
      <c r="N14" s="13">
        <f t="shared" si="9"/>
        <v>28.743661971830985</v>
      </c>
      <c r="O14" s="13">
        <f t="shared" si="10"/>
        <v>21.490528239552948</v>
      </c>
      <c r="P14" s="13">
        <f t="shared" si="11"/>
        <v>17.708226871114249</v>
      </c>
      <c r="Q14" s="13">
        <f t="shared" si="12"/>
        <v>29.552852492718863</v>
      </c>
      <c r="R14" s="13">
        <f t="shared" si="13"/>
        <v>21.449010031747349</v>
      </c>
      <c r="S14" s="13">
        <f t="shared" si="14"/>
        <v>16.02790139212593</v>
      </c>
      <c r="U14" s="9" t="s">
        <v>5</v>
      </c>
      <c r="V14" s="13">
        <f t="shared" si="6"/>
        <v>67.620540964327716</v>
      </c>
      <c r="W14" s="13">
        <f t="shared" si="7"/>
        <v>67.730632737501423</v>
      </c>
      <c r="X14" s="13">
        <f t="shared" si="8"/>
        <v>69.036827877480249</v>
      </c>
    </row>
    <row r="15" spans="1:24" x14ac:dyDescent="0.25">
      <c r="B15" s="9" t="s">
        <v>6</v>
      </c>
      <c r="C15" s="10">
        <v>1159</v>
      </c>
      <c r="D15" s="10">
        <v>814530</v>
      </c>
      <c r="E15" s="10">
        <v>160476.77611800001</v>
      </c>
      <c r="F15" s="10">
        <v>805</v>
      </c>
      <c r="G15" s="10">
        <v>555758</v>
      </c>
      <c r="H15" s="10">
        <v>126216.09484400001</v>
      </c>
      <c r="I15" s="13">
        <f t="shared" si="3"/>
        <v>69.456427955133734</v>
      </c>
      <c r="J15" s="13">
        <f t="shared" si="4"/>
        <v>68.230513302149703</v>
      </c>
      <c r="K15" s="13">
        <f t="shared" si="5"/>
        <v>78.650691955072787</v>
      </c>
      <c r="M15" s="9" t="s">
        <v>6</v>
      </c>
      <c r="N15" s="13">
        <f t="shared" si="9"/>
        <v>13.059154929577465</v>
      </c>
      <c r="O15" s="13">
        <f t="shared" si="10"/>
        <v>71.568024461392483</v>
      </c>
      <c r="P15" s="13">
        <f t="shared" si="11"/>
        <v>77.34279342650791</v>
      </c>
      <c r="Q15" s="13">
        <f t="shared" si="12"/>
        <v>13.791331163268802</v>
      </c>
      <c r="R15" s="13">
        <f t="shared" si="13"/>
        <v>71.956941689497484</v>
      </c>
      <c r="S15" s="13">
        <f t="shared" si="14"/>
        <v>79.7522892088666</v>
      </c>
      <c r="U15" s="9" t="s">
        <v>6</v>
      </c>
      <c r="V15" s="13">
        <f t="shared" si="6"/>
        <v>69.456427955133734</v>
      </c>
      <c r="W15" s="13">
        <f t="shared" si="7"/>
        <v>68.230513302149703</v>
      </c>
      <c r="X15" s="13">
        <f t="shared" si="8"/>
        <v>78.650691955072787</v>
      </c>
    </row>
    <row r="16" spans="1:24" x14ac:dyDescent="0.25">
      <c r="B16" s="4" t="s">
        <v>17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17</v>
      </c>
      <c r="N16" s="8"/>
      <c r="O16" s="8"/>
      <c r="P16" s="8"/>
      <c r="Q16" s="8"/>
      <c r="R16" s="8"/>
      <c r="S16" s="8"/>
      <c r="U16" s="4" t="s">
        <v>17</v>
      </c>
      <c r="V16" s="8"/>
      <c r="W16" s="8"/>
      <c r="X16" s="8"/>
    </row>
    <row r="17" spans="2:24" x14ac:dyDescent="0.25">
      <c r="B17" s="9" t="s">
        <v>10</v>
      </c>
      <c r="C17" s="10">
        <v>2495</v>
      </c>
      <c r="D17" s="10">
        <v>331311</v>
      </c>
      <c r="E17" s="10">
        <v>84049.516657</v>
      </c>
      <c r="F17" s="10">
        <v>1692</v>
      </c>
      <c r="G17" s="10">
        <v>235766</v>
      </c>
      <c r="H17" s="10">
        <v>65467.563623000002</v>
      </c>
      <c r="I17" s="13">
        <f t="shared" si="3"/>
        <v>67.815631262525045</v>
      </c>
      <c r="J17" s="13">
        <f t="shared" si="4"/>
        <v>71.161537045253553</v>
      </c>
      <c r="K17" s="13">
        <f t="shared" si="5"/>
        <v>77.891659853522285</v>
      </c>
      <c r="M17" s="9" t="s">
        <v>10</v>
      </c>
      <c r="N17" s="13">
        <f>C17/$C$10*100</f>
        <v>28.112676056338024</v>
      </c>
      <c r="O17" s="13">
        <f>D17/$D$10*100</f>
        <v>29.110375004393209</v>
      </c>
      <c r="P17" s="13">
        <f>E17/$E$10*100</f>
        <v>40.50819415527279</v>
      </c>
      <c r="Q17" s="13">
        <f>F17/$F$10*100</f>
        <v>28.98749357546685</v>
      </c>
      <c r="R17" s="13">
        <f>G17/$G$10*100</f>
        <v>30.525876936303327</v>
      </c>
      <c r="S17" s="13">
        <f>H17/$H$10*100</f>
        <v>41.367054449867361</v>
      </c>
      <c r="U17" s="9" t="s">
        <v>10</v>
      </c>
      <c r="V17" s="13">
        <f t="shared" si="6"/>
        <v>67.815631262525045</v>
      </c>
      <c r="W17" s="13">
        <f t="shared" si="7"/>
        <v>71.161537045253553</v>
      </c>
      <c r="X17" s="13">
        <f t="shared" si="8"/>
        <v>77.891659853522285</v>
      </c>
    </row>
    <row r="18" spans="2:24" x14ac:dyDescent="0.25">
      <c r="B18" s="9" t="s">
        <v>11</v>
      </c>
      <c r="C18" s="10">
        <v>1021</v>
      </c>
      <c r="D18" s="10">
        <v>66700</v>
      </c>
      <c r="E18" s="10">
        <v>8946.0779579999999</v>
      </c>
      <c r="F18" s="10">
        <v>639</v>
      </c>
      <c r="G18" s="10">
        <v>37479</v>
      </c>
      <c r="H18" s="10">
        <v>5116.4464040000003</v>
      </c>
      <c r="I18" s="13">
        <f t="shared" si="3"/>
        <v>62.585700293829582</v>
      </c>
      <c r="J18" s="13">
        <f t="shared" si="4"/>
        <v>56.190404797601204</v>
      </c>
      <c r="K18" s="13">
        <f t="shared" si="5"/>
        <v>57.192061460012603</v>
      </c>
      <c r="M18" s="9" t="s">
        <v>11</v>
      </c>
      <c r="N18" s="13">
        <f t="shared" ref="N18:N23" si="15">C18/$C$10*100</f>
        <v>11.504225352112677</v>
      </c>
      <c r="O18" s="13">
        <f t="shared" ref="O18:O23" si="16">D18/$D$10*100</f>
        <v>5.860541946367694</v>
      </c>
      <c r="P18" s="13">
        <f t="shared" ref="P18:P23" si="17">E18/$E$10*100</f>
        <v>4.3116186417794102</v>
      </c>
      <c r="Q18" s="13">
        <f t="shared" ref="Q18:Q23" si="18">F18/$F$10*100</f>
        <v>10.947404488607161</v>
      </c>
      <c r="R18" s="13">
        <f t="shared" ref="R18:R23" si="19">G18/$G$10*100</f>
        <v>4.8526053022730684</v>
      </c>
      <c r="S18" s="13">
        <f t="shared" ref="S18:S23" si="20">H18/$H$10*100</f>
        <v>3.2329340710296202</v>
      </c>
      <c r="U18" s="9" t="s">
        <v>11</v>
      </c>
      <c r="V18" s="13">
        <f t="shared" si="6"/>
        <v>62.585700293829582</v>
      </c>
      <c r="W18" s="13">
        <f t="shared" si="7"/>
        <v>56.190404797601204</v>
      </c>
      <c r="X18" s="13">
        <f t="shared" si="8"/>
        <v>57.192061460012603</v>
      </c>
    </row>
    <row r="19" spans="2:24" x14ac:dyDescent="0.25">
      <c r="B19" s="9" t="s">
        <v>12</v>
      </c>
      <c r="C19" s="10">
        <v>2706</v>
      </c>
      <c r="D19" s="10">
        <v>238718</v>
      </c>
      <c r="E19" s="10">
        <v>73879.843393999996</v>
      </c>
      <c r="F19" s="10">
        <v>1787</v>
      </c>
      <c r="G19" s="10">
        <v>189027</v>
      </c>
      <c r="H19" s="10">
        <v>57141.935827000001</v>
      </c>
      <c r="I19" s="13">
        <f t="shared" si="3"/>
        <v>66.038433111603851</v>
      </c>
      <c r="J19" s="13">
        <f t="shared" si="4"/>
        <v>79.184225739156659</v>
      </c>
      <c r="K19" s="13">
        <f t="shared" si="5"/>
        <v>77.344419265026048</v>
      </c>
      <c r="M19" s="9" t="s">
        <v>12</v>
      </c>
      <c r="N19" s="13">
        <f t="shared" si="15"/>
        <v>30.490140845070425</v>
      </c>
      <c r="O19" s="13">
        <f t="shared" si="16"/>
        <v>20.97476540259375</v>
      </c>
      <c r="P19" s="13">
        <f t="shared" si="17"/>
        <v>35.606856046281038</v>
      </c>
      <c r="Q19" s="13">
        <f t="shared" si="18"/>
        <v>30.615041973616584</v>
      </c>
      <c r="R19" s="13">
        <f t="shared" si="19"/>
        <v>24.474330224199452</v>
      </c>
      <c r="S19" s="13">
        <f t="shared" si="20"/>
        <v>36.106331745265827</v>
      </c>
      <c r="U19" s="9" t="s">
        <v>12</v>
      </c>
      <c r="V19" s="13">
        <f t="shared" si="6"/>
        <v>66.038433111603851</v>
      </c>
      <c r="W19" s="13">
        <f t="shared" si="7"/>
        <v>79.184225739156659</v>
      </c>
      <c r="X19" s="13">
        <f t="shared" si="8"/>
        <v>77.344419265026048</v>
      </c>
    </row>
    <row r="20" spans="2:24" x14ac:dyDescent="0.25">
      <c r="B20" s="9" t="s">
        <v>13</v>
      </c>
      <c r="C20" s="10">
        <v>284</v>
      </c>
      <c r="D20" s="10">
        <v>75411</v>
      </c>
      <c r="E20" s="10">
        <v>12340.078489</v>
      </c>
      <c r="F20" s="10">
        <v>195</v>
      </c>
      <c r="G20" s="10">
        <v>57892</v>
      </c>
      <c r="H20" s="10">
        <v>10389.285351</v>
      </c>
      <c r="I20" s="13">
        <f t="shared" si="3"/>
        <v>68.661971830985919</v>
      </c>
      <c r="J20" s="13">
        <f t="shared" si="4"/>
        <v>76.768641179668748</v>
      </c>
      <c r="K20" s="13">
        <f t="shared" si="5"/>
        <v>84.191404132972536</v>
      </c>
      <c r="M20" s="9" t="s">
        <v>13</v>
      </c>
      <c r="N20" s="13">
        <f t="shared" si="15"/>
        <v>3.2</v>
      </c>
      <c r="O20" s="13">
        <f t="shared" si="16"/>
        <v>6.6259269672793737</v>
      </c>
      <c r="P20" s="13">
        <f t="shared" si="17"/>
        <v>5.9473785835517416</v>
      </c>
      <c r="Q20" s="13">
        <f t="shared" si="18"/>
        <v>3.3407572383073498</v>
      </c>
      <c r="R20" s="13">
        <f t="shared" si="19"/>
        <v>7.4955848917845316</v>
      </c>
      <c r="S20" s="13">
        <f t="shared" si="20"/>
        <v>6.5646880535361554</v>
      </c>
      <c r="U20" s="9" t="s">
        <v>13</v>
      </c>
      <c r="V20" s="13">
        <f t="shared" si="6"/>
        <v>68.661971830985919</v>
      </c>
      <c r="W20" s="13">
        <f t="shared" si="7"/>
        <v>76.768641179668748</v>
      </c>
      <c r="X20" s="13">
        <f t="shared" si="8"/>
        <v>84.191404132972536</v>
      </c>
    </row>
    <row r="21" spans="2:24" x14ac:dyDescent="0.25">
      <c r="B21" s="9" t="s">
        <v>14</v>
      </c>
      <c r="C21" s="10">
        <v>579</v>
      </c>
      <c r="D21" s="10">
        <v>67283</v>
      </c>
      <c r="E21" s="10">
        <v>3612.6820360000002</v>
      </c>
      <c r="F21" s="10">
        <v>356</v>
      </c>
      <c r="G21" s="10">
        <v>39513</v>
      </c>
      <c r="H21" s="10">
        <v>2265.4038030000002</v>
      </c>
      <c r="I21" s="13">
        <f t="shared" si="3"/>
        <v>61.4853195164076</v>
      </c>
      <c r="J21" s="13">
        <f t="shared" si="4"/>
        <v>58.726572834148293</v>
      </c>
      <c r="K21" s="13">
        <f t="shared" si="5"/>
        <v>62.70698003382217</v>
      </c>
      <c r="M21" s="9" t="s">
        <v>14</v>
      </c>
      <c r="N21" s="13">
        <f t="shared" si="15"/>
        <v>6.5239436619718312</v>
      </c>
      <c r="O21" s="13">
        <f t="shared" si="16"/>
        <v>5.9117667732752262</v>
      </c>
      <c r="P21" s="13">
        <f t="shared" si="17"/>
        <v>1.741154871035967</v>
      </c>
      <c r="Q21" s="13">
        <f t="shared" si="18"/>
        <v>6.09902347096111</v>
      </c>
      <c r="R21" s="13">
        <f t="shared" si="19"/>
        <v>5.1159580914302882</v>
      </c>
      <c r="S21" s="13">
        <f t="shared" si="20"/>
        <v>1.431442951035899</v>
      </c>
      <c r="U21" s="9" t="s">
        <v>14</v>
      </c>
      <c r="V21" s="13">
        <f t="shared" si="6"/>
        <v>61.4853195164076</v>
      </c>
      <c r="W21" s="13">
        <f t="shared" si="7"/>
        <v>58.726572834148293</v>
      </c>
      <c r="X21" s="13">
        <f t="shared" si="8"/>
        <v>62.70698003382217</v>
      </c>
    </row>
    <row r="22" spans="2:24" x14ac:dyDescent="0.25">
      <c r="B22" s="9" t="s">
        <v>15</v>
      </c>
      <c r="C22" s="10">
        <v>344</v>
      </c>
      <c r="D22" s="10">
        <v>45400</v>
      </c>
      <c r="E22" s="10">
        <v>8978.0845169999993</v>
      </c>
      <c r="F22" s="10">
        <v>233</v>
      </c>
      <c r="G22" s="10">
        <v>35504</v>
      </c>
      <c r="H22" s="10">
        <v>7930.6901639999996</v>
      </c>
      <c r="I22" s="13">
        <f t="shared" si="3"/>
        <v>67.732558139534888</v>
      </c>
      <c r="J22" s="13">
        <f t="shared" si="4"/>
        <v>78.202643171806159</v>
      </c>
      <c r="K22" s="13">
        <f t="shared" si="5"/>
        <v>88.333877331887905</v>
      </c>
      <c r="M22" s="9" t="s">
        <v>15</v>
      </c>
      <c r="N22" s="13">
        <f t="shared" si="15"/>
        <v>3.8760563380281692</v>
      </c>
      <c r="O22" s="13">
        <f t="shared" si="16"/>
        <v>3.9890345482022984</v>
      </c>
      <c r="P22" s="13">
        <f t="shared" si="17"/>
        <v>4.3270444045652363</v>
      </c>
      <c r="Q22" s="13">
        <f t="shared" si="18"/>
        <v>3.9917765975672435</v>
      </c>
      <c r="R22" s="13">
        <f t="shared" si="19"/>
        <v>4.596891556655808</v>
      </c>
      <c r="S22" s="13">
        <f t="shared" si="20"/>
        <v>5.0111730708114894</v>
      </c>
      <c r="U22" s="9" t="s">
        <v>15</v>
      </c>
      <c r="V22" s="13">
        <f t="shared" si="6"/>
        <v>67.732558139534888</v>
      </c>
      <c r="W22" s="13">
        <f t="shared" si="7"/>
        <v>78.202643171806159</v>
      </c>
      <c r="X22" s="13">
        <f t="shared" si="8"/>
        <v>88.333877331887905</v>
      </c>
    </row>
    <row r="23" spans="2:24" x14ac:dyDescent="0.25">
      <c r="B23" s="9" t="s">
        <v>16</v>
      </c>
      <c r="C23" s="10">
        <v>1446</v>
      </c>
      <c r="D23" s="10">
        <v>313297</v>
      </c>
      <c r="E23" s="10">
        <v>15681.407797</v>
      </c>
      <c r="F23" s="10">
        <v>935</v>
      </c>
      <c r="G23" s="10">
        <v>177167</v>
      </c>
      <c r="H23" s="10">
        <v>9948.8277290000005</v>
      </c>
      <c r="I23" s="13">
        <f t="shared" si="3"/>
        <v>64.661134163208857</v>
      </c>
      <c r="J23" s="13">
        <f t="shared" si="4"/>
        <v>56.549216877276201</v>
      </c>
      <c r="K23" s="13">
        <f t="shared" si="5"/>
        <v>63.443460292533835</v>
      </c>
      <c r="M23" s="9" t="s">
        <v>16</v>
      </c>
      <c r="N23" s="13">
        <f t="shared" si="15"/>
        <v>16.292957746478873</v>
      </c>
      <c r="O23" s="13">
        <f t="shared" si="16"/>
        <v>27.527589357888449</v>
      </c>
      <c r="P23" s="13">
        <f t="shared" si="17"/>
        <v>7.5577532975138197</v>
      </c>
      <c r="Q23" s="13">
        <f t="shared" si="18"/>
        <v>16.0185026554737</v>
      </c>
      <c r="R23" s="13">
        <f t="shared" si="19"/>
        <v>22.938752997353525</v>
      </c>
      <c r="S23" s="13">
        <f t="shared" si="20"/>
        <v>6.2863756584536548</v>
      </c>
      <c r="U23" s="9" t="s">
        <v>16</v>
      </c>
      <c r="V23" s="13">
        <f>F23/C23*100</f>
        <v>64.661134163208857</v>
      </c>
      <c r="W23" s="13">
        <f t="shared" si="7"/>
        <v>56.549216877276201</v>
      </c>
      <c r="X23" s="13">
        <f t="shared" si="8"/>
        <v>63.443460292533835</v>
      </c>
    </row>
    <row r="24" spans="2:24" x14ac:dyDescent="0.25">
      <c r="B24" s="4" t="s">
        <v>46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46</v>
      </c>
      <c r="N24" s="10"/>
      <c r="O24" s="10"/>
      <c r="P24" s="10"/>
      <c r="Q24" s="10"/>
      <c r="R24" s="10"/>
      <c r="S24" s="10"/>
      <c r="T24" s="13"/>
      <c r="U24" s="4" t="s">
        <v>46</v>
      </c>
      <c r="V24" s="10"/>
      <c r="W24" s="10"/>
      <c r="X24" s="10"/>
    </row>
    <row r="25" spans="2:24" x14ac:dyDescent="0.25">
      <c r="B25" s="9" t="s">
        <v>47</v>
      </c>
      <c r="C25" s="10">
        <v>6548</v>
      </c>
      <c r="D25" s="10">
        <v>751314</v>
      </c>
      <c r="E25" s="10">
        <v>117197.419381</v>
      </c>
      <c r="F25" s="10">
        <v>4277</v>
      </c>
      <c r="G25" s="10">
        <v>502144</v>
      </c>
      <c r="H25" s="10">
        <v>90977.130076999994</v>
      </c>
      <c r="I25" s="30">
        <f t="shared" si="3"/>
        <v>65.317654245571163</v>
      </c>
      <c r="J25" s="30">
        <f t="shared" si="4"/>
        <v>66.835437646576537</v>
      </c>
      <c r="K25" s="30">
        <f t="shared" si="5"/>
        <v>77.627246877544451</v>
      </c>
      <c r="M25" s="9" t="s">
        <v>47</v>
      </c>
      <c r="N25" s="13">
        <f>C25/$C$10*100</f>
        <v>73.780281690140853</v>
      </c>
      <c r="O25" s="13">
        <f>D25/$D$10*100</f>
        <v>66.0136013777106</v>
      </c>
      <c r="P25" s="13">
        <f>E25/$E$10*100</f>
        <v>56.48403474057443</v>
      </c>
      <c r="Q25" s="13">
        <f>F25/$F$10*100</f>
        <v>73.273942093541194</v>
      </c>
      <c r="R25" s="13">
        <f>G25/$G$10*100</f>
        <v>65.015252192017073</v>
      </c>
      <c r="S25" s="13">
        <f>H25/$H$10*100</f>
        <v>57.485809541654461</v>
      </c>
      <c r="T25" s="13"/>
      <c r="U25" s="9" t="s">
        <v>47</v>
      </c>
      <c r="V25" s="30">
        <f>F25/C25*100</f>
        <v>65.317654245571163</v>
      </c>
      <c r="W25" s="30">
        <f t="shared" ref="W25" si="21">G25/D25*100</f>
        <v>66.835437646576537</v>
      </c>
      <c r="X25" s="30">
        <f t="shared" ref="X25" si="22">H25/E25*100</f>
        <v>77.627246877544451</v>
      </c>
    </row>
    <row r="26" spans="2:24" x14ac:dyDescent="0.25">
      <c r="B26" s="9" t="s">
        <v>48</v>
      </c>
      <c r="C26" s="10">
        <v>2327</v>
      </c>
      <c r="D26" s="10">
        <v>386806</v>
      </c>
      <c r="E26" s="10">
        <v>90290.271466999999</v>
      </c>
      <c r="F26" s="10">
        <v>1560</v>
      </c>
      <c r="G26" s="10">
        <v>270204</v>
      </c>
      <c r="H26" s="10">
        <v>67283.022824</v>
      </c>
      <c r="I26" s="30">
        <f t="shared" si="3"/>
        <v>67.039106145251395</v>
      </c>
      <c r="J26" s="30">
        <f t="shared" si="4"/>
        <v>69.855172877359706</v>
      </c>
      <c r="K26" s="30">
        <f t="shared" si="5"/>
        <v>74.518574073167045</v>
      </c>
      <c r="M26" s="9" t="s">
        <v>48</v>
      </c>
      <c r="N26" s="13">
        <f t="shared" ref="N26" si="23">C26/$C$10*100</f>
        <v>26.219718309859154</v>
      </c>
      <c r="O26" s="13">
        <f t="shared" ref="O26" si="24">D26/$D$10*100</f>
        <v>33.986398622289386</v>
      </c>
      <c r="P26" s="13">
        <f t="shared" ref="P26" si="25">E26/$E$10*100</f>
        <v>43.515965259425563</v>
      </c>
      <c r="Q26" s="13">
        <f t="shared" ref="Q26" si="26">F26/$F$10*100</f>
        <v>26.726057906458799</v>
      </c>
      <c r="R26" s="13">
        <f t="shared" ref="R26" si="27">G26/$G$10*100</f>
        <v>34.984747807982927</v>
      </c>
      <c r="S26" s="13">
        <f t="shared" ref="S26" si="28">H26/$H$10*100</f>
        <v>42.514190458345539</v>
      </c>
      <c r="T26" s="13"/>
      <c r="U26" s="9" t="s">
        <v>48</v>
      </c>
      <c r="V26" s="30">
        <f>F26/C26*100</f>
        <v>67.039106145251395</v>
      </c>
      <c r="W26" s="30">
        <f t="shared" ref="W26" si="29">G26/D26*100</f>
        <v>69.855172877359706</v>
      </c>
      <c r="X26" s="30">
        <f t="shared" ref="X26" si="30">H26/E26*100</f>
        <v>74.518574073167045</v>
      </c>
    </row>
  </sheetData>
  <mergeCells count="15"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  <mergeCell ref="U6:U8"/>
    <mergeCell ref="V6:X6"/>
    <mergeCell ref="V8:X8"/>
    <mergeCell ref="I6:K6"/>
    <mergeCell ref="F8:G8"/>
  </mergeCells>
  <hyperlinks>
    <hyperlink ref="B3" location="Índice!A1" display="volt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30" width="10.140625" customWidth="1"/>
    <col min="31" max="31" width="3.42578125" customWidth="1"/>
    <col min="32" max="32" width="27.7109375" customWidth="1"/>
  </cols>
  <sheetData>
    <row r="1" spans="1:60" ht="18" x14ac:dyDescent="0.25">
      <c r="B1" s="1" t="s">
        <v>30</v>
      </c>
    </row>
    <row r="2" spans="1:60" ht="18" x14ac:dyDescent="0.25">
      <c r="A2" s="22"/>
      <c r="B2" s="1" t="str">
        <f>Índice!B2</f>
        <v>Novembro 2020</v>
      </c>
    </row>
    <row r="3" spans="1:60" x14ac:dyDescent="0.25">
      <c r="B3" s="23" t="s">
        <v>33</v>
      </c>
    </row>
    <row r="4" spans="1:60" ht="18" customHeight="1" x14ac:dyDescent="0.25">
      <c r="B4" s="1" t="s">
        <v>68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60" ht="4.5" customHeight="1" x14ac:dyDescent="0.25"/>
    <row r="6" spans="1:60" x14ac:dyDescent="0.25">
      <c r="B6" s="19" t="s">
        <v>27</v>
      </c>
      <c r="AF6" s="19" t="s">
        <v>28</v>
      </c>
    </row>
    <row r="7" spans="1:60" ht="15" customHeight="1" x14ac:dyDescent="0.25">
      <c r="B7" s="93" t="s">
        <v>0</v>
      </c>
      <c r="C7" s="93" t="s">
        <v>69</v>
      </c>
      <c r="D7" s="93"/>
      <c r="E7" s="93"/>
      <c r="F7" s="93"/>
      <c r="G7" s="93"/>
      <c r="H7" s="93"/>
      <c r="I7" s="93"/>
      <c r="J7" s="93" t="s">
        <v>70</v>
      </c>
      <c r="K7" s="93"/>
      <c r="L7" s="93"/>
      <c r="M7" s="93"/>
      <c r="N7" s="93"/>
      <c r="O7" s="93"/>
      <c r="P7" s="93"/>
      <c r="Q7" s="93" t="s">
        <v>71</v>
      </c>
      <c r="R7" s="93"/>
      <c r="S7" s="93"/>
      <c r="T7" s="93"/>
      <c r="U7" s="93"/>
      <c r="V7" s="93"/>
      <c r="W7" s="93"/>
      <c r="X7" s="93" t="s">
        <v>72</v>
      </c>
      <c r="Y7" s="93"/>
      <c r="Z7" s="93"/>
      <c r="AA7" s="93"/>
      <c r="AB7" s="93"/>
      <c r="AC7" s="93"/>
      <c r="AD7" s="93"/>
      <c r="AF7" s="93" t="s">
        <v>0</v>
      </c>
      <c r="AG7" s="93" t="s">
        <v>69</v>
      </c>
      <c r="AH7" s="93"/>
      <c r="AI7" s="93"/>
      <c r="AJ7" s="93"/>
      <c r="AK7" s="93"/>
      <c r="AL7" s="93"/>
      <c r="AM7" s="93"/>
      <c r="AN7" s="93" t="s">
        <v>70</v>
      </c>
      <c r="AO7" s="93"/>
      <c r="AP7" s="93"/>
      <c r="AQ7" s="93"/>
      <c r="AR7" s="93"/>
      <c r="AS7" s="93"/>
      <c r="AT7" s="93"/>
      <c r="AU7" s="93" t="s">
        <v>71</v>
      </c>
      <c r="AV7" s="93"/>
      <c r="AW7" s="93"/>
      <c r="AX7" s="93"/>
      <c r="AY7" s="93"/>
      <c r="AZ7" s="93"/>
      <c r="BA7" s="93"/>
      <c r="BB7" s="93" t="s">
        <v>72</v>
      </c>
      <c r="BC7" s="93"/>
      <c r="BD7" s="93"/>
      <c r="BE7" s="93"/>
      <c r="BF7" s="93"/>
      <c r="BG7" s="93"/>
      <c r="BH7" s="93"/>
    </row>
    <row r="8" spans="1:60" ht="33.75" x14ac:dyDescent="0.25">
      <c r="B8" s="94"/>
      <c r="C8" s="60" t="s">
        <v>73</v>
      </c>
      <c r="D8" s="60" t="s">
        <v>74</v>
      </c>
      <c r="E8" s="60" t="s">
        <v>8</v>
      </c>
      <c r="F8" s="60" t="s">
        <v>75</v>
      </c>
      <c r="G8" s="60" t="s">
        <v>76</v>
      </c>
      <c r="H8" s="3" t="s">
        <v>57</v>
      </c>
      <c r="I8" s="60" t="s">
        <v>9</v>
      </c>
      <c r="J8" s="60" t="s">
        <v>73</v>
      </c>
      <c r="K8" s="60" t="s">
        <v>74</v>
      </c>
      <c r="L8" s="60" t="s">
        <v>8</v>
      </c>
      <c r="M8" s="60" t="s">
        <v>75</v>
      </c>
      <c r="N8" s="60" t="s">
        <v>76</v>
      </c>
      <c r="O8" s="3" t="s">
        <v>57</v>
      </c>
      <c r="P8" s="60" t="s">
        <v>9</v>
      </c>
      <c r="Q8" s="60" t="s">
        <v>73</v>
      </c>
      <c r="R8" s="60" t="s">
        <v>74</v>
      </c>
      <c r="S8" s="60" t="s">
        <v>8</v>
      </c>
      <c r="T8" s="60" t="s">
        <v>75</v>
      </c>
      <c r="U8" s="60" t="s">
        <v>76</v>
      </c>
      <c r="V8" s="3" t="s">
        <v>57</v>
      </c>
      <c r="W8" s="60" t="s">
        <v>9</v>
      </c>
      <c r="X8" s="60" t="s">
        <v>73</v>
      </c>
      <c r="Y8" s="60" t="s">
        <v>74</v>
      </c>
      <c r="Z8" s="60" t="s">
        <v>8</v>
      </c>
      <c r="AA8" s="60" t="s">
        <v>75</v>
      </c>
      <c r="AB8" s="60" t="s">
        <v>76</v>
      </c>
      <c r="AC8" s="3" t="s">
        <v>57</v>
      </c>
      <c r="AD8" s="60" t="s">
        <v>9</v>
      </c>
      <c r="AF8" s="94"/>
      <c r="AG8" s="60" t="s">
        <v>73</v>
      </c>
      <c r="AH8" s="60" t="s">
        <v>74</v>
      </c>
      <c r="AI8" s="60" t="s">
        <v>8</v>
      </c>
      <c r="AJ8" s="60" t="s">
        <v>75</v>
      </c>
      <c r="AK8" s="60" t="s">
        <v>76</v>
      </c>
      <c r="AL8" s="3" t="s">
        <v>57</v>
      </c>
      <c r="AM8" s="60" t="s">
        <v>9</v>
      </c>
      <c r="AN8" s="60" t="s">
        <v>73</v>
      </c>
      <c r="AO8" s="60" t="s">
        <v>74</v>
      </c>
      <c r="AP8" s="60" t="s">
        <v>8</v>
      </c>
      <c r="AQ8" s="60" t="s">
        <v>75</v>
      </c>
      <c r="AR8" s="60" t="s">
        <v>76</v>
      </c>
      <c r="AS8" s="3" t="s">
        <v>57</v>
      </c>
      <c r="AT8" s="60" t="s">
        <v>9</v>
      </c>
      <c r="AU8" s="60" t="s">
        <v>73</v>
      </c>
      <c r="AV8" s="60" t="s">
        <v>74</v>
      </c>
      <c r="AW8" s="60" t="s">
        <v>8</v>
      </c>
      <c r="AX8" s="60" t="s">
        <v>75</v>
      </c>
      <c r="AY8" s="60" t="s">
        <v>76</v>
      </c>
      <c r="AZ8" s="3" t="s">
        <v>57</v>
      </c>
      <c r="BA8" s="60" t="s">
        <v>9</v>
      </c>
      <c r="BB8" s="60" t="s">
        <v>73</v>
      </c>
      <c r="BC8" s="60" t="s">
        <v>74</v>
      </c>
      <c r="BD8" s="60" t="s">
        <v>8</v>
      </c>
      <c r="BE8" s="60" t="s">
        <v>75</v>
      </c>
      <c r="BF8" s="60" t="s">
        <v>76</v>
      </c>
      <c r="BG8" s="3" t="s">
        <v>57</v>
      </c>
      <c r="BH8" s="60" t="s">
        <v>9</v>
      </c>
    </row>
    <row r="9" spans="1:60" x14ac:dyDescent="0.25">
      <c r="B9" s="4" t="s">
        <v>1</v>
      </c>
      <c r="C9" s="5"/>
      <c r="D9" s="5"/>
      <c r="E9" s="5"/>
      <c r="F9" s="5"/>
      <c r="G9" s="5"/>
      <c r="H9" s="5"/>
      <c r="I9" s="32"/>
      <c r="J9" s="36"/>
      <c r="K9" s="5"/>
      <c r="L9" s="5"/>
      <c r="M9" s="5"/>
      <c r="N9" s="5"/>
      <c r="O9" s="5"/>
      <c r="P9" s="37"/>
      <c r="Q9" s="42"/>
      <c r="R9" s="5"/>
      <c r="S9" s="5"/>
      <c r="T9" s="5"/>
      <c r="U9" s="5"/>
      <c r="V9" s="5"/>
      <c r="W9" s="43"/>
      <c r="X9" s="5"/>
      <c r="Y9" s="5"/>
      <c r="Z9" s="5"/>
      <c r="AA9" s="5"/>
      <c r="AB9" s="5"/>
      <c r="AC9" s="5"/>
      <c r="AD9" s="5"/>
      <c r="AF9" s="4" t="s">
        <v>1</v>
      </c>
      <c r="AG9" s="5"/>
      <c r="AH9" s="5"/>
      <c r="AI9" s="5"/>
      <c r="AJ9" s="5"/>
      <c r="AK9" s="5"/>
      <c r="AL9" s="5"/>
      <c r="AM9" s="32"/>
      <c r="AN9" s="36"/>
      <c r="AO9" s="5"/>
      <c r="AP9" s="5"/>
      <c r="AQ9" s="5"/>
      <c r="AR9" s="5"/>
      <c r="AS9" s="5"/>
      <c r="AT9" s="37"/>
      <c r="AU9" s="42"/>
      <c r="AV9" s="5"/>
      <c r="AW9" s="5"/>
      <c r="AX9" s="5"/>
      <c r="AY9" s="5"/>
      <c r="AZ9" s="5"/>
      <c r="BA9" s="43"/>
      <c r="BB9" s="5"/>
      <c r="BC9" s="5"/>
      <c r="BD9" s="5"/>
      <c r="BE9" s="5"/>
      <c r="BF9" s="5"/>
      <c r="BG9" s="5"/>
      <c r="BH9" s="5"/>
    </row>
    <row r="10" spans="1:60" x14ac:dyDescent="0.25">
      <c r="B10" s="6" t="s">
        <v>1</v>
      </c>
      <c r="C10" s="7">
        <v>50</v>
      </c>
      <c r="D10" s="7">
        <v>242</v>
      </c>
      <c r="E10" s="7">
        <v>1860</v>
      </c>
      <c r="F10" s="7">
        <v>1886</v>
      </c>
      <c r="G10" s="7">
        <v>899</v>
      </c>
      <c r="H10" s="7">
        <v>468</v>
      </c>
      <c r="I10" s="7">
        <v>432</v>
      </c>
      <c r="J10" s="7">
        <v>44</v>
      </c>
      <c r="K10" s="7">
        <v>230</v>
      </c>
      <c r="L10" s="7">
        <v>1749</v>
      </c>
      <c r="M10" s="7">
        <v>1913</v>
      </c>
      <c r="N10" s="7">
        <v>1025</v>
      </c>
      <c r="O10" s="7">
        <v>422</v>
      </c>
      <c r="P10" s="7">
        <v>454</v>
      </c>
      <c r="Q10" s="7">
        <v>19</v>
      </c>
      <c r="R10" s="7">
        <v>93</v>
      </c>
      <c r="S10" s="7">
        <v>2678</v>
      </c>
      <c r="T10" s="7">
        <v>1464</v>
      </c>
      <c r="U10" s="7">
        <v>449</v>
      </c>
      <c r="V10" s="7">
        <v>460</v>
      </c>
      <c r="W10" s="7">
        <v>674</v>
      </c>
      <c r="X10" s="7">
        <v>23</v>
      </c>
      <c r="Y10" s="7">
        <v>117</v>
      </c>
      <c r="Z10" s="7">
        <v>3223</v>
      </c>
      <c r="AA10" s="7">
        <v>1170</v>
      </c>
      <c r="AB10" s="7">
        <v>337</v>
      </c>
      <c r="AC10" s="7">
        <v>368</v>
      </c>
      <c r="AD10" s="7">
        <v>599</v>
      </c>
      <c r="AF10" s="6" t="s">
        <v>1</v>
      </c>
      <c r="AG10" s="11">
        <f>C10/($C10+$D10+$E10+$F10+$G10+$H10+$I10)*100</f>
        <v>0.85660442007880755</v>
      </c>
      <c r="AH10" s="11">
        <f t="shared" ref="AH10:AM10" si="0">D10/($C10+$D10+$E10+$F10+$G10+$H10+$I10)*100</f>
        <v>4.1459653931814291</v>
      </c>
      <c r="AI10" s="11">
        <f t="shared" si="0"/>
        <v>31.865684426931644</v>
      </c>
      <c r="AJ10" s="11">
        <f t="shared" si="0"/>
        <v>32.311118725372623</v>
      </c>
      <c r="AK10" s="11">
        <f t="shared" si="0"/>
        <v>15.401747473016961</v>
      </c>
      <c r="AL10" s="11">
        <f t="shared" si="0"/>
        <v>8.0178173719376389</v>
      </c>
      <c r="AM10" s="11">
        <f t="shared" si="0"/>
        <v>7.4010621894808972</v>
      </c>
      <c r="AN10" s="50">
        <f>J10/($J10+$K10+$L10+$M10+$N10+$O10+$P10)*100</f>
        <v>0.75381188966935064</v>
      </c>
      <c r="AO10" s="50">
        <f t="shared" ref="AO10:AT10" si="1">K10/($J10+$K10+$L10+$M10+$N10+$O10+$P10)*100</f>
        <v>3.9403803323625151</v>
      </c>
      <c r="AP10" s="50">
        <f t="shared" si="1"/>
        <v>29.96402261435669</v>
      </c>
      <c r="AQ10" s="50">
        <f t="shared" si="1"/>
        <v>32.773685112215176</v>
      </c>
      <c r="AR10" s="50">
        <f t="shared" si="1"/>
        <v>17.560390611615556</v>
      </c>
      <c r="AS10" s="50">
        <f t="shared" si="1"/>
        <v>7.2297413054651356</v>
      </c>
      <c r="AT10" s="50">
        <f t="shared" si="1"/>
        <v>7.7779681343155733</v>
      </c>
      <c r="AU10" s="55">
        <f>Q10/($Q10+$R10+$S10+$T10+$U10+$V10+$W10)*100</f>
        <v>0.32550967962994687</v>
      </c>
      <c r="AV10" s="55">
        <f t="shared" ref="AV10:BA10" si="2">R10/($Q10+$R10+$S10+$T10+$U10+$V10+$W10)*100</f>
        <v>1.5932842213465821</v>
      </c>
      <c r="AW10" s="55">
        <f t="shared" si="2"/>
        <v>45.879732739420938</v>
      </c>
      <c r="AX10" s="55">
        <f t="shared" si="2"/>
        <v>25.081377419907486</v>
      </c>
      <c r="AY10" s="55">
        <f t="shared" si="2"/>
        <v>7.6923076923076925</v>
      </c>
      <c r="AZ10" s="55">
        <f t="shared" si="2"/>
        <v>7.8807606647250301</v>
      </c>
      <c r="BA10" s="55">
        <f t="shared" si="2"/>
        <v>11.547027582662327</v>
      </c>
      <c r="BB10" s="21">
        <f>X10/($X10+$Y10+$Z10+$AA10+$AB10+$AC10+$AD10)*100</f>
        <v>0.39403803323625153</v>
      </c>
      <c r="BC10" s="21">
        <f t="shared" ref="BC10:BH10" si="3">Y10/($X10+$Y10+$Z10+$AA10+$AB10+$AC10+$AD10)*100</f>
        <v>2.0044543429844097</v>
      </c>
      <c r="BD10" s="21">
        <f t="shared" si="3"/>
        <v>55.21672091827994</v>
      </c>
      <c r="BE10" s="21">
        <f t="shared" si="3"/>
        <v>20.044543429844097</v>
      </c>
      <c r="BF10" s="21">
        <f t="shared" si="3"/>
        <v>5.7735137913311636</v>
      </c>
      <c r="BG10" s="21">
        <f t="shared" si="3"/>
        <v>6.3046085317800244</v>
      </c>
      <c r="BH10" s="21">
        <f t="shared" si="3"/>
        <v>10.262120952544116</v>
      </c>
    </row>
    <row r="11" spans="1:60" x14ac:dyDescent="0.25">
      <c r="B11" s="4" t="s">
        <v>2</v>
      </c>
      <c r="C11" s="8"/>
      <c r="D11" s="8"/>
      <c r="E11" s="8"/>
      <c r="F11" s="8"/>
      <c r="G11" s="8"/>
      <c r="H11" s="8"/>
      <c r="I11" s="33"/>
      <c r="J11" s="38"/>
      <c r="K11" s="8"/>
      <c r="L11" s="8"/>
      <c r="M11" s="8"/>
      <c r="N11" s="8"/>
      <c r="O11" s="8"/>
      <c r="P11" s="39"/>
      <c r="Q11" s="44"/>
      <c r="R11" s="8"/>
      <c r="S11" s="8"/>
      <c r="T11" s="8"/>
      <c r="U11" s="8"/>
      <c r="V11" s="8"/>
      <c r="W11" s="45"/>
      <c r="X11" s="8"/>
      <c r="Y11" s="8"/>
      <c r="Z11" s="8"/>
      <c r="AA11" s="8"/>
      <c r="AB11" s="8"/>
      <c r="AC11" s="8"/>
      <c r="AD11" s="8"/>
      <c r="AF11" s="4" t="s">
        <v>2</v>
      </c>
      <c r="AG11" s="12"/>
      <c r="AH11" s="12"/>
      <c r="AI11" s="12"/>
      <c r="AJ11" s="12"/>
      <c r="AK11" s="12"/>
      <c r="AL11" s="12"/>
      <c r="AM11" s="48"/>
      <c r="AN11" s="51"/>
      <c r="AO11" s="12"/>
      <c r="AP11" s="12"/>
      <c r="AQ11" s="12"/>
      <c r="AR11" s="12"/>
      <c r="AS11" s="12"/>
      <c r="AT11" s="52"/>
      <c r="AU11" s="56"/>
      <c r="AV11" s="12"/>
      <c r="AW11" s="12"/>
      <c r="AX11" s="12"/>
      <c r="AY11" s="12"/>
      <c r="AZ11" s="12"/>
      <c r="BA11" s="57"/>
      <c r="BB11" s="12"/>
      <c r="BC11" s="12"/>
      <c r="BD11" s="12"/>
      <c r="BE11" s="12"/>
      <c r="BF11" s="12"/>
      <c r="BG11" s="12"/>
      <c r="BH11" s="12"/>
    </row>
    <row r="12" spans="1:60" x14ac:dyDescent="0.25">
      <c r="B12" s="9" t="s">
        <v>3</v>
      </c>
      <c r="C12" s="7">
        <v>12</v>
      </c>
      <c r="D12" s="7">
        <v>55</v>
      </c>
      <c r="E12" s="7">
        <v>337</v>
      </c>
      <c r="F12" s="7">
        <v>376</v>
      </c>
      <c r="G12" s="7">
        <v>177</v>
      </c>
      <c r="H12" s="7">
        <v>127</v>
      </c>
      <c r="I12" s="7">
        <v>136</v>
      </c>
      <c r="J12" s="7">
        <v>9</v>
      </c>
      <c r="K12" s="7">
        <v>32</v>
      </c>
      <c r="L12" s="7">
        <v>357</v>
      </c>
      <c r="M12" s="7">
        <v>371</v>
      </c>
      <c r="N12" s="7">
        <v>188</v>
      </c>
      <c r="O12" s="7">
        <v>120</v>
      </c>
      <c r="P12" s="7">
        <v>143</v>
      </c>
      <c r="Q12" s="7">
        <v>3</v>
      </c>
      <c r="R12" s="7">
        <v>18</v>
      </c>
      <c r="S12" s="7">
        <v>510</v>
      </c>
      <c r="T12" s="7">
        <v>265</v>
      </c>
      <c r="U12" s="7">
        <v>111</v>
      </c>
      <c r="V12" s="7">
        <v>117</v>
      </c>
      <c r="W12" s="7">
        <v>196</v>
      </c>
      <c r="X12" s="7">
        <v>5</v>
      </c>
      <c r="Y12" s="7">
        <v>17</v>
      </c>
      <c r="Z12" s="7">
        <v>683</v>
      </c>
      <c r="AA12" s="7">
        <v>160</v>
      </c>
      <c r="AB12" s="7">
        <v>61</v>
      </c>
      <c r="AC12" s="7">
        <v>94</v>
      </c>
      <c r="AD12" s="7">
        <v>200</v>
      </c>
      <c r="AF12" s="9" t="s">
        <v>3</v>
      </c>
      <c r="AG12" s="11">
        <f>C12/($C12+$D12+$E12+$F12+$G12+$H12+$I12)*100</f>
        <v>0.98360655737704927</v>
      </c>
      <c r="AH12" s="11">
        <f t="shared" ref="AH12:AH15" si="4">D12/($C12+$D12+$E12+$F12+$G12+$H12+$I12)*100</f>
        <v>4.5081967213114753</v>
      </c>
      <c r="AI12" s="11">
        <f t="shared" ref="AI12:AI15" si="5">E12/($C12+$D12+$E12+$F12+$G12+$H12+$I12)*100</f>
        <v>27.622950819672131</v>
      </c>
      <c r="AJ12" s="11">
        <f t="shared" ref="AJ12:AJ15" si="6">F12/($C12+$D12+$E12+$F12+$G12+$H12+$I12)*100</f>
        <v>30.819672131147541</v>
      </c>
      <c r="AK12" s="11">
        <f t="shared" ref="AK12:AK15" si="7">G12/($C12+$D12+$E12+$F12+$G12+$H12+$I12)*100</f>
        <v>14.508196721311476</v>
      </c>
      <c r="AL12" s="11">
        <f t="shared" ref="AL12:AL15" si="8">H12/($C12+$D12+$E12+$F12+$G12+$H12+$I12)*100</f>
        <v>10.409836065573771</v>
      </c>
      <c r="AM12" s="11">
        <f t="shared" ref="AM12:AM15" si="9">I12/($C12+$D12+$E12+$F12+$G12+$H12+$I12)*100</f>
        <v>11.147540983606557</v>
      </c>
      <c r="AN12" s="50">
        <f t="shared" ref="AN12:AN15" si="10">J12/($J12+$K12+$L12+$M12+$N12+$O12+$P12)*100</f>
        <v>0.73770491803278693</v>
      </c>
      <c r="AO12" s="50">
        <f t="shared" ref="AO12:AO15" si="11">K12/($J12+$K12+$L12+$M12+$N12+$O12+$P12)*100</f>
        <v>2.622950819672131</v>
      </c>
      <c r="AP12" s="50">
        <f t="shared" ref="AP12:AP15" si="12">L12/($J12+$K12+$L12+$M12+$N12+$O12+$P12)*100</f>
        <v>29.262295081967217</v>
      </c>
      <c r="AQ12" s="50">
        <f t="shared" ref="AQ12:AQ15" si="13">M12/($J12+$K12+$L12+$M12+$N12+$O12+$P12)*100</f>
        <v>30.409836065573771</v>
      </c>
      <c r="AR12" s="50">
        <f t="shared" ref="AR12:AR15" si="14">N12/($J12+$K12+$L12+$M12+$N12+$O12+$P12)*100</f>
        <v>15.409836065573771</v>
      </c>
      <c r="AS12" s="50">
        <f t="shared" ref="AS12:AS15" si="15">O12/($J12+$K12+$L12+$M12+$N12+$O12+$P12)*100</f>
        <v>9.8360655737704921</v>
      </c>
      <c r="AT12" s="50">
        <f t="shared" ref="AT12:AT15" si="16">P12/($J12+$K12+$L12+$M12+$N12+$O12+$P12)*100</f>
        <v>11.721311475409836</v>
      </c>
      <c r="AU12" s="55">
        <f t="shared" ref="AU12:AU15" si="17">Q12/($Q12+$R12+$S12+$T12+$U12+$V12+$W12)*100</f>
        <v>0.24590163934426232</v>
      </c>
      <c r="AV12" s="55">
        <f t="shared" ref="AV12:AV15" si="18">R12/($Q12+$R12+$S12+$T12+$U12+$V12+$W12)*100</f>
        <v>1.4754098360655739</v>
      </c>
      <c r="AW12" s="55">
        <f t="shared" ref="AW12:AW15" si="19">S12/($Q12+$R12+$S12+$T12+$U12+$V12+$W12)*100</f>
        <v>41.803278688524593</v>
      </c>
      <c r="AX12" s="55">
        <f t="shared" ref="AX12:AX15" si="20">T12/($Q12+$R12+$S12+$T12+$U12+$V12+$W12)*100</f>
        <v>21.721311475409834</v>
      </c>
      <c r="AY12" s="55">
        <f t="shared" ref="AY12:AY15" si="21">U12/($Q12+$R12+$S12+$T12+$U12+$V12+$W12)*100</f>
        <v>9.0983606557377055</v>
      </c>
      <c r="AZ12" s="55">
        <f t="shared" ref="AZ12:AZ15" si="22">V12/($Q12+$R12+$S12+$T12+$U12+$V12+$W12)*100</f>
        <v>9.5901639344262293</v>
      </c>
      <c r="BA12" s="55">
        <f t="shared" ref="BA12:BA15" si="23">W12/($Q12+$R12+$S12+$T12+$U12+$V12+$W12)*100</f>
        <v>16.065573770491802</v>
      </c>
      <c r="BB12" s="21">
        <f t="shared" ref="BB12:BB15" si="24">X12/($X12+$Y12+$Z12+$AA12+$AB12+$AC12+$AD12)*100</f>
        <v>0.4098360655737705</v>
      </c>
      <c r="BC12" s="21">
        <f t="shared" ref="BC12:BC15" si="25">Y12/($X12+$Y12+$Z12+$AA12+$AB12+$AC12+$AD12)*100</f>
        <v>1.3934426229508197</v>
      </c>
      <c r="BD12" s="21">
        <f t="shared" ref="BD12:BD15" si="26">Z12/($X12+$Y12+$Z12+$AA12+$AB12+$AC12+$AD12)*100</f>
        <v>55.983606557377051</v>
      </c>
      <c r="BE12" s="21">
        <f t="shared" ref="BE12:BE15" si="27">AA12/($X12+$Y12+$Z12+$AA12+$AB12+$AC12+$AD12)*100</f>
        <v>13.114754098360656</v>
      </c>
      <c r="BF12" s="21">
        <f t="shared" ref="BF12:BF15" si="28">AB12/($X12+$Y12+$Z12+$AA12+$AB12+$AC12+$AD12)*100</f>
        <v>5</v>
      </c>
      <c r="BG12" s="21">
        <f t="shared" ref="BG12:BG15" si="29">AC12/($X12+$Y12+$Z12+$AA12+$AB12+$AC12+$AD12)*100</f>
        <v>7.7049180327868854</v>
      </c>
      <c r="BH12" s="21">
        <f t="shared" ref="BH12:BH15" si="30">AD12/($X12+$Y12+$Z12+$AA12+$AB12+$AC12+$AD12)*100</f>
        <v>16.393442622950818</v>
      </c>
    </row>
    <row r="13" spans="1:60" x14ac:dyDescent="0.25">
      <c r="B13" s="9" t="s">
        <v>4</v>
      </c>
      <c r="C13" s="7">
        <v>16</v>
      </c>
      <c r="D13" s="7">
        <v>76</v>
      </c>
      <c r="E13" s="7">
        <v>697</v>
      </c>
      <c r="F13" s="7">
        <v>653</v>
      </c>
      <c r="G13" s="7">
        <v>331</v>
      </c>
      <c r="H13" s="7">
        <v>156</v>
      </c>
      <c r="I13" s="7">
        <v>158</v>
      </c>
      <c r="J13" s="7">
        <v>13</v>
      </c>
      <c r="K13" s="7">
        <v>85</v>
      </c>
      <c r="L13" s="7">
        <v>634</v>
      </c>
      <c r="M13" s="7">
        <v>682</v>
      </c>
      <c r="N13" s="7">
        <v>360</v>
      </c>
      <c r="O13" s="7">
        <v>150</v>
      </c>
      <c r="P13" s="7">
        <v>163</v>
      </c>
      <c r="Q13" s="7">
        <v>6</v>
      </c>
      <c r="R13" s="7">
        <v>30</v>
      </c>
      <c r="S13" s="7">
        <v>939</v>
      </c>
      <c r="T13" s="7">
        <v>556</v>
      </c>
      <c r="U13" s="7">
        <v>154</v>
      </c>
      <c r="V13" s="7">
        <v>160</v>
      </c>
      <c r="W13" s="7">
        <v>242</v>
      </c>
      <c r="X13" s="7">
        <v>9</v>
      </c>
      <c r="Y13" s="7">
        <v>32</v>
      </c>
      <c r="Z13" s="7">
        <v>1183</v>
      </c>
      <c r="AA13" s="7">
        <v>407</v>
      </c>
      <c r="AB13" s="7">
        <v>107</v>
      </c>
      <c r="AC13" s="7">
        <v>118</v>
      </c>
      <c r="AD13" s="7">
        <v>231</v>
      </c>
      <c r="AF13" s="9" t="s">
        <v>4</v>
      </c>
      <c r="AG13" s="11">
        <f t="shared" ref="AG13:AG15" si="31">C13/($C13+$D13+$E13+$F13+$G13+$H13+$I13)*100</f>
        <v>0.76665069477719217</v>
      </c>
      <c r="AH13" s="11">
        <f t="shared" si="4"/>
        <v>3.6415908001916621</v>
      </c>
      <c r="AI13" s="11">
        <f t="shared" si="5"/>
        <v>33.397220891231434</v>
      </c>
      <c r="AJ13" s="11">
        <f t="shared" si="6"/>
        <v>31.288931480594158</v>
      </c>
      <c r="AK13" s="11">
        <f t="shared" si="7"/>
        <v>15.860086248203162</v>
      </c>
      <c r="AL13" s="11">
        <f t="shared" si="8"/>
        <v>7.4748442740776229</v>
      </c>
      <c r="AM13" s="11">
        <f t="shared" si="9"/>
        <v>7.5706756109247726</v>
      </c>
      <c r="AN13" s="50">
        <f t="shared" si="10"/>
        <v>0.62290368950646857</v>
      </c>
      <c r="AO13" s="50">
        <f t="shared" si="11"/>
        <v>4.0728318160038333</v>
      </c>
      <c r="AP13" s="50">
        <f t="shared" si="12"/>
        <v>30.378533780546242</v>
      </c>
      <c r="AQ13" s="50">
        <f t="shared" si="13"/>
        <v>32.678485864877814</v>
      </c>
      <c r="AR13" s="50">
        <f t="shared" si="14"/>
        <v>17.249640632486823</v>
      </c>
      <c r="AS13" s="50">
        <f t="shared" si="15"/>
        <v>7.1873502635361772</v>
      </c>
      <c r="AT13" s="50">
        <f t="shared" si="16"/>
        <v>7.8102539530426451</v>
      </c>
      <c r="AU13" s="55">
        <f t="shared" si="17"/>
        <v>0.28749401054144702</v>
      </c>
      <c r="AV13" s="55">
        <f t="shared" si="18"/>
        <v>1.4374700527072353</v>
      </c>
      <c r="AW13" s="55">
        <f t="shared" si="19"/>
        <v>44.992812649736464</v>
      </c>
      <c r="AX13" s="55">
        <f t="shared" si="20"/>
        <v>26.641111643507426</v>
      </c>
      <c r="AY13" s="55">
        <f t="shared" si="21"/>
        <v>7.379012937230474</v>
      </c>
      <c r="AZ13" s="55">
        <f t="shared" si="22"/>
        <v>7.6665069477719214</v>
      </c>
      <c r="BA13" s="55">
        <f t="shared" si="23"/>
        <v>11.59559175850503</v>
      </c>
      <c r="BB13" s="21">
        <f t="shared" si="24"/>
        <v>0.43124101581217056</v>
      </c>
      <c r="BC13" s="21">
        <f t="shared" si="25"/>
        <v>1.5333013895543843</v>
      </c>
      <c r="BD13" s="21">
        <f t="shared" si="26"/>
        <v>56.684235745088642</v>
      </c>
      <c r="BE13" s="21">
        <f t="shared" si="27"/>
        <v>19.501677048394825</v>
      </c>
      <c r="BF13" s="21">
        <f t="shared" si="28"/>
        <v>5.1269765213224723</v>
      </c>
      <c r="BG13" s="21">
        <f t="shared" si="29"/>
        <v>5.6540488739817922</v>
      </c>
      <c r="BH13" s="21">
        <f t="shared" si="30"/>
        <v>11.068519405845711</v>
      </c>
    </row>
    <row r="14" spans="1:60" x14ac:dyDescent="0.25">
      <c r="B14" s="9" t="s">
        <v>5</v>
      </c>
      <c r="C14" s="7">
        <v>17</v>
      </c>
      <c r="D14" s="7">
        <v>81</v>
      </c>
      <c r="E14" s="7">
        <v>555</v>
      </c>
      <c r="F14" s="7">
        <v>585</v>
      </c>
      <c r="G14" s="7">
        <v>257</v>
      </c>
      <c r="H14" s="7">
        <v>124</v>
      </c>
      <c r="I14" s="7">
        <v>106</v>
      </c>
      <c r="J14" s="7">
        <v>17</v>
      </c>
      <c r="K14" s="7">
        <v>78</v>
      </c>
      <c r="L14" s="7">
        <v>496</v>
      </c>
      <c r="M14" s="7">
        <v>596</v>
      </c>
      <c r="N14" s="7">
        <v>324</v>
      </c>
      <c r="O14" s="7">
        <v>100</v>
      </c>
      <c r="P14" s="7">
        <v>114</v>
      </c>
      <c r="Q14" s="7">
        <v>8</v>
      </c>
      <c r="R14" s="7">
        <v>36</v>
      </c>
      <c r="S14" s="7">
        <v>806</v>
      </c>
      <c r="T14" s="7">
        <v>445</v>
      </c>
      <c r="U14" s="7">
        <v>140</v>
      </c>
      <c r="V14" s="7">
        <v>111</v>
      </c>
      <c r="W14" s="7">
        <v>179</v>
      </c>
      <c r="X14" s="7">
        <v>7</v>
      </c>
      <c r="Y14" s="7">
        <v>52</v>
      </c>
      <c r="Z14" s="7">
        <v>895</v>
      </c>
      <c r="AA14" s="7">
        <v>422</v>
      </c>
      <c r="AB14" s="7">
        <v>121</v>
      </c>
      <c r="AC14" s="7">
        <v>101</v>
      </c>
      <c r="AD14" s="7">
        <v>127</v>
      </c>
      <c r="AF14" s="9" t="s">
        <v>5</v>
      </c>
      <c r="AG14" s="11">
        <f t="shared" si="31"/>
        <v>0.98550724637681153</v>
      </c>
      <c r="AH14" s="11">
        <f t="shared" si="4"/>
        <v>4.695652173913043</v>
      </c>
      <c r="AI14" s="11">
        <f t="shared" si="5"/>
        <v>32.173913043478258</v>
      </c>
      <c r="AJ14" s="11">
        <f t="shared" si="6"/>
        <v>33.913043478260867</v>
      </c>
      <c r="AK14" s="11">
        <f t="shared" si="7"/>
        <v>14.898550724637683</v>
      </c>
      <c r="AL14" s="11">
        <f t="shared" si="8"/>
        <v>7.1884057971014492</v>
      </c>
      <c r="AM14" s="11">
        <f t="shared" si="9"/>
        <v>6.1449275362318838</v>
      </c>
      <c r="AN14" s="50">
        <f t="shared" si="10"/>
        <v>0.98550724637681153</v>
      </c>
      <c r="AO14" s="50">
        <f t="shared" si="11"/>
        <v>4.5217391304347831</v>
      </c>
      <c r="AP14" s="50">
        <f t="shared" si="12"/>
        <v>28.753623188405797</v>
      </c>
      <c r="AQ14" s="50">
        <f t="shared" si="13"/>
        <v>34.550724637681157</v>
      </c>
      <c r="AR14" s="50">
        <f t="shared" si="14"/>
        <v>18.782608695652172</v>
      </c>
      <c r="AS14" s="50">
        <f t="shared" si="15"/>
        <v>5.7971014492753623</v>
      </c>
      <c r="AT14" s="50">
        <f t="shared" si="16"/>
        <v>6.6086956521739122</v>
      </c>
      <c r="AU14" s="55">
        <f t="shared" si="17"/>
        <v>0.46376811594202899</v>
      </c>
      <c r="AV14" s="55">
        <f t="shared" si="18"/>
        <v>2.0869565217391308</v>
      </c>
      <c r="AW14" s="55">
        <f t="shared" si="19"/>
        <v>46.724637681159422</v>
      </c>
      <c r="AX14" s="55">
        <f t="shared" si="20"/>
        <v>25.79710144927536</v>
      </c>
      <c r="AY14" s="55">
        <f t="shared" si="21"/>
        <v>8.115942028985506</v>
      </c>
      <c r="AZ14" s="55">
        <f t="shared" si="22"/>
        <v>6.4347826086956523</v>
      </c>
      <c r="BA14" s="55">
        <f t="shared" si="23"/>
        <v>10.376811594202898</v>
      </c>
      <c r="BB14" s="21">
        <f t="shared" si="24"/>
        <v>0.40579710144927539</v>
      </c>
      <c r="BC14" s="21">
        <f t="shared" si="25"/>
        <v>3.0144927536231885</v>
      </c>
      <c r="BD14" s="21">
        <f t="shared" si="26"/>
        <v>51.884057971014499</v>
      </c>
      <c r="BE14" s="21">
        <f t="shared" si="27"/>
        <v>24.463768115942027</v>
      </c>
      <c r="BF14" s="21">
        <f t="shared" si="28"/>
        <v>7.0144927536231885</v>
      </c>
      <c r="BG14" s="21">
        <f t="shared" si="29"/>
        <v>5.8550724637681153</v>
      </c>
      <c r="BH14" s="21">
        <f t="shared" si="30"/>
        <v>7.36231884057971</v>
      </c>
    </row>
    <row r="15" spans="1:60" x14ac:dyDescent="0.25">
      <c r="B15" s="9" t="s">
        <v>6</v>
      </c>
      <c r="C15" s="7">
        <v>5</v>
      </c>
      <c r="D15" s="7">
        <v>30</v>
      </c>
      <c r="E15" s="7">
        <v>271</v>
      </c>
      <c r="F15" s="7">
        <v>272</v>
      </c>
      <c r="G15" s="7">
        <v>134</v>
      </c>
      <c r="H15" s="7">
        <v>61</v>
      </c>
      <c r="I15" s="7">
        <v>32</v>
      </c>
      <c r="J15" s="7">
        <v>5</v>
      </c>
      <c r="K15" s="7">
        <v>35</v>
      </c>
      <c r="L15" s="7">
        <v>262</v>
      </c>
      <c r="M15" s="7">
        <v>264</v>
      </c>
      <c r="N15" s="7">
        <v>153</v>
      </c>
      <c r="O15" s="7">
        <v>52</v>
      </c>
      <c r="P15" s="7">
        <v>34</v>
      </c>
      <c r="Q15" s="7">
        <v>2</v>
      </c>
      <c r="R15" s="7">
        <v>9</v>
      </c>
      <c r="S15" s="7">
        <v>423</v>
      </c>
      <c r="T15" s="7">
        <v>198</v>
      </c>
      <c r="U15" s="7">
        <v>44</v>
      </c>
      <c r="V15" s="7">
        <v>72</v>
      </c>
      <c r="W15" s="7">
        <v>57</v>
      </c>
      <c r="X15" s="7">
        <v>2</v>
      </c>
      <c r="Y15" s="7">
        <v>16</v>
      </c>
      <c r="Z15" s="7">
        <v>462</v>
      </c>
      <c r="AA15" s="7">
        <v>181</v>
      </c>
      <c r="AB15" s="7">
        <v>48</v>
      </c>
      <c r="AC15" s="7">
        <v>55</v>
      </c>
      <c r="AD15" s="7">
        <v>41</v>
      </c>
      <c r="AF15" s="9" t="s">
        <v>6</v>
      </c>
      <c r="AG15" s="11">
        <f t="shared" si="31"/>
        <v>0.6211180124223602</v>
      </c>
      <c r="AH15" s="11">
        <f t="shared" si="4"/>
        <v>3.7267080745341614</v>
      </c>
      <c r="AI15" s="11">
        <f t="shared" si="5"/>
        <v>33.664596273291927</v>
      </c>
      <c r="AJ15" s="11">
        <f t="shared" si="6"/>
        <v>33.788819875776397</v>
      </c>
      <c r="AK15" s="11">
        <f t="shared" si="7"/>
        <v>16.645962732919255</v>
      </c>
      <c r="AL15" s="11">
        <f t="shared" si="8"/>
        <v>7.5776397515527947</v>
      </c>
      <c r="AM15" s="11">
        <f t="shared" si="9"/>
        <v>3.9751552795031055</v>
      </c>
      <c r="AN15" s="50">
        <f t="shared" si="10"/>
        <v>0.6211180124223602</v>
      </c>
      <c r="AO15" s="50">
        <f t="shared" si="11"/>
        <v>4.3478260869565215</v>
      </c>
      <c r="AP15" s="50">
        <f t="shared" si="12"/>
        <v>32.546583850931675</v>
      </c>
      <c r="AQ15" s="50">
        <f t="shared" si="13"/>
        <v>32.795031055900623</v>
      </c>
      <c r="AR15" s="50">
        <f t="shared" si="14"/>
        <v>19.006211180124225</v>
      </c>
      <c r="AS15" s="50">
        <f t="shared" si="15"/>
        <v>6.4596273291925463</v>
      </c>
      <c r="AT15" s="50">
        <f t="shared" si="16"/>
        <v>4.2236024844720497</v>
      </c>
      <c r="AU15" s="55">
        <f t="shared" si="17"/>
        <v>0.2484472049689441</v>
      </c>
      <c r="AV15" s="55">
        <f t="shared" si="18"/>
        <v>1.1180124223602486</v>
      </c>
      <c r="AW15" s="55">
        <f t="shared" si="19"/>
        <v>52.546583850931668</v>
      </c>
      <c r="AX15" s="55">
        <f t="shared" si="20"/>
        <v>24.596273291925467</v>
      </c>
      <c r="AY15" s="55">
        <f t="shared" si="21"/>
        <v>5.4658385093167698</v>
      </c>
      <c r="AZ15" s="55">
        <f t="shared" si="22"/>
        <v>8.9440993788819885</v>
      </c>
      <c r="BA15" s="55">
        <f t="shared" si="23"/>
        <v>7.0807453416149064</v>
      </c>
      <c r="BB15" s="21">
        <f t="shared" si="24"/>
        <v>0.2484472049689441</v>
      </c>
      <c r="BC15" s="21">
        <f t="shared" si="25"/>
        <v>1.9875776397515528</v>
      </c>
      <c r="BD15" s="21">
        <f t="shared" si="26"/>
        <v>57.391304347826086</v>
      </c>
      <c r="BE15" s="21">
        <f t="shared" si="27"/>
        <v>22.48447204968944</v>
      </c>
      <c r="BF15" s="21">
        <f t="shared" si="28"/>
        <v>5.9627329192546581</v>
      </c>
      <c r="BG15" s="21">
        <f t="shared" si="29"/>
        <v>6.8322981366459627</v>
      </c>
      <c r="BH15" s="21">
        <f t="shared" si="30"/>
        <v>5.0931677018633543</v>
      </c>
    </row>
    <row r="16" spans="1:60" x14ac:dyDescent="0.25">
      <c r="B16" s="4" t="s">
        <v>17</v>
      </c>
      <c r="C16" s="8"/>
      <c r="D16" s="8"/>
      <c r="E16" s="8"/>
      <c r="F16" s="8"/>
      <c r="G16" s="8"/>
      <c r="H16" s="8"/>
      <c r="I16" s="33"/>
      <c r="J16" s="38"/>
      <c r="K16" s="8"/>
      <c r="L16" s="8"/>
      <c r="M16" s="8"/>
      <c r="N16" s="8"/>
      <c r="O16" s="8"/>
      <c r="P16" s="39"/>
      <c r="Q16" s="44"/>
      <c r="R16" s="8"/>
      <c r="S16" s="8"/>
      <c r="T16" s="8"/>
      <c r="U16" s="8"/>
      <c r="V16" s="8"/>
      <c r="W16" s="45"/>
      <c r="X16" s="8"/>
      <c r="Y16" s="8"/>
      <c r="Z16" s="8"/>
      <c r="AA16" s="8"/>
      <c r="AB16" s="8"/>
      <c r="AC16" s="8"/>
      <c r="AD16" s="8"/>
      <c r="AF16" s="4" t="s">
        <v>17</v>
      </c>
      <c r="AG16" s="8"/>
      <c r="AH16" s="8"/>
      <c r="AI16" s="8"/>
      <c r="AJ16" s="8"/>
      <c r="AK16" s="8"/>
      <c r="AL16" s="8"/>
      <c r="AM16" s="33"/>
      <c r="AN16" s="38"/>
      <c r="AO16" s="8"/>
      <c r="AP16" s="8"/>
      <c r="AQ16" s="8"/>
      <c r="AR16" s="8"/>
      <c r="AS16" s="8"/>
      <c r="AT16" s="39"/>
      <c r="AU16" s="44"/>
      <c r="AV16" s="8"/>
      <c r="AW16" s="8"/>
      <c r="AX16" s="8"/>
      <c r="AY16" s="8"/>
      <c r="AZ16" s="8"/>
      <c r="BA16" s="45"/>
      <c r="BB16" s="8"/>
      <c r="BC16" s="8"/>
      <c r="BD16" s="8"/>
      <c r="BE16" s="8"/>
      <c r="BF16" s="8"/>
      <c r="BG16" s="8"/>
      <c r="BH16" s="8"/>
    </row>
    <row r="17" spans="2:60" x14ac:dyDescent="0.25">
      <c r="B17" s="9" t="s">
        <v>10</v>
      </c>
      <c r="C17" s="7">
        <v>7</v>
      </c>
      <c r="D17" s="7">
        <v>56</v>
      </c>
      <c r="E17" s="7">
        <v>703</v>
      </c>
      <c r="F17" s="7">
        <v>531</v>
      </c>
      <c r="G17" s="7">
        <v>147</v>
      </c>
      <c r="H17" s="7">
        <v>128</v>
      </c>
      <c r="I17" s="7">
        <v>120</v>
      </c>
      <c r="J17" s="7">
        <v>17</v>
      </c>
      <c r="K17" s="7">
        <v>73</v>
      </c>
      <c r="L17" s="7">
        <v>591</v>
      </c>
      <c r="M17" s="7">
        <v>565</v>
      </c>
      <c r="N17" s="7">
        <v>242</v>
      </c>
      <c r="O17" s="7">
        <v>104</v>
      </c>
      <c r="P17" s="7">
        <v>100</v>
      </c>
      <c r="Q17" s="7">
        <v>6</v>
      </c>
      <c r="R17" s="7">
        <v>28</v>
      </c>
      <c r="S17" s="7">
        <v>826</v>
      </c>
      <c r="T17" s="7">
        <v>470</v>
      </c>
      <c r="U17" s="7">
        <v>119</v>
      </c>
      <c r="V17" s="7">
        <v>118</v>
      </c>
      <c r="W17" s="7">
        <v>125</v>
      </c>
      <c r="X17" s="7">
        <v>3</v>
      </c>
      <c r="Y17" s="7">
        <v>37</v>
      </c>
      <c r="Z17" s="7">
        <v>974</v>
      </c>
      <c r="AA17" s="7">
        <v>377</v>
      </c>
      <c r="AB17" s="7">
        <v>88</v>
      </c>
      <c r="AC17" s="7">
        <v>81</v>
      </c>
      <c r="AD17" s="7">
        <v>132</v>
      </c>
      <c r="AF17" s="9" t="s">
        <v>10</v>
      </c>
      <c r="AG17" s="11">
        <f t="shared" ref="AG17:AG23" si="32">C17/($C17+$D17+$E17+$F17+$G17+$H17+$I17)*100</f>
        <v>0.41371158392434987</v>
      </c>
      <c r="AH17" s="11">
        <f t="shared" ref="AH17:AH23" si="33">D17/($C17+$D17+$E17+$F17+$G17+$H17+$I17)*100</f>
        <v>3.3096926713947989</v>
      </c>
      <c r="AI17" s="11">
        <f t="shared" ref="AI17:AI23" si="34">E17/($C17+$D17+$E17+$F17+$G17+$H17+$I17)*100</f>
        <v>41.548463356973997</v>
      </c>
      <c r="AJ17" s="11">
        <f t="shared" ref="AJ17:AJ23" si="35">F17/($C17+$D17+$E17+$F17+$G17+$H17+$I17)*100</f>
        <v>31.382978723404253</v>
      </c>
      <c r="AK17" s="11">
        <f t="shared" ref="AK17:AK23" si="36">G17/($C17+$D17+$E17+$F17+$G17+$H17+$I17)*100</f>
        <v>8.6879432624113484</v>
      </c>
      <c r="AL17" s="11">
        <f t="shared" ref="AL17:AL23" si="37">H17/($C17+$D17+$E17+$F17+$G17+$H17+$I17)*100</f>
        <v>7.5650118203309695</v>
      </c>
      <c r="AM17" s="11">
        <f t="shared" ref="AM17:AM23" si="38">I17/($C17+$D17+$E17+$F17+$G17+$H17+$I17)*100</f>
        <v>7.0921985815602842</v>
      </c>
      <c r="AN17" s="50">
        <f t="shared" ref="AN17:AN23" si="39">J17/($J17+$K17+$L17+$M17+$N17+$O17+$P17)*100</f>
        <v>1.0047281323877069</v>
      </c>
      <c r="AO17" s="50">
        <f t="shared" ref="AO17:AO23" si="40">K17/($J17+$K17+$L17+$M17+$N17+$O17+$P17)*100</f>
        <v>4.3144208037825056</v>
      </c>
      <c r="AP17" s="50">
        <f t="shared" ref="AP17:AP23" si="41">L17/($J17+$K17+$L17+$M17+$N17+$O17+$P17)*100</f>
        <v>34.929078014184398</v>
      </c>
      <c r="AQ17" s="50">
        <f t="shared" ref="AQ17:AQ23" si="42">M17/($J17+$K17+$L17+$M17+$N17+$O17+$P17)*100</f>
        <v>33.392434988179673</v>
      </c>
      <c r="AR17" s="50">
        <f t="shared" ref="AR17:AR23" si="43">N17/($J17+$K17+$L17+$M17+$N17+$O17+$P17)*100</f>
        <v>14.302600472813239</v>
      </c>
      <c r="AS17" s="50">
        <f t="shared" ref="AS17:AS23" si="44">O17/($J17+$K17+$L17+$M17+$N17+$O17+$P17)*100</f>
        <v>6.1465721040189125</v>
      </c>
      <c r="AT17" s="50">
        <f t="shared" ref="AT17:AT23" si="45">P17/($J17+$K17+$L17+$M17+$N17+$O17+$P17)*100</f>
        <v>5.9101654846335698</v>
      </c>
      <c r="AU17" s="55">
        <f t="shared" ref="AU17:AU23" si="46">Q17/($Q17+$R17+$S17+$T17+$U17+$V17+$W17)*100</f>
        <v>0.3546099290780142</v>
      </c>
      <c r="AV17" s="55">
        <f t="shared" ref="AV17:AV23" si="47">R17/($Q17+$R17+$S17+$T17+$U17+$V17+$W17)*100</f>
        <v>1.6548463356973995</v>
      </c>
      <c r="AW17" s="55">
        <f t="shared" ref="AW17:AW23" si="48">S17/($Q17+$R17+$S17+$T17+$U17+$V17+$W17)*100</f>
        <v>48.817966903073284</v>
      </c>
      <c r="AX17" s="55">
        <f t="shared" ref="AX17:AX23" si="49">T17/($Q17+$R17+$S17+$T17+$U17+$V17+$W17)*100</f>
        <v>27.777777777777779</v>
      </c>
      <c r="AY17" s="55">
        <f t="shared" ref="AY17:AY23" si="50">U17/($Q17+$R17+$S17+$T17+$U17+$V17+$W17)*100</f>
        <v>7.0330969267139487</v>
      </c>
      <c r="AZ17" s="55">
        <f t="shared" ref="AZ17:AZ23" si="51">V17/($Q17+$R17+$S17+$T17+$U17+$V17+$W17)*100</f>
        <v>6.9739952718676124</v>
      </c>
      <c r="BA17" s="55">
        <f t="shared" ref="BA17:BA23" si="52">W17/($Q17+$R17+$S17+$T17+$U17+$V17+$W17)*100</f>
        <v>7.3877068557919614</v>
      </c>
      <c r="BB17" s="21">
        <f t="shared" ref="BB17:BB23" si="53">X17/($X17+$Y17+$Z17+$AA17+$AB17+$AC17+$AD17)*100</f>
        <v>0.1773049645390071</v>
      </c>
      <c r="BC17" s="21">
        <f t="shared" ref="BC17:BC23" si="54">Y17/($X17+$Y17+$Z17+$AA17+$AB17+$AC17+$AD17)*100</f>
        <v>2.186761229314421</v>
      </c>
      <c r="BD17" s="21">
        <f t="shared" ref="BD17:BD23" si="55">Z17/($X17+$Y17+$Z17+$AA17+$AB17+$AC17+$AD17)*100</f>
        <v>57.565011820330966</v>
      </c>
      <c r="BE17" s="21">
        <f t="shared" ref="BE17:BE23" si="56">AA17/($X17+$Y17+$Z17+$AA17+$AB17+$AC17+$AD17)*100</f>
        <v>22.281323877068555</v>
      </c>
      <c r="BF17" s="21">
        <f t="shared" ref="BF17:BF23" si="57">AB17/($X17+$Y17+$Z17+$AA17+$AB17+$AC17+$AD17)*100</f>
        <v>5.2009456264775409</v>
      </c>
      <c r="BG17" s="21">
        <f t="shared" ref="BG17:BG23" si="58">AC17/($X17+$Y17+$Z17+$AA17+$AB17+$AC17+$AD17)*100</f>
        <v>4.7872340425531918</v>
      </c>
      <c r="BH17" s="21">
        <f t="shared" ref="BH17:BH23" si="59">AD17/($X17+$Y17+$Z17+$AA17+$AB17+$AC17+$AD17)*100</f>
        <v>7.8014184397163122</v>
      </c>
    </row>
    <row r="18" spans="2:60" x14ac:dyDescent="0.25">
      <c r="B18" s="9" t="s">
        <v>11</v>
      </c>
      <c r="C18" s="7">
        <v>4</v>
      </c>
      <c r="D18" s="7">
        <v>21</v>
      </c>
      <c r="E18" s="7">
        <v>234</v>
      </c>
      <c r="F18" s="7">
        <v>189</v>
      </c>
      <c r="G18" s="7">
        <v>51</v>
      </c>
      <c r="H18" s="7">
        <v>75</v>
      </c>
      <c r="I18" s="7">
        <v>65</v>
      </c>
      <c r="J18" s="7">
        <v>5</v>
      </c>
      <c r="K18" s="7">
        <v>18</v>
      </c>
      <c r="L18" s="7">
        <v>236</v>
      </c>
      <c r="M18" s="7">
        <v>168</v>
      </c>
      <c r="N18" s="7">
        <v>61</v>
      </c>
      <c r="O18" s="7">
        <v>62</v>
      </c>
      <c r="P18" s="7">
        <v>89</v>
      </c>
      <c r="Q18" s="7">
        <v>2</v>
      </c>
      <c r="R18" s="7">
        <v>8</v>
      </c>
      <c r="S18" s="7">
        <v>261</v>
      </c>
      <c r="T18" s="7">
        <v>164</v>
      </c>
      <c r="U18" s="7">
        <v>37</v>
      </c>
      <c r="V18" s="7">
        <v>65</v>
      </c>
      <c r="W18" s="7">
        <v>102</v>
      </c>
      <c r="X18" s="7">
        <v>1</v>
      </c>
      <c r="Y18" s="7">
        <v>11</v>
      </c>
      <c r="Z18" s="7">
        <v>328</v>
      </c>
      <c r="AA18" s="7">
        <v>127</v>
      </c>
      <c r="AB18" s="7">
        <v>23</v>
      </c>
      <c r="AC18" s="7">
        <v>56</v>
      </c>
      <c r="AD18" s="7">
        <v>93</v>
      </c>
      <c r="AF18" s="9" t="s">
        <v>11</v>
      </c>
      <c r="AG18" s="11">
        <f t="shared" si="32"/>
        <v>0.6259780907668232</v>
      </c>
      <c r="AH18" s="11">
        <f t="shared" si="33"/>
        <v>3.286384976525822</v>
      </c>
      <c r="AI18" s="11">
        <f t="shared" si="34"/>
        <v>36.619718309859159</v>
      </c>
      <c r="AJ18" s="11">
        <f t="shared" si="35"/>
        <v>29.577464788732392</v>
      </c>
      <c r="AK18" s="11">
        <f t="shared" si="36"/>
        <v>7.981220657276995</v>
      </c>
      <c r="AL18" s="11">
        <f t="shared" si="37"/>
        <v>11.737089201877934</v>
      </c>
      <c r="AM18" s="11">
        <f t="shared" si="38"/>
        <v>10.172143974960877</v>
      </c>
      <c r="AN18" s="50">
        <f t="shared" si="39"/>
        <v>0.78247261345852892</v>
      </c>
      <c r="AO18" s="50">
        <f t="shared" si="40"/>
        <v>2.8169014084507045</v>
      </c>
      <c r="AP18" s="50">
        <f t="shared" si="41"/>
        <v>36.93270735524257</v>
      </c>
      <c r="AQ18" s="50">
        <f t="shared" si="42"/>
        <v>26.291079812206576</v>
      </c>
      <c r="AR18" s="50">
        <f t="shared" si="43"/>
        <v>9.5461658841940533</v>
      </c>
      <c r="AS18" s="50">
        <f t="shared" si="44"/>
        <v>9.7026604068857587</v>
      </c>
      <c r="AT18" s="50">
        <f t="shared" si="45"/>
        <v>13.928012519561817</v>
      </c>
      <c r="AU18" s="55">
        <f t="shared" si="46"/>
        <v>0.3129890453834116</v>
      </c>
      <c r="AV18" s="55">
        <f t="shared" si="47"/>
        <v>1.2519561815336464</v>
      </c>
      <c r="AW18" s="55">
        <f t="shared" si="48"/>
        <v>40.845070422535215</v>
      </c>
      <c r="AX18" s="55">
        <f t="shared" si="49"/>
        <v>25.665101721439747</v>
      </c>
      <c r="AY18" s="55">
        <f t="shared" si="50"/>
        <v>5.7902973395931143</v>
      </c>
      <c r="AZ18" s="55">
        <f t="shared" si="51"/>
        <v>10.172143974960877</v>
      </c>
      <c r="BA18" s="55">
        <f t="shared" si="52"/>
        <v>15.96244131455399</v>
      </c>
      <c r="BB18" s="21">
        <f t="shared" si="53"/>
        <v>0.1564945226917058</v>
      </c>
      <c r="BC18" s="21">
        <f t="shared" si="54"/>
        <v>1.7214397496087637</v>
      </c>
      <c r="BD18" s="21">
        <f t="shared" si="55"/>
        <v>51.330203442879494</v>
      </c>
      <c r="BE18" s="21">
        <f t="shared" si="56"/>
        <v>19.874804381846637</v>
      </c>
      <c r="BF18" s="21">
        <f t="shared" si="57"/>
        <v>3.5993740219092332</v>
      </c>
      <c r="BG18" s="21">
        <f t="shared" si="58"/>
        <v>8.7636932707355246</v>
      </c>
      <c r="BH18" s="21">
        <f t="shared" si="59"/>
        <v>14.553990610328638</v>
      </c>
    </row>
    <row r="19" spans="2:60" x14ac:dyDescent="0.25">
      <c r="B19" s="9" t="s">
        <v>12</v>
      </c>
      <c r="C19" s="7">
        <v>12</v>
      </c>
      <c r="D19" s="7">
        <v>75</v>
      </c>
      <c r="E19" s="7">
        <v>484</v>
      </c>
      <c r="F19" s="7">
        <v>661</v>
      </c>
      <c r="G19" s="7">
        <v>300</v>
      </c>
      <c r="H19" s="7">
        <v>141</v>
      </c>
      <c r="I19" s="7">
        <v>114</v>
      </c>
      <c r="J19" s="7">
        <v>5</v>
      </c>
      <c r="K19" s="7">
        <v>84</v>
      </c>
      <c r="L19" s="7">
        <v>490</v>
      </c>
      <c r="M19" s="7">
        <v>674</v>
      </c>
      <c r="N19" s="7">
        <v>287</v>
      </c>
      <c r="O19" s="7">
        <v>137</v>
      </c>
      <c r="P19" s="7">
        <v>110</v>
      </c>
      <c r="Q19" s="7">
        <v>1</v>
      </c>
      <c r="R19" s="7">
        <v>29</v>
      </c>
      <c r="S19" s="7">
        <v>863</v>
      </c>
      <c r="T19" s="7">
        <v>490</v>
      </c>
      <c r="U19" s="7">
        <v>118</v>
      </c>
      <c r="V19" s="7">
        <v>141</v>
      </c>
      <c r="W19" s="7">
        <v>145</v>
      </c>
      <c r="X19" s="7">
        <v>4</v>
      </c>
      <c r="Y19" s="7">
        <v>23</v>
      </c>
      <c r="Z19" s="7">
        <v>1073</v>
      </c>
      <c r="AA19" s="7">
        <v>338</v>
      </c>
      <c r="AB19" s="7">
        <v>72</v>
      </c>
      <c r="AC19" s="7">
        <v>110</v>
      </c>
      <c r="AD19" s="7">
        <v>167</v>
      </c>
      <c r="AF19" s="9" t="s">
        <v>12</v>
      </c>
      <c r="AG19" s="11">
        <f t="shared" si="32"/>
        <v>0.67151650811415786</v>
      </c>
      <c r="AH19" s="11">
        <f t="shared" si="33"/>
        <v>4.196978175713487</v>
      </c>
      <c r="AI19" s="11">
        <f t="shared" si="34"/>
        <v>27.084499160604363</v>
      </c>
      <c r="AJ19" s="11">
        <f t="shared" si="35"/>
        <v>36.989367655288191</v>
      </c>
      <c r="AK19" s="11">
        <f t="shared" si="36"/>
        <v>16.787912702853948</v>
      </c>
      <c r="AL19" s="11">
        <f t="shared" si="37"/>
        <v>7.8903189703413545</v>
      </c>
      <c r="AM19" s="11">
        <f t="shared" si="38"/>
        <v>6.3794068270844999</v>
      </c>
      <c r="AN19" s="50">
        <f t="shared" si="39"/>
        <v>0.27979854504756574</v>
      </c>
      <c r="AO19" s="50">
        <f t="shared" si="40"/>
        <v>4.7006155567991046</v>
      </c>
      <c r="AP19" s="50">
        <f t="shared" si="41"/>
        <v>27.420257414661442</v>
      </c>
      <c r="AQ19" s="50">
        <f t="shared" si="42"/>
        <v>37.716843872411864</v>
      </c>
      <c r="AR19" s="50">
        <f t="shared" si="43"/>
        <v>16.060436485730271</v>
      </c>
      <c r="AS19" s="50">
        <f t="shared" si="44"/>
        <v>7.6664801343033009</v>
      </c>
      <c r="AT19" s="50">
        <f t="shared" si="45"/>
        <v>6.1555679910464463</v>
      </c>
      <c r="AU19" s="55">
        <f t="shared" si="46"/>
        <v>5.5959709009513157E-2</v>
      </c>
      <c r="AV19" s="55">
        <f t="shared" si="47"/>
        <v>1.6228315612758812</v>
      </c>
      <c r="AW19" s="55">
        <f t="shared" si="48"/>
        <v>48.293228875209849</v>
      </c>
      <c r="AX19" s="55">
        <f t="shared" si="49"/>
        <v>27.420257414661442</v>
      </c>
      <c r="AY19" s="55">
        <f t="shared" si="50"/>
        <v>6.6032456631225518</v>
      </c>
      <c r="AZ19" s="55">
        <f t="shared" si="51"/>
        <v>7.8903189703413545</v>
      </c>
      <c r="BA19" s="55">
        <f t="shared" si="52"/>
        <v>8.1141578063794064</v>
      </c>
      <c r="BB19" s="21">
        <f t="shared" si="53"/>
        <v>0.22383883603805263</v>
      </c>
      <c r="BC19" s="21">
        <f t="shared" si="54"/>
        <v>1.2870733072188025</v>
      </c>
      <c r="BD19" s="21">
        <f t="shared" si="55"/>
        <v>60.04476776720761</v>
      </c>
      <c r="BE19" s="21">
        <f t="shared" si="56"/>
        <v>18.914381645215446</v>
      </c>
      <c r="BF19" s="21">
        <f t="shared" si="57"/>
        <v>4.0290990486849472</v>
      </c>
      <c r="BG19" s="21">
        <f t="shared" si="58"/>
        <v>6.1555679910464463</v>
      </c>
      <c r="BH19" s="21">
        <f t="shared" si="59"/>
        <v>9.3452714045886971</v>
      </c>
    </row>
    <row r="20" spans="2:60" x14ac:dyDescent="0.25">
      <c r="B20" s="9" t="s">
        <v>13</v>
      </c>
      <c r="C20" s="7">
        <v>3</v>
      </c>
      <c r="D20" s="7">
        <v>10</v>
      </c>
      <c r="E20" s="7">
        <v>59</v>
      </c>
      <c r="F20" s="7">
        <v>58</v>
      </c>
      <c r="G20" s="7">
        <v>47</v>
      </c>
      <c r="H20" s="7">
        <v>10</v>
      </c>
      <c r="I20" s="7">
        <v>8</v>
      </c>
      <c r="J20" s="7">
        <v>2</v>
      </c>
      <c r="K20" s="7">
        <v>8</v>
      </c>
      <c r="L20" s="7">
        <v>46</v>
      </c>
      <c r="M20" s="7">
        <v>63</v>
      </c>
      <c r="N20" s="7">
        <v>48</v>
      </c>
      <c r="O20" s="7">
        <v>11</v>
      </c>
      <c r="P20" s="7">
        <v>17</v>
      </c>
      <c r="Q20" s="7">
        <v>1</v>
      </c>
      <c r="R20" s="7">
        <v>2</v>
      </c>
      <c r="S20" s="7">
        <v>97</v>
      </c>
      <c r="T20" s="7">
        <v>35</v>
      </c>
      <c r="U20" s="7">
        <v>16</v>
      </c>
      <c r="V20" s="7">
        <v>11</v>
      </c>
      <c r="W20" s="7">
        <v>33</v>
      </c>
      <c r="X20" s="7">
        <v>4</v>
      </c>
      <c r="Y20" s="7">
        <v>12</v>
      </c>
      <c r="Z20" s="7">
        <v>106</v>
      </c>
      <c r="AA20" s="7">
        <v>38</v>
      </c>
      <c r="AB20" s="7">
        <v>13</v>
      </c>
      <c r="AC20" s="7">
        <v>7</v>
      </c>
      <c r="AD20" s="7">
        <v>15</v>
      </c>
      <c r="AF20" s="9" t="s">
        <v>13</v>
      </c>
      <c r="AG20" s="11">
        <f t="shared" si="32"/>
        <v>1.5384615384615385</v>
      </c>
      <c r="AH20" s="11">
        <f t="shared" si="33"/>
        <v>5.1282051282051277</v>
      </c>
      <c r="AI20" s="11">
        <f t="shared" si="34"/>
        <v>30.256410256410255</v>
      </c>
      <c r="AJ20" s="11">
        <f t="shared" si="35"/>
        <v>29.743589743589745</v>
      </c>
      <c r="AK20" s="11">
        <f t="shared" si="36"/>
        <v>24.102564102564102</v>
      </c>
      <c r="AL20" s="11">
        <f t="shared" si="37"/>
        <v>5.1282051282051277</v>
      </c>
      <c r="AM20" s="11">
        <f t="shared" si="38"/>
        <v>4.1025641025641022</v>
      </c>
      <c r="AN20" s="50">
        <f t="shared" si="39"/>
        <v>1.0256410256410255</v>
      </c>
      <c r="AO20" s="50">
        <f t="shared" si="40"/>
        <v>4.1025641025641022</v>
      </c>
      <c r="AP20" s="50">
        <f t="shared" si="41"/>
        <v>23.589743589743588</v>
      </c>
      <c r="AQ20" s="50">
        <f t="shared" si="42"/>
        <v>32.307692307692307</v>
      </c>
      <c r="AR20" s="50">
        <f t="shared" si="43"/>
        <v>24.615384615384617</v>
      </c>
      <c r="AS20" s="50">
        <f t="shared" si="44"/>
        <v>5.6410256410256414</v>
      </c>
      <c r="AT20" s="50">
        <f t="shared" si="45"/>
        <v>8.7179487179487172</v>
      </c>
      <c r="AU20" s="55">
        <f t="shared" si="46"/>
        <v>0.51282051282051277</v>
      </c>
      <c r="AV20" s="55">
        <f t="shared" si="47"/>
        <v>1.0256410256410255</v>
      </c>
      <c r="AW20" s="55">
        <f t="shared" si="48"/>
        <v>49.743589743589745</v>
      </c>
      <c r="AX20" s="55">
        <f t="shared" si="49"/>
        <v>17.948717948717949</v>
      </c>
      <c r="AY20" s="55">
        <f t="shared" si="50"/>
        <v>8.2051282051282044</v>
      </c>
      <c r="AZ20" s="55">
        <f t="shared" si="51"/>
        <v>5.6410256410256414</v>
      </c>
      <c r="BA20" s="55">
        <f t="shared" si="52"/>
        <v>16.923076923076923</v>
      </c>
      <c r="BB20" s="21">
        <f t="shared" si="53"/>
        <v>2.0512820512820511</v>
      </c>
      <c r="BC20" s="21">
        <f t="shared" si="54"/>
        <v>6.1538461538461542</v>
      </c>
      <c r="BD20" s="21">
        <f t="shared" si="55"/>
        <v>54.358974358974358</v>
      </c>
      <c r="BE20" s="21">
        <f t="shared" si="56"/>
        <v>19.487179487179489</v>
      </c>
      <c r="BF20" s="21">
        <f t="shared" si="57"/>
        <v>6.666666666666667</v>
      </c>
      <c r="BG20" s="21">
        <f t="shared" si="58"/>
        <v>3.5897435897435894</v>
      </c>
      <c r="BH20" s="21">
        <f t="shared" si="59"/>
        <v>7.6923076923076925</v>
      </c>
    </row>
    <row r="21" spans="2:60" x14ac:dyDescent="0.25">
      <c r="B21" s="9" t="s">
        <v>14</v>
      </c>
      <c r="C21" s="7">
        <v>11</v>
      </c>
      <c r="D21" s="7">
        <v>20</v>
      </c>
      <c r="E21" s="7">
        <v>24</v>
      </c>
      <c r="F21" s="7">
        <v>74</v>
      </c>
      <c r="G21" s="7">
        <v>182</v>
      </c>
      <c r="H21" s="7">
        <v>28</v>
      </c>
      <c r="I21" s="7">
        <v>17</v>
      </c>
      <c r="J21" s="7">
        <v>6</v>
      </c>
      <c r="K21" s="7">
        <v>11</v>
      </c>
      <c r="L21" s="7">
        <v>33</v>
      </c>
      <c r="M21" s="7">
        <v>90</v>
      </c>
      <c r="N21" s="7">
        <v>168</v>
      </c>
      <c r="O21" s="7">
        <v>27</v>
      </c>
      <c r="P21" s="7">
        <v>21</v>
      </c>
      <c r="Q21" s="7">
        <v>3</v>
      </c>
      <c r="R21" s="7">
        <v>6</v>
      </c>
      <c r="S21" s="7">
        <v>117</v>
      </c>
      <c r="T21" s="7">
        <v>84</v>
      </c>
      <c r="U21" s="7">
        <v>70</v>
      </c>
      <c r="V21" s="7">
        <v>38</v>
      </c>
      <c r="W21" s="7">
        <v>38</v>
      </c>
      <c r="X21" s="7">
        <v>6</v>
      </c>
      <c r="Y21" s="7">
        <v>12</v>
      </c>
      <c r="Z21" s="7">
        <v>116</v>
      </c>
      <c r="AA21" s="7">
        <v>84</v>
      </c>
      <c r="AB21" s="7">
        <v>66</v>
      </c>
      <c r="AC21" s="7">
        <v>35</v>
      </c>
      <c r="AD21" s="7">
        <v>37</v>
      </c>
      <c r="AF21" s="9" t="s">
        <v>14</v>
      </c>
      <c r="AG21" s="11">
        <f t="shared" si="32"/>
        <v>3.089887640449438</v>
      </c>
      <c r="AH21" s="11">
        <f t="shared" si="33"/>
        <v>5.6179775280898872</v>
      </c>
      <c r="AI21" s="11">
        <f t="shared" si="34"/>
        <v>6.7415730337078648</v>
      </c>
      <c r="AJ21" s="11">
        <f t="shared" si="35"/>
        <v>20.786516853932586</v>
      </c>
      <c r="AK21" s="11">
        <f t="shared" si="36"/>
        <v>51.123595505617978</v>
      </c>
      <c r="AL21" s="11">
        <f t="shared" si="37"/>
        <v>7.8651685393258424</v>
      </c>
      <c r="AM21" s="11">
        <f t="shared" si="38"/>
        <v>4.7752808988764039</v>
      </c>
      <c r="AN21" s="50">
        <f t="shared" si="39"/>
        <v>1.6853932584269662</v>
      </c>
      <c r="AO21" s="50">
        <f t="shared" si="40"/>
        <v>3.089887640449438</v>
      </c>
      <c r="AP21" s="50">
        <f t="shared" si="41"/>
        <v>9.2696629213483153</v>
      </c>
      <c r="AQ21" s="50">
        <f t="shared" si="42"/>
        <v>25.280898876404496</v>
      </c>
      <c r="AR21" s="50">
        <f t="shared" si="43"/>
        <v>47.191011235955052</v>
      </c>
      <c r="AS21" s="50">
        <f t="shared" si="44"/>
        <v>7.5842696629213489</v>
      </c>
      <c r="AT21" s="50">
        <f t="shared" si="45"/>
        <v>5.8988764044943816</v>
      </c>
      <c r="AU21" s="55">
        <f t="shared" si="46"/>
        <v>0.84269662921348309</v>
      </c>
      <c r="AV21" s="55">
        <f t="shared" si="47"/>
        <v>1.6853932584269662</v>
      </c>
      <c r="AW21" s="55">
        <f t="shared" si="48"/>
        <v>32.865168539325843</v>
      </c>
      <c r="AX21" s="55">
        <f t="shared" si="49"/>
        <v>23.595505617977526</v>
      </c>
      <c r="AY21" s="55">
        <f t="shared" si="50"/>
        <v>19.662921348314608</v>
      </c>
      <c r="AZ21" s="55">
        <f t="shared" si="51"/>
        <v>10.674157303370785</v>
      </c>
      <c r="BA21" s="55">
        <f t="shared" si="52"/>
        <v>10.674157303370785</v>
      </c>
      <c r="BB21" s="21">
        <f t="shared" si="53"/>
        <v>1.6853932584269662</v>
      </c>
      <c r="BC21" s="21">
        <f t="shared" si="54"/>
        <v>3.3707865168539324</v>
      </c>
      <c r="BD21" s="21">
        <f t="shared" si="55"/>
        <v>32.584269662921351</v>
      </c>
      <c r="BE21" s="21">
        <f t="shared" si="56"/>
        <v>23.595505617977526</v>
      </c>
      <c r="BF21" s="21">
        <f t="shared" si="57"/>
        <v>18.539325842696631</v>
      </c>
      <c r="BG21" s="21">
        <f t="shared" si="58"/>
        <v>9.8314606741573041</v>
      </c>
      <c r="BH21" s="21">
        <f t="shared" si="59"/>
        <v>10.393258426966293</v>
      </c>
    </row>
    <row r="22" spans="2:60" x14ac:dyDescent="0.25">
      <c r="B22" s="9" t="s">
        <v>15</v>
      </c>
      <c r="C22" s="7">
        <v>2</v>
      </c>
      <c r="D22" s="7">
        <v>6</v>
      </c>
      <c r="E22" s="7">
        <v>82</v>
      </c>
      <c r="F22" s="7">
        <v>81</v>
      </c>
      <c r="G22" s="7">
        <v>26</v>
      </c>
      <c r="H22" s="7">
        <v>20</v>
      </c>
      <c r="I22" s="7">
        <v>16</v>
      </c>
      <c r="J22" s="7">
        <v>1</v>
      </c>
      <c r="K22" s="7">
        <v>6</v>
      </c>
      <c r="L22" s="7">
        <v>75</v>
      </c>
      <c r="M22" s="7">
        <v>77</v>
      </c>
      <c r="N22" s="7">
        <v>37</v>
      </c>
      <c r="O22" s="7">
        <v>21</v>
      </c>
      <c r="P22" s="7">
        <v>16</v>
      </c>
      <c r="Q22" s="7">
        <v>0</v>
      </c>
      <c r="R22" s="7">
        <v>6</v>
      </c>
      <c r="S22" s="7">
        <v>118</v>
      </c>
      <c r="T22" s="7">
        <v>44</v>
      </c>
      <c r="U22" s="7">
        <v>12</v>
      </c>
      <c r="V22" s="7">
        <v>19</v>
      </c>
      <c r="W22" s="7">
        <v>34</v>
      </c>
      <c r="X22" s="7">
        <v>0</v>
      </c>
      <c r="Y22" s="7">
        <v>4</v>
      </c>
      <c r="Z22" s="7">
        <v>152</v>
      </c>
      <c r="AA22" s="7">
        <v>28</v>
      </c>
      <c r="AB22" s="7">
        <v>8</v>
      </c>
      <c r="AC22" s="7">
        <v>13</v>
      </c>
      <c r="AD22" s="7">
        <v>28</v>
      </c>
      <c r="AF22" s="9" t="s">
        <v>15</v>
      </c>
      <c r="AG22" s="11">
        <f t="shared" si="32"/>
        <v>0.85836909871244638</v>
      </c>
      <c r="AH22" s="11">
        <f t="shared" si="33"/>
        <v>2.5751072961373391</v>
      </c>
      <c r="AI22" s="11">
        <f t="shared" si="34"/>
        <v>35.193133047210303</v>
      </c>
      <c r="AJ22" s="11">
        <f t="shared" si="35"/>
        <v>34.763948497854074</v>
      </c>
      <c r="AK22" s="11">
        <f t="shared" si="36"/>
        <v>11.158798283261802</v>
      </c>
      <c r="AL22" s="11">
        <f t="shared" si="37"/>
        <v>8.5836909871244629</v>
      </c>
      <c r="AM22" s="11">
        <f t="shared" si="38"/>
        <v>6.866952789699571</v>
      </c>
      <c r="AN22" s="50">
        <f t="shared" si="39"/>
        <v>0.42918454935622319</v>
      </c>
      <c r="AO22" s="50">
        <f t="shared" si="40"/>
        <v>2.5751072961373391</v>
      </c>
      <c r="AP22" s="50">
        <f t="shared" si="41"/>
        <v>32.188841201716741</v>
      </c>
      <c r="AQ22" s="50">
        <f t="shared" si="42"/>
        <v>33.047210300429185</v>
      </c>
      <c r="AR22" s="50">
        <f t="shared" si="43"/>
        <v>15.879828326180256</v>
      </c>
      <c r="AS22" s="50">
        <f t="shared" si="44"/>
        <v>9.0128755364806867</v>
      </c>
      <c r="AT22" s="50">
        <f t="shared" si="45"/>
        <v>6.866952789699571</v>
      </c>
      <c r="AU22" s="55">
        <f t="shared" si="46"/>
        <v>0</v>
      </c>
      <c r="AV22" s="55">
        <f t="shared" si="47"/>
        <v>2.5751072961373391</v>
      </c>
      <c r="AW22" s="55">
        <f t="shared" si="48"/>
        <v>50.643776824034333</v>
      </c>
      <c r="AX22" s="55">
        <f t="shared" si="49"/>
        <v>18.884120171673821</v>
      </c>
      <c r="AY22" s="55">
        <f t="shared" si="50"/>
        <v>5.1502145922746783</v>
      </c>
      <c r="AZ22" s="55">
        <f t="shared" si="51"/>
        <v>8.1545064377682408</v>
      </c>
      <c r="BA22" s="55">
        <f t="shared" si="52"/>
        <v>14.592274678111588</v>
      </c>
      <c r="BB22" s="21">
        <f t="shared" si="53"/>
        <v>0</v>
      </c>
      <c r="BC22" s="21">
        <f t="shared" si="54"/>
        <v>1.7167381974248928</v>
      </c>
      <c r="BD22" s="21">
        <f t="shared" si="55"/>
        <v>65.236051502145926</v>
      </c>
      <c r="BE22" s="21">
        <f t="shared" si="56"/>
        <v>12.017167381974248</v>
      </c>
      <c r="BF22" s="21">
        <f t="shared" si="57"/>
        <v>3.4334763948497855</v>
      </c>
      <c r="BG22" s="21">
        <f t="shared" si="58"/>
        <v>5.5793991416309012</v>
      </c>
      <c r="BH22" s="21">
        <f t="shared" si="59"/>
        <v>12.017167381974248</v>
      </c>
    </row>
    <row r="23" spans="2:60" x14ac:dyDescent="0.25">
      <c r="B23" s="9" t="s">
        <v>16</v>
      </c>
      <c r="C23" s="7">
        <v>11</v>
      </c>
      <c r="D23" s="7">
        <v>54</v>
      </c>
      <c r="E23" s="7">
        <v>274</v>
      </c>
      <c r="F23" s="7">
        <v>292</v>
      </c>
      <c r="G23" s="7">
        <v>146</v>
      </c>
      <c r="H23" s="7">
        <v>66</v>
      </c>
      <c r="I23" s="7">
        <v>92</v>
      </c>
      <c r="J23" s="7">
        <v>8</v>
      </c>
      <c r="K23" s="7">
        <v>30</v>
      </c>
      <c r="L23" s="7">
        <v>278</v>
      </c>
      <c r="M23" s="7">
        <v>276</v>
      </c>
      <c r="N23" s="7">
        <v>182</v>
      </c>
      <c r="O23" s="7">
        <v>60</v>
      </c>
      <c r="P23" s="7">
        <v>101</v>
      </c>
      <c r="Q23" s="7">
        <v>6</v>
      </c>
      <c r="R23" s="7">
        <v>14</v>
      </c>
      <c r="S23" s="7">
        <v>396</v>
      </c>
      <c r="T23" s="7">
        <v>177</v>
      </c>
      <c r="U23" s="7">
        <v>77</v>
      </c>
      <c r="V23" s="7">
        <v>68</v>
      </c>
      <c r="W23" s="7">
        <v>197</v>
      </c>
      <c r="X23" s="7">
        <v>5</v>
      </c>
      <c r="Y23" s="7">
        <v>18</v>
      </c>
      <c r="Z23" s="7">
        <v>474</v>
      </c>
      <c r="AA23" s="7">
        <v>178</v>
      </c>
      <c r="AB23" s="7">
        <v>67</v>
      </c>
      <c r="AC23" s="7">
        <v>66</v>
      </c>
      <c r="AD23" s="7">
        <v>127</v>
      </c>
      <c r="AF23" s="9" t="s">
        <v>16</v>
      </c>
      <c r="AG23" s="11">
        <f t="shared" si="32"/>
        <v>1.1764705882352942</v>
      </c>
      <c r="AH23" s="11">
        <f t="shared" si="33"/>
        <v>5.7754010695187166</v>
      </c>
      <c r="AI23" s="11">
        <f t="shared" si="34"/>
        <v>29.304812834224599</v>
      </c>
      <c r="AJ23" s="11">
        <f t="shared" si="35"/>
        <v>31.229946524064172</v>
      </c>
      <c r="AK23" s="11">
        <f t="shared" si="36"/>
        <v>15.614973262032086</v>
      </c>
      <c r="AL23" s="11">
        <f t="shared" si="37"/>
        <v>7.0588235294117645</v>
      </c>
      <c r="AM23" s="11">
        <f t="shared" si="38"/>
        <v>9.8395721925133692</v>
      </c>
      <c r="AN23" s="50">
        <f t="shared" si="39"/>
        <v>0.85561497326203206</v>
      </c>
      <c r="AO23" s="50">
        <f t="shared" si="40"/>
        <v>3.2085561497326207</v>
      </c>
      <c r="AP23" s="50">
        <f t="shared" si="41"/>
        <v>29.732620320855613</v>
      </c>
      <c r="AQ23" s="50">
        <f t="shared" si="42"/>
        <v>29.518716577540104</v>
      </c>
      <c r="AR23" s="50">
        <f t="shared" si="43"/>
        <v>19.46524064171123</v>
      </c>
      <c r="AS23" s="50">
        <f t="shared" si="44"/>
        <v>6.4171122994652414</v>
      </c>
      <c r="AT23" s="50">
        <f t="shared" si="45"/>
        <v>10.802139037433154</v>
      </c>
      <c r="AU23" s="55">
        <f t="shared" si="46"/>
        <v>0.64171122994652408</v>
      </c>
      <c r="AV23" s="55">
        <f t="shared" si="47"/>
        <v>1.4973262032085561</v>
      </c>
      <c r="AW23" s="55">
        <f t="shared" si="48"/>
        <v>42.352941176470587</v>
      </c>
      <c r="AX23" s="55">
        <f t="shared" si="49"/>
        <v>18.930481283422459</v>
      </c>
      <c r="AY23" s="55">
        <f t="shared" si="50"/>
        <v>8.235294117647058</v>
      </c>
      <c r="AZ23" s="55">
        <f t="shared" si="51"/>
        <v>7.2727272727272725</v>
      </c>
      <c r="BA23" s="55">
        <f t="shared" si="52"/>
        <v>21.069518716577541</v>
      </c>
      <c r="BB23" s="21">
        <f t="shared" si="53"/>
        <v>0.53475935828876997</v>
      </c>
      <c r="BC23" s="21">
        <f t="shared" si="54"/>
        <v>1.9251336898395723</v>
      </c>
      <c r="BD23" s="21">
        <f t="shared" si="55"/>
        <v>50.695187165775401</v>
      </c>
      <c r="BE23" s="21">
        <f t="shared" si="56"/>
        <v>19.037433155080212</v>
      </c>
      <c r="BF23" s="21">
        <f t="shared" si="57"/>
        <v>7.1657754010695189</v>
      </c>
      <c r="BG23" s="21">
        <f t="shared" si="58"/>
        <v>7.0588235294117645</v>
      </c>
      <c r="BH23" s="21">
        <f t="shared" si="59"/>
        <v>13.58288770053476</v>
      </c>
    </row>
    <row r="24" spans="2:60" x14ac:dyDescent="0.25">
      <c r="B24" s="4" t="s">
        <v>46</v>
      </c>
      <c r="C24" s="18"/>
      <c r="D24" s="18"/>
      <c r="E24" s="18"/>
      <c r="F24" s="34"/>
      <c r="G24" s="34"/>
      <c r="H24" s="34"/>
      <c r="I24" s="35"/>
      <c r="J24" s="40"/>
      <c r="K24" s="25"/>
      <c r="L24" s="25"/>
      <c r="M24" s="25"/>
      <c r="N24" s="25"/>
      <c r="O24" s="34"/>
      <c r="P24" s="41"/>
      <c r="Q24" s="46"/>
      <c r="R24" s="4"/>
      <c r="S24" s="18"/>
      <c r="T24" s="18"/>
      <c r="U24" s="18"/>
      <c r="V24" s="18"/>
      <c r="W24" s="47"/>
      <c r="Y24" s="4"/>
      <c r="Z24" s="4"/>
      <c r="AA24" s="4"/>
      <c r="AB24" s="4"/>
      <c r="AC24" s="25"/>
      <c r="AD24" s="25"/>
      <c r="AF24" s="4" t="s">
        <v>46</v>
      </c>
      <c r="AG24" s="34"/>
      <c r="AH24" s="34"/>
      <c r="AI24" s="34"/>
      <c r="AJ24" s="34"/>
      <c r="AK24" s="34"/>
      <c r="AL24" s="34"/>
      <c r="AM24" s="49"/>
      <c r="AN24" s="53"/>
      <c r="AO24" s="34"/>
      <c r="AP24" s="34"/>
      <c r="AQ24" s="34"/>
      <c r="AR24" s="34"/>
      <c r="AS24" s="34"/>
      <c r="AT24" s="54"/>
      <c r="AU24" s="46"/>
      <c r="AV24" s="34"/>
      <c r="AW24" s="34"/>
      <c r="AX24" s="34"/>
      <c r="AY24" s="34"/>
      <c r="AZ24" s="34"/>
      <c r="BA24" s="58"/>
    </row>
    <row r="25" spans="2:60" x14ac:dyDescent="0.25">
      <c r="B25" s="9" t="s">
        <v>47</v>
      </c>
      <c r="C25" s="7">
        <v>42</v>
      </c>
      <c r="D25" s="7">
        <v>186</v>
      </c>
      <c r="E25" s="7">
        <v>1236</v>
      </c>
      <c r="F25" s="7">
        <v>1400</v>
      </c>
      <c r="G25" s="7">
        <v>746</v>
      </c>
      <c r="H25" s="7">
        <v>345</v>
      </c>
      <c r="I25" s="7">
        <v>322</v>
      </c>
      <c r="J25" s="7">
        <v>29</v>
      </c>
      <c r="K25" s="7">
        <v>156</v>
      </c>
      <c r="L25" s="7">
        <v>1237</v>
      </c>
      <c r="M25" s="7">
        <v>1406</v>
      </c>
      <c r="N25" s="7">
        <v>774</v>
      </c>
      <c r="O25" s="7">
        <v>304</v>
      </c>
      <c r="P25" s="7">
        <v>371</v>
      </c>
      <c r="Q25" s="7">
        <v>12</v>
      </c>
      <c r="R25" s="7">
        <v>64</v>
      </c>
      <c r="S25" s="7">
        <v>1947</v>
      </c>
      <c r="T25" s="7">
        <v>1043</v>
      </c>
      <c r="U25" s="7">
        <v>330</v>
      </c>
      <c r="V25" s="7">
        <v>342</v>
      </c>
      <c r="W25" s="7">
        <v>539</v>
      </c>
      <c r="X25" s="7">
        <v>19</v>
      </c>
      <c r="Y25" s="7">
        <v>81</v>
      </c>
      <c r="Z25" s="7">
        <v>2355</v>
      </c>
      <c r="AA25" s="7">
        <v>807</v>
      </c>
      <c r="AB25" s="7">
        <v>245</v>
      </c>
      <c r="AC25" s="7">
        <v>282</v>
      </c>
      <c r="AD25" s="7">
        <v>488</v>
      </c>
      <c r="AF25" s="9" t="s">
        <v>47</v>
      </c>
      <c r="AG25" s="11">
        <f t="shared" ref="AG25:AG26" si="60">C25/($C25+$D25+$E25+$F25+$G25+$H25+$I25)*100</f>
        <v>0.98199672667757776</v>
      </c>
      <c r="AH25" s="11">
        <f t="shared" ref="AH25:AH26" si="61">D25/($C25+$D25+$E25+$F25+$G25+$H25+$I25)*100</f>
        <v>4.3488426467149868</v>
      </c>
      <c r="AI25" s="11">
        <f t="shared" ref="AI25:AI26" si="62">E25/($C25+$D25+$E25+$F25+$G25+$H25+$I25)*100</f>
        <v>28.898760813654427</v>
      </c>
      <c r="AJ25" s="11">
        <f t="shared" ref="AJ25:AJ26" si="63">F25/($C25+$D25+$E25+$F25+$G25+$H25+$I25)*100</f>
        <v>32.733224222585925</v>
      </c>
      <c r="AK25" s="11">
        <f t="shared" ref="AK25:AK26" si="64">G25/($C25+$D25+$E25+$F25+$G25+$H25+$I25)*100</f>
        <v>17.442132335749356</v>
      </c>
      <c r="AL25" s="11">
        <f t="shared" ref="AL25:AL26" si="65">H25/($C25+$D25+$E25+$F25+$G25+$H25+$I25)*100</f>
        <v>8.0664016834229599</v>
      </c>
      <c r="AM25" s="11">
        <f t="shared" ref="AM25:AM26" si="66">I25/($C25+$D25+$E25+$F25+$G25+$H25+$I25)*100</f>
        <v>7.5286415711947621</v>
      </c>
      <c r="AN25" s="50">
        <f t="shared" ref="AN25:AN26" si="67">J25/($J25+$K25+$L25+$M25+$N25+$O25+$P25)*100</f>
        <v>0.6780453588964227</v>
      </c>
      <c r="AO25" s="50">
        <f t="shared" ref="AO25:AO26" si="68">K25/($J25+$K25+$L25+$M25+$N25+$O25+$P25)*100</f>
        <v>3.6474164133738598</v>
      </c>
      <c r="AP25" s="50">
        <f t="shared" ref="AP25:AP26" si="69">L25/($J25+$K25+$L25+$M25+$N25+$O25+$P25)*100</f>
        <v>28.922141688099135</v>
      </c>
      <c r="AQ25" s="50">
        <f t="shared" ref="AQ25:AQ26" si="70">M25/($J25+$K25+$L25+$M25+$N25+$O25+$P25)*100</f>
        <v>32.873509469254145</v>
      </c>
      <c r="AR25" s="50">
        <f t="shared" ref="AR25:AR26" si="71">N25/($J25+$K25+$L25+$M25+$N25+$O25+$P25)*100</f>
        <v>18.096796820201074</v>
      </c>
      <c r="AS25" s="50">
        <f t="shared" ref="AS25:AS26" si="72">O25/($J25+$K25+$L25+$M25+$N25+$O25+$P25)*100</f>
        <v>7.1077858311900863</v>
      </c>
      <c r="AT25" s="50">
        <f t="shared" ref="AT25:AT26" si="73">P25/($J25+$K25+$L25+$M25+$N25+$O25+$P25)*100</f>
        <v>8.6743044189852689</v>
      </c>
      <c r="AU25" s="55">
        <f t="shared" ref="AU25:AU26" si="74">Q25/($Q25+$R25+$S25+$T25+$U25+$V25+$W25)*100</f>
        <v>0.28057049333645079</v>
      </c>
      <c r="AV25" s="55">
        <f t="shared" ref="AV25:AV26" si="75">R25/($Q25+$R25+$S25+$T25+$U25+$V25+$W25)*100</f>
        <v>1.4963759644610708</v>
      </c>
      <c r="AW25" s="55">
        <f t="shared" ref="AW25:AW26" si="76">S25/($Q25+$R25+$S25+$T25+$U25+$V25+$W25)*100</f>
        <v>45.522562543839143</v>
      </c>
      <c r="AX25" s="55">
        <f t="shared" ref="AX25:AX26" si="77">T25/($Q25+$R25+$S25+$T25+$U25+$V25+$W25)*100</f>
        <v>24.386252045826513</v>
      </c>
      <c r="AY25" s="55">
        <f t="shared" ref="AY25:AY26" si="78">U25/($Q25+$R25+$S25+$T25+$U25+$V25+$W25)*100</f>
        <v>7.7156885667523962</v>
      </c>
      <c r="AZ25" s="55">
        <f t="shared" ref="AZ25:AZ26" si="79">V25/($Q25+$R25+$S25+$T25+$U25+$V25+$W25)*100</f>
        <v>7.9962590600888479</v>
      </c>
      <c r="BA25" s="55">
        <f t="shared" ref="BA25:BA26" si="80">W25/($Q25+$R25+$S25+$T25+$U25+$V25+$W25)*100</f>
        <v>12.60229132569558</v>
      </c>
      <c r="BB25" s="21">
        <f t="shared" ref="BB25:BB26" si="81">X25/($X25+$Y25+$Z25+$AA25+$AB25+$AC25+$AD25)*100</f>
        <v>0.4442366144493804</v>
      </c>
      <c r="BC25" s="21">
        <f t="shared" ref="BC25:BC26" si="82">Y25/($X25+$Y25+$Z25+$AA25+$AB25+$AC25+$AD25)*100</f>
        <v>1.8938508300210428</v>
      </c>
      <c r="BD25" s="21">
        <f t="shared" ref="BD25:BD26" si="83">Z25/($X25+$Y25+$Z25+$AA25+$AB25+$AC25+$AD25)*100</f>
        <v>55.061959317278465</v>
      </c>
      <c r="BE25" s="21">
        <f t="shared" ref="BE25:BE26" si="84">AA25/($X25+$Y25+$Z25+$AA25+$AB25+$AC25+$AD25)*100</f>
        <v>18.868365676876316</v>
      </c>
      <c r="BF25" s="21">
        <f t="shared" ref="BF25:BF26" si="85">AB25/($X25+$Y25+$Z25+$AA25+$AB25+$AC25+$AD25)*100</f>
        <v>5.728314238952537</v>
      </c>
      <c r="BG25" s="21">
        <f t="shared" ref="BG25:BG26" si="86">AC25/($X25+$Y25+$Z25+$AA25+$AB25+$AC25+$AD25)*100</f>
        <v>6.593406593406594</v>
      </c>
      <c r="BH25" s="21">
        <f t="shared" ref="BH25:BH26" si="87">AD25/($X25+$Y25+$Z25+$AA25+$AB25+$AC25+$AD25)*100</f>
        <v>11.409866729015665</v>
      </c>
    </row>
    <row r="26" spans="2:60" x14ac:dyDescent="0.25">
      <c r="B26" s="9" t="s">
        <v>48</v>
      </c>
      <c r="C26" s="7">
        <v>8</v>
      </c>
      <c r="D26" s="7">
        <v>56</v>
      </c>
      <c r="E26" s="7">
        <v>624</v>
      </c>
      <c r="F26" s="7">
        <v>486</v>
      </c>
      <c r="G26" s="7">
        <v>153</v>
      </c>
      <c r="H26" s="7">
        <v>123</v>
      </c>
      <c r="I26" s="7">
        <v>110</v>
      </c>
      <c r="J26" s="7">
        <v>15</v>
      </c>
      <c r="K26" s="7">
        <v>74</v>
      </c>
      <c r="L26" s="7">
        <v>512</v>
      </c>
      <c r="M26" s="7">
        <v>507</v>
      </c>
      <c r="N26" s="7">
        <v>251</v>
      </c>
      <c r="O26" s="7">
        <v>118</v>
      </c>
      <c r="P26" s="7">
        <v>83</v>
      </c>
      <c r="Q26" s="7">
        <v>7</v>
      </c>
      <c r="R26" s="7">
        <v>29</v>
      </c>
      <c r="S26" s="7">
        <v>731</v>
      </c>
      <c r="T26" s="7">
        <v>421</v>
      </c>
      <c r="U26" s="7">
        <v>119</v>
      </c>
      <c r="V26" s="7">
        <v>118</v>
      </c>
      <c r="W26" s="7">
        <v>135</v>
      </c>
      <c r="X26" s="7">
        <v>4</v>
      </c>
      <c r="Y26" s="7">
        <v>36</v>
      </c>
      <c r="Z26" s="7">
        <v>868</v>
      </c>
      <c r="AA26" s="7">
        <v>363</v>
      </c>
      <c r="AB26" s="7">
        <v>92</v>
      </c>
      <c r="AC26" s="7">
        <v>86</v>
      </c>
      <c r="AD26" s="7">
        <v>111</v>
      </c>
      <c r="AF26" s="9" t="s">
        <v>48</v>
      </c>
      <c r="AG26" s="11">
        <f t="shared" si="60"/>
        <v>0.51282051282051277</v>
      </c>
      <c r="AH26" s="11">
        <f t="shared" si="61"/>
        <v>3.5897435897435894</v>
      </c>
      <c r="AI26" s="11">
        <f t="shared" si="62"/>
        <v>40</v>
      </c>
      <c r="AJ26" s="11">
        <f t="shared" si="63"/>
        <v>31.153846153846153</v>
      </c>
      <c r="AK26" s="11">
        <f t="shared" si="64"/>
        <v>9.8076923076923084</v>
      </c>
      <c r="AL26" s="11">
        <f t="shared" si="65"/>
        <v>7.8846153846153841</v>
      </c>
      <c r="AM26" s="11">
        <f t="shared" si="66"/>
        <v>7.0512820512820511</v>
      </c>
      <c r="AN26" s="50">
        <f t="shared" si="67"/>
        <v>0.96153846153846156</v>
      </c>
      <c r="AO26" s="50">
        <f t="shared" si="68"/>
        <v>4.7435897435897436</v>
      </c>
      <c r="AP26" s="50">
        <f t="shared" si="69"/>
        <v>32.820512820512818</v>
      </c>
      <c r="AQ26" s="50">
        <f t="shared" si="70"/>
        <v>32.5</v>
      </c>
      <c r="AR26" s="50">
        <f t="shared" si="71"/>
        <v>16.089743589743591</v>
      </c>
      <c r="AS26" s="50">
        <f t="shared" si="72"/>
        <v>7.5641025641025639</v>
      </c>
      <c r="AT26" s="50">
        <f t="shared" si="73"/>
        <v>5.3205128205128203</v>
      </c>
      <c r="AU26" s="55">
        <f t="shared" si="74"/>
        <v>0.44871794871794868</v>
      </c>
      <c r="AV26" s="55">
        <f t="shared" si="75"/>
        <v>1.858974358974359</v>
      </c>
      <c r="AW26" s="55">
        <f t="shared" si="76"/>
        <v>46.858974358974358</v>
      </c>
      <c r="AX26" s="55">
        <f t="shared" si="77"/>
        <v>26.987179487179485</v>
      </c>
      <c r="AY26" s="55">
        <f t="shared" si="78"/>
        <v>7.6282051282051286</v>
      </c>
      <c r="AZ26" s="55">
        <f t="shared" si="79"/>
        <v>7.5641025641025639</v>
      </c>
      <c r="BA26" s="55">
        <f t="shared" si="80"/>
        <v>8.6538461538461533</v>
      </c>
      <c r="BB26" s="21">
        <f t="shared" si="81"/>
        <v>0.25641025641025639</v>
      </c>
      <c r="BC26" s="21">
        <f t="shared" si="82"/>
        <v>2.3076923076923079</v>
      </c>
      <c r="BD26" s="21">
        <f t="shared" si="83"/>
        <v>55.641025641025642</v>
      </c>
      <c r="BE26" s="21">
        <f t="shared" si="84"/>
        <v>23.26923076923077</v>
      </c>
      <c r="BF26" s="21">
        <f t="shared" si="85"/>
        <v>5.8974358974358969</v>
      </c>
      <c r="BG26" s="21">
        <f t="shared" si="86"/>
        <v>5.5128205128205128</v>
      </c>
      <c r="BH26" s="21">
        <f t="shared" si="87"/>
        <v>7.115384615384615</v>
      </c>
    </row>
  </sheetData>
  <mergeCells count="10">
    <mergeCell ref="AF7:AF8"/>
    <mergeCell ref="AG7:AM7"/>
    <mergeCell ref="AN7:AT7"/>
    <mergeCell ref="AU7:BA7"/>
    <mergeCell ref="BB7:BH7"/>
    <mergeCell ref="B7:B8"/>
    <mergeCell ref="C7:I7"/>
    <mergeCell ref="J7:P7"/>
    <mergeCell ref="Q7:W7"/>
    <mergeCell ref="X7:AD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6" max="1048575" man="1"/>
    <brk id="31" max="1048575" man="1"/>
    <brk id="4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7" width="10.140625" customWidth="1"/>
    <col min="8" max="8" width="3.42578125" customWidth="1"/>
    <col min="9" max="9" width="27.7109375" customWidth="1"/>
    <col min="10" max="14" width="10.140625" customWidth="1"/>
  </cols>
  <sheetData>
    <row r="1" spans="1:14" ht="18" x14ac:dyDescent="0.25">
      <c r="B1" s="1" t="s">
        <v>30</v>
      </c>
    </row>
    <row r="2" spans="1:14" ht="18" x14ac:dyDescent="0.25">
      <c r="A2" s="22"/>
      <c r="B2" s="1" t="str">
        <f>Índice!B2</f>
        <v>Novembro 2020</v>
      </c>
    </row>
    <row r="3" spans="1:14" x14ac:dyDescent="0.25">
      <c r="B3" s="23" t="s">
        <v>33</v>
      </c>
    </row>
    <row r="4" spans="1:14" ht="36" customHeight="1" x14ac:dyDescent="0.25">
      <c r="B4" s="95" t="s">
        <v>78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ht="4.5" customHeight="1" x14ac:dyDescent="0.25"/>
    <row r="6" spans="1:14" x14ac:dyDescent="0.25">
      <c r="B6" s="19" t="s">
        <v>27</v>
      </c>
      <c r="I6" s="19" t="s">
        <v>28</v>
      </c>
    </row>
    <row r="7" spans="1:14" ht="45" x14ac:dyDescent="0.25">
      <c r="B7" s="60" t="s">
        <v>0</v>
      </c>
      <c r="C7" s="60" t="s">
        <v>79</v>
      </c>
      <c r="D7" s="60" t="s">
        <v>80</v>
      </c>
      <c r="E7" s="60" t="s">
        <v>81</v>
      </c>
      <c r="F7" s="60" t="s">
        <v>82</v>
      </c>
      <c r="G7" s="3" t="s">
        <v>57</v>
      </c>
      <c r="I7" s="60" t="s">
        <v>0</v>
      </c>
      <c r="J7" s="60" t="s">
        <v>79</v>
      </c>
      <c r="K7" s="60" t="s">
        <v>80</v>
      </c>
      <c r="L7" s="60" t="s">
        <v>81</v>
      </c>
      <c r="M7" s="60" t="s">
        <v>82</v>
      </c>
      <c r="N7" s="3" t="s">
        <v>57</v>
      </c>
    </row>
    <row r="8" spans="1:14" x14ac:dyDescent="0.25">
      <c r="B8" s="4" t="s">
        <v>1</v>
      </c>
      <c r="C8" s="5"/>
      <c r="D8" s="5"/>
      <c r="E8" s="5"/>
      <c r="F8" s="5"/>
      <c r="G8" s="5"/>
      <c r="I8" s="4" t="s">
        <v>1</v>
      </c>
      <c r="J8" s="5"/>
      <c r="K8" s="5"/>
      <c r="L8" s="5"/>
      <c r="M8" s="5"/>
      <c r="N8" s="5"/>
    </row>
    <row r="9" spans="1:14" x14ac:dyDescent="0.25">
      <c r="B9" s="6" t="s">
        <v>1</v>
      </c>
      <c r="C9" s="7">
        <v>501</v>
      </c>
      <c r="D9" s="7">
        <v>3611</v>
      </c>
      <c r="E9" s="7">
        <v>270</v>
      </c>
      <c r="F9" s="7">
        <v>217</v>
      </c>
      <c r="G9" s="7">
        <v>1238</v>
      </c>
      <c r="I9" s="6" t="s">
        <v>1</v>
      </c>
      <c r="J9" s="11">
        <f>C9/($C9+$D9+$E9+$F9+$G9)*100</f>
        <v>8.5831762891896517</v>
      </c>
      <c r="K9" s="11">
        <f t="shared" ref="K9:N9" si="0">D9/($C9+$D9+$E9+$F9+$G9)*100</f>
        <v>61.863971218091486</v>
      </c>
      <c r="L9" s="11">
        <f t="shared" si="0"/>
        <v>4.6256638684255611</v>
      </c>
      <c r="M9" s="11">
        <f t="shared" si="0"/>
        <v>3.7176631831420246</v>
      </c>
      <c r="N9" s="11">
        <f t="shared" si="0"/>
        <v>21.209525441151275</v>
      </c>
    </row>
    <row r="10" spans="1:14" x14ac:dyDescent="0.25">
      <c r="B10" s="4" t="s">
        <v>2</v>
      </c>
      <c r="C10" s="8"/>
      <c r="D10" s="8"/>
      <c r="E10" s="8"/>
      <c r="F10" s="8"/>
      <c r="G10" s="8"/>
      <c r="I10" s="4" t="s">
        <v>2</v>
      </c>
      <c r="J10" s="12"/>
      <c r="K10" s="12"/>
      <c r="L10" s="12"/>
      <c r="M10" s="12"/>
      <c r="N10" s="12"/>
    </row>
    <row r="11" spans="1:14" x14ac:dyDescent="0.25">
      <c r="B11" s="9" t="s">
        <v>3</v>
      </c>
      <c r="C11" s="7">
        <v>85</v>
      </c>
      <c r="D11" s="7">
        <v>669</v>
      </c>
      <c r="E11" s="7">
        <v>66</v>
      </c>
      <c r="F11" s="7">
        <v>36</v>
      </c>
      <c r="G11" s="7">
        <v>364</v>
      </c>
      <c r="I11" s="9" t="s">
        <v>3</v>
      </c>
      <c r="J11" s="11">
        <f t="shared" ref="J11:J14" si="1">C11/($C11+$D11+$E11+$F11+$G11)*100</f>
        <v>6.9672131147540979</v>
      </c>
      <c r="K11" s="11">
        <f t="shared" ref="K11:K14" si="2">D11/($C11+$D11+$E11+$F11+$G11)*100</f>
        <v>54.83606557377049</v>
      </c>
      <c r="L11" s="11">
        <f t="shared" ref="L11:L14" si="3">E11/($C11+$D11+$E11+$F11+$G11)*100</f>
        <v>5.4098360655737707</v>
      </c>
      <c r="M11" s="11">
        <f t="shared" ref="M11:M14" si="4">F11/($C11+$D11+$E11+$F11+$G11)*100</f>
        <v>2.9508196721311477</v>
      </c>
      <c r="N11" s="11">
        <f t="shared" ref="N11:N14" si="5">G11/($C11+$D11+$E11+$F11+$G11)*100</f>
        <v>29.836065573770494</v>
      </c>
    </row>
    <row r="12" spans="1:14" x14ac:dyDescent="0.25">
      <c r="B12" s="9" t="s">
        <v>4</v>
      </c>
      <c r="C12" s="7">
        <v>188</v>
      </c>
      <c r="D12" s="7">
        <v>1274</v>
      </c>
      <c r="E12" s="7">
        <v>103</v>
      </c>
      <c r="F12" s="7">
        <v>69</v>
      </c>
      <c r="G12" s="7">
        <v>453</v>
      </c>
      <c r="I12" s="9" t="s">
        <v>4</v>
      </c>
      <c r="J12" s="11">
        <f t="shared" si="1"/>
        <v>9.008145663632007</v>
      </c>
      <c r="K12" s="11">
        <f t="shared" si="2"/>
        <v>61.044561571633928</v>
      </c>
      <c r="L12" s="11">
        <f t="shared" si="3"/>
        <v>4.9353138476281737</v>
      </c>
      <c r="M12" s="11">
        <f t="shared" si="4"/>
        <v>3.3061811212266408</v>
      </c>
      <c r="N12" s="11">
        <f t="shared" si="5"/>
        <v>21.705797795879253</v>
      </c>
    </row>
    <row r="13" spans="1:14" x14ac:dyDescent="0.25">
      <c r="B13" s="9" t="s">
        <v>5</v>
      </c>
      <c r="C13" s="7">
        <v>154</v>
      </c>
      <c r="D13" s="7">
        <v>1126</v>
      </c>
      <c r="E13" s="7">
        <v>81</v>
      </c>
      <c r="F13" s="7">
        <v>72</v>
      </c>
      <c r="G13" s="7">
        <v>292</v>
      </c>
      <c r="I13" s="9" t="s">
        <v>5</v>
      </c>
      <c r="J13" s="11">
        <f t="shared" si="1"/>
        <v>8.9275362318840568</v>
      </c>
      <c r="K13" s="11">
        <f t="shared" si="2"/>
        <v>65.275362318840578</v>
      </c>
      <c r="L13" s="11">
        <f t="shared" si="3"/>
        <v>4.695652173913043</v>
      </c>
      <c r="M13" s="11">
        <f t="shared" si="4"/>
        <v>4.1739130434782616</v>
      </c>
      <c r="N13" s="11">
        <f t="shared" si="5"/>
        <v>16.927536231884059</v>
      </c>
    </row>
    <row r="14" spans="1:14" x14ac:dyDescent="0.25">
      <c r="B14" s="9" t="s">
        <v>6</v>
      </c>
      <c r="C14" s="7">
        <v>74</v>
      </c>
      <c r="D14" s="7">
        <v>542</v>
      </c>
      <c r="E14" s="7">
        <v>20</v>
      </c>
      <c r="F14" s="7">
        <v>40</v>
      </c>
      <c r="G14" s="7">
        <v>129</v>
      </c>
      <c r="I14" s="9" t="s">
        <v>6</v>
      </c>
      <c r="J14" s="11">
        <f t="shared" si="1"/>
        <v>9.1925465838509322</v>
      </c>
      <c r="K14" s="11">
        <f t="shared" si="2"/>
        <v>67.329192546583855</v>
      </c>
      <c r="L14" s="11">
        <f t="shared" si="3"/>
        <v>2.4844720496894408</v>
      </c>
      <c r="M14" s="11">
        <f t="shared" si="4"/>
        <v>4.9689440993788816</v>
      </c>
      <c r="N14" s="11">
        <f t="shared" si="5"/>
        <v>16.024844720496894</v>
      </c>
    </row>
    <row r="15" spans="1:14" x14ac:dyDescent="0.25">
      <c r="B15" s="4" t="s">
        <v>17</v>
      </c>
      <c r="C15" s="8"/>
      <c r="D15" s="8"/>
      <c r="E15" s="8"/>
      <c r="F15" s="8"/>
      <c r="G15" s="8"/>
      <c r="I15" s="4" t="s">
        <v>17</v>
      </c>
      <c r="J15" s="8"/>
      <c r="K15" s="8"/>
      <c r="L15" s="8"/>
      <c r="M15" s="8"/>
      <c r="N15" s="8"/>
    </row>
    <row r="16" spans="1:14" x14ac:dyDescent="0.25">
      <c r="B16" s="9" t="s">
        <v>10</v>
      </c>
      <c r="C16" s="7">
        <v>141</v>
      </c>
      <c r="D16" s="7">
        <v>1116</v>
      </c>
      <c r="E16" s="7">
        <v>56</v>
      </c>
      <c r="F16" s="7">
        <v>81</v>
      </c>
      <c r="G16" s="7">
        <v>298</v>
      </c>
      <c r="I16" s="9" t="s">
        <v>10</v>
      </c>
      <c r="J16" s="11">
        <f t="shared" ref="J16:J22" si="6">C16/($C16+$D16+$E16+$F16+$G16)*100</f>
        <v>8.3333333333333321</v>
      </c>
      <c r="K16" s="11">
        <f t="shared" ref="K16:K22" si="7">D16/($C16+$D16+$E16+$F16+$G16)*100</f>
        <v>65.957446808510639</v>
      </c>
      <c r="L16" s="11">
        <f t="shared" ref="L16:L22" si="8">E16/($C16+$D16+$E16+$F16+$G16)*100</f>
        <v>3.3096926713947989</v>
      </c>
      <c r="M16" s="11">
        <f t="shared" ref="M16:M22" si="9">F16/($C16+$D16+$E16+$F16+$G16)*100</f>
        <v>4.7872340425531918</v>
      </c>
      <c r="N16" s="11">
        <f t="shared" ref="N16:N22" si="10">G16/($C16+$D16+$E16+$F16+$G16)*100</f>
        <v>17.612293144208039</v>
      </c>
    </row>
    <row r="17" spans="2:14" x14ac:dyDescent="0.25">
      <c r="B17" s="9" t="s">
        <v>11</v>
      </c>
      <c r="C17" s="7">
        <v>42</v>
      </c>
      <c r="D17" s="7">
        <v>375</v>
      </c>
      <c r="E17" s="7">
        <v>24</v>
      </c>
      <c r="F17" s="7">
        <v>30</v>
      </c>
      <c r="G17" s="7">
        <v>168</v>
      </c>
      <c r="I17" s="9" t="s">
        <v>11</v>
      </c>
      <c r="J17" s="11">
        <f t="shared" si="6"/>
        <v>6.5727699530516439</v>
      </c>
      <c r="K17" s="11">
        <f t="shared" si="7"/>
        <v>58.685446009389672</v>
      </c>
      <c r="L17" s="11">
        <f t="shared" si="8"/>
        <v>3.755868544600939</v>
      </c>
      <c r="M17" s="11">
        <f t="shared" si="9"/>
        <v>4.6948356807511731</v>
      </c>
      <c r="N17" s="11">
        <f t="shared" si="10"/>
        <v>26.291079812206576</v>
      </c>
    </row>
    <row r="18" spans="2:14" x14ac:dyDescent="0.25">
      <c r="B18" s="9" t="s">
        <v>12</v>
      </c>
      <c r="C18" s="7">
        <v>171</v>
      </c>
      <c r="D18" s="7">
        <v>1153</v>
      </c>
      <c r="E18" s="7">
        <v>76</v>
      </c>
      <c r="F18" s="7">
        <v>27</v>
      </c>
      <c r="G18" s="7">
        <v>360</v>
      </c>
      <c r="I18" s="9" t="s">
        <v>12</v>
      </c>
      <c r="J18" s="11">
        <f t="shared" si="6"/>
        <v>9.569110240626749</v>
      </c>
      <c r="K18" s="11">
        <f t="shared" si="7"/>
        <v>64.521544487968669</v>
      </c>
      <c r="L18" s="11">
        <f t="shared" si="8"/>
        <v>4.2529378847229991</v>
      </c>
      <c r="M18" s="11">
        <f t="shared" si="9"/>
        <v>1.5109121432568551</v>
      </c>
      <c r="N18" s="11">
        <f t="shared" si="10"/>
        <v>20.145495243424737</v>
      </c>
    </row>
    <row r="19" spans="2:14" x14ac:dyDescent="0.25">
      <c r="B19" s="9" t="s">
        <v>13</v>
      </c>
      <c r="C19" s="7">
        <v>17</v>
      </c>
      <c r="D19" s="7">
        <v>131</v>
      </c>
      <c r="E19" s="7">
        <v>6</v>
      </c>
      <c r="F19" s="7">
        <v>13</v>
      </c>
      <c r="G19" s="7">
        <v>28</v>
      </c>
      <c r="I19" s="9" t="s">
        <v>13</v>
      </c>
      <c r="J19" s="11">
        <f t="shared" si="6"/>
        <v>8.7179487179487172</v>
      </c>
      <c r="K19" s="11">
        <f t="shared" si="7"/>
        <v>67.179487179487168</v>
      </c>
      <c r="L19" s="11">
        <f t="shared" si="8"/>
        <v>3.0769230769230771</v>
      </c>
      <c r="M19" s="11">
        <f t="shared" si="9"/>
        <v>6.666666666666667</v>
      </c>
      <c r="N19" s="11">
        <f t="shared" si="10"/>
        <v>14.358974358974358</v>
      </c>
    </row>
    <row r="20" spans="2:14" x14ac:dyDescent="0.25">
      <c r="B20" s="9" t="s">
        <v>14</v>
      </c>
      <c r="C20" s="7">
        <v>30</v>
      </c>
      <c r="D20" s="7">
        <v>166</v>
      </c>
      <c r="E20" s="7">
        <v>61</v>
      </c>
      <c r="F20" s="7">
        <v>11</v>
      </c>
      <c r="G20" s="7">
        <v>88</v>
      </c>
      <c r="I20" s="9" t="s">
        <v>14</v>
      </c>
      <c r="J20" s="11">
        <f t="shared" si="6"/>
        <v>8.4269662921348321</v>
      </c>
      <c r="K20" s="11">
        <f t="shared" si="7"/>
        <v>46.629213483146067</v>
      </c>
      <c r="L20" s="11">
        <f t="shared" si="8"/>
        <v>17.134831460674157</v>
      </c>
      <c r="M20" s="11">
        <f t="shared" si="9"/>
        <v>3.089887640449438</v>
      </c>
      <c r="N20" s="11">
        <f t="shared" si="10"/>
        <v>24.719101123595504</v>
      </c>
    </row>
    <row r="21" spans="2:14" x14ac:dyDescent="0.25">
      <c r="B21" s="9" t="s">
        <v>15</v>
      </c>
      <c r="C21" s="7">
        <v>25</v>
      </c>
      <c r="D21" s="7">
        <v>141</v>
      </c>
      <c r="E21" s="7">
        <v>5</v>
      </c>
      <c r="F21" s="7">
        <v>5</v>
      </c>
      <c r="G21" s="7">
        <v>57</v>
      </c>
      <c r="I21" s="9" t="s">
        <v>15</v>
      </c>
      <c r="J21" s="11">
        <f t="shared" si="6"/>
        <v>10.72961373390558</v>
      </c>
      <c r="K21" s="11">
        <f t="shared" si="7"/>
        <v>60.515021459227469</v>
      </c>
      <c r="L21" s="11">
        <f t="shared" si="8"/>
        <v>2.1459227467811157</v>
      </c>
      <c r="M21" s="11">
        <f t="shared" si="9"/>
        <v>2.1459227467811157</v>
      </c>
      <c r="N21" s="11">
        <f t="shared" si="10"/>
        <v>24.463519313304722</v>
      </c>
    </row>
    <row r="22" spans="2:14" x14ac:dyDescent="0.25">
      <c r="B22" s="9" t="s">
        <v>16</v>
      </c>
      <c r="C22" s="7">
        <v>75</v>
      </c>
      <c r="D22" s="7">
        <v>529</v>
      </c>
      <c r="E22" s="7">
        <v>42</v>
      </c>
      <c r="F22" s="7">
        <v>50</v>
      </c>
      <c r="G22" s="7">
        <v>239</v>
      </c>
      <c r="I22" s="9" t="s">
        <v>16</v>
      </c>
      <c r="J22" s="11">
        <f t="shared" si="6"/>
        <v>8.0213903743315509</v>
      </c>
      <c r="K22" s="11">
        <f t="shared" si="7"/>
        <v>56.577540106951872</v>
      </c>
      <c r="L22" s="11">
        <f t="shared" si="8"/>
        <v>4.4919786096256686</v>
      </c>
      <c r="M22" s="11">
        <f t="shared" si="9"/>
        <v>5.3475935828877006</v>
      </c>
      <c r="N22" s="11">
        <f t="shared" si="10"/>
        <v>25.561497326203209</v>
      </c>
    </row>
    <row r="23" spans="2:14" x14ac:dyDescent="0.25">
      <c r="B23" s="4" t="s">
        <v>46</v>
      </c>
      <c r="C23" s="18"/>
      <c r="D23" s="18"/>
      <c r="E23" s="18"/>
      <c r="F23" s="34"/>
      <c r="G23" s="34"/>
      <c r="I23" s="4" t="s">
        <v>46</v>
      </c>
      <c r="J23" s="34"/>
      <c r="K23" s="34"/>
      <c r="L23" s="34"/>
      <c r="M23" s="34"/>
      <c r="N23" s="34"/>
    </row>
    <row r="24" spans="2:14" x14ac:dyDescent="0.25">
      <c r="B24" s="9" t="s">
        <v>47</v>
      </c>
      <c r="C24" s="7">
        <v>365</v>
      </c>
      <c r="D24" s="7">
        <v>2605</v>
      </c>
      <c r="E24" s="7">
        <v>200</v>
      </c>
      <c r="F24" s="7">
        <v>169</v>
      </c>
      <c r="G24" s="7">
        <v>938</v>
      </c>
      <c r="I24" s="9" t="s">
        <v>47</v>
      </c>
      <c r="J24" s="11">
        <f t="shared" ref="J24:J25" si="11">C24/($C24+$D24+$E24+$F24+$G24)*100</f>
        <v>8.5340191723170449</v>
      </c>
      <c r="K24" s="11">
        <f t="shared" ref="K24:K25" si="12">D24/($C24+$D24+$E24+$F24+$G24)*100</f>
        <v>60.907177928454523</v>
      </c>
      <c r="L24" s="11">
        <f t="shared" ref="L24:L25" si="13">E24/($C24+$D24+$E24+$F24+$G24)*100</f>
        <v>4.6761748889408459</v>
      </c>
      <c r="M24" s="11">
        <f t="shared" ref="M24:M25" si="14">F24/($C24+$D24+$E24+$F24+$G24)*100</f>
        <v>3.9513677811550152</v>
      </c>
      <c r="N24" s="11">
        <f t="shared" ref="N24:N25" si="15">G24/($C24+$D24+$E24+$F24+$G24)*100</f>
        <v>21.931260229132572</v>
      </c>
    </row>
    <row r="25" spans="2:14" x14ac:dyDescent="0.25">
      <c r="B25" s="9" t="s">
        <v>48</v>
      </c>
      <c r="C25" s="7">
        <v>136</v>
      </c>
      <c r="D25" s="7">
        <v>1006</v>
      </c>
      <c r="E25" s="7">
        <v>70</v>
      </c>
      <c r="F25" s="7">
        <v>48</v>
      </c>
      <c r="G25" s="7">
        <v>300</v>
      </c>
      <c r="I25" s="9" t="s">
        <v>48</v>
      </c>
      <c r="J25" s="11">
        <f t="shared" si="11"/>
        <v>8.7179487179487172</v>
      </c>
      <c r="K25" s="11">
        <f t="shared" si="12"/>
        <v>64.487179487179489</v>
      </c>
      <c r="L25" s="11">
        <f t="shared" si="13"/>
        <v>4.4871794871794872</v>
      </c>
      <c r="M25" s="11">
        <f t="shared" si="14"/>
        <v>3.0769230769230771</v>
      </c>
      <c r="N25" s="11">
        <f t="shared" si="15"/>
        <v>19.230769230769234</v>
      </c>
    </row>
  </sheetData>
  <mergeCells count="1">
    <mergeCell ref="B4:N4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30</v>
      </c>
    </row>
    <row r="2" spans="1:44" ht="18" x14ac:dyDescent="0.25">
      <c r="A2" s="22"/>
      <c r="B2" s="1" t="str">
        <f>Índice!B2</f>
        <v>Novembro 2020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59"/>
      <c r="AD2" s="59"/>
    </row>
    <row r="3" spans="1:44" x14ac:dyDescent="0.25">
      <c r="B3" s="23" t="s">
        <v>33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59"/>
      <c r="AD3" s="59"/>
    </row>
    <row r="4" spans="1:44" ht="18" customHeight="1" x14ac:dyDescent="0.25">
      <c r="B4" s="1" t="s">
        <v>83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19" t="s">
        <v>27</v>
      </c>
      <c r="X6" s="19" t="s">
        <v>28</v>
      </c>
    </row>
    <row r="7" spans="1:44" ht="27" customHeight="1" x14ac:dyDescent="0.25">
      <c r="B7" s="93" t="s">
        <v>0</v>
      </c>
      <c r="C7" s="93" t="s">
        <v>84</v>
      </c>
      <c r="D7" s="93"/>
      <c r="E7" s="93"/>
      <c r="F7" s="98"/>
      <c r="G7" s="93" t="s">
        <v>85</v>
      </c>
      <c r="H7" s="93"/>
      <c r="I7" s="93"/>
      <c r="J7" s="99"/>
      <c r="K7" s="93" t="s">
        <v>86</v>
      </c>
      <c r="L7" s="93"/>
      <c r="M7" s="93"/>
      <c r="N7" s="100"/>
      <c r="O7" s="93" t="s">
        <v>87</v>
      </c>
      <c r="P7" s="93"/>
      <c r="Q7" s="93"/>
      <c r="R7" s="93"/>
      <c r="S7" s="96" t="s">
        <v>88</v>
      </c>
      <c r="T7" s="96"/>
      <c r="U7" s="96"/>
      <c r="V7" s="96"/>
      <c r="X7" s="93" t="s">
        <v>0</v>
      </c>
      <c r="Y7" s="93" t="s">
        <v>84</v>
      </c>
      <c r="Z7" s="93"/>
      <c r="AA7" s="93"/>
      <c r="AB7" s="98"/>
      <c r="AC7" s="93" t="s">
        <v>85</v>
      </c>
      <c r="AD7" s="93"/>
      <c r="AE7" s="93"/>
      <c r="AF7" s="99"/>
      <c r="AG7" s="93" t="s">
        <v>86</v>
      </c>
      <c r="AH7" s="93"/>
      <c r="AI7" s="93"/>
      <c r="AJ7" s="100"/>
      <c r="AK7" s="93" t="s">
        <v>87</v>
      </c>
      <c r="AL7" s="93"/>
      <c r="AM7" s="93"/>
      <c r="AN7" s="93"/>
      <c r="AO7" s="96" t="s">
        <v>88</v>
      </c>
      <c r="AP7" s="96"/>
      <c r="AQ7" s="96"/>
      <c r="AR7" s="96"/>
    </row>
    <row r="8" spans="1:44" ht="33.75" x14ac:dyDescent="0.25">
      <c r="B8" s="94"/>
      <c r="C8" s="60" t="s">
        <v>89</v>
      </c>
      <c r="D8" s="60" t="s">
        <v>90</v>
      </c>
      <c r="E8" s="60" t="s">
        <v>91</v>
      </c>
      <c r="F8" s="3" t="s">
        <v>57</v>
      </c>
      <c r="G8" s="60" t="s">
        <v>89</v>
      </c>
      <c r="H8" s="60" t="s">
        <v>90</v>
      </c>
      <c r="I8" s="60" t="s">
        <v>91</v>
      </c>
      <c r="J8" s="3" t="s">
        <v>57</v>
      </c>
      <c r="K8" s="60" t="s">
        <v>89</v>
      </c>
      <c r="L8" s="60" t="s">
        <v>90</v>
      </c>
      <c r="M8" s="60" t="s">
        <v>91</v>
      </c>
      <c r="N8" s="3" t="s">
        <v>57</v>
      </c>
      <c r="O8" s="60" t="s">
        <v>89</v>
      </c>
      <c r="P8" s="60" t="s">
        <v>90</v>
      </c>
      <c r="Q8" s="60" t="s">
        <v>91</v>
      </c>
      <c r="R8" s="3" t="s">
        <v>57</v>
      </c>
      <c r="S8" s="62" t="s">
        <v>89</v>
      </c>
      <c r="T8" s="62" t="s">
        <v>90</v>
      </c>
      <c r="U8" s="62" t="s">
        <v>91</v>
      </c>
      <c r="V8" s="3" t="s">
        <v>57</v>
      </c>
      <c r="X8" s="94"/>
      <c r="Y8" s="60" t="s">
        <v>89</v>
      </c>
      <c r="Z8" s="60" t="s">
        <v>90</v>
      </c>
      <c r="AA8" s="60" t="s">
        <v>91</v>
      </c>
      <c r="AB8" s="3" t="s">
        <v>57</v>
      </c>
      <c r="AC8" s="60" t="s">
        <v>89</v>
      </c>
      <c r="AD8" s="60" t="s">
        <v>90</v>
      </c>
      <c r="AE8" s="60" t="s">
        <v>91</v>
      </c>
      <c r="AF8" s="3" t="s">
        <v>57</v>
      </c>
      <c r="AG8" s="60" t="s">
        <v>89</v>
      </c>
      <c r="AH8" s="60" t="s">
        <v>90</v>
      </c>
      <c r="AI8" s="60" t="s">
        <v>91</v>
      </c>
      <c r="AJ8" s="3" t="s">
        <v>57</v>
      </c>
      <c r="AK8" s="60" t="s">
        <v>89</v>
      </c>
      <c r="AL8" s="60" t="s">
        <v>90</v>
      </c>
      <c r="AM8" s="60" t="s">
        <v>91</v>
      </c>
      <c r="AN8" s="3" t="s">
        <v>57</v>
      </c>
      <c r="AO8" s="62" t="s">
        <v>89</v>
      </c>
      <c r="AP8" s="62" t="s">
        <v>90</v>
      </c>
      <c r="AQ8" s="62" t="s">
        <v>91</v>
      </c>
      <c r="AR8" s="3" t="s">
        <v>57</v>
      </c>
    </row>
    <row r="9" spans="1:44" x14ac:dyDescent="0.25">
      <c r="B9" s="4" t="s">
        <v>1</v>
      </c>
      <c r="C9" s="5"/>
      <c r="D9" s="5"/>
      <c r="E9" s="5"/>
      <c r="F9" s="32"/>
      <c r="G9" s="36"/>
      <c r="H9" s="5"/>
      <c r="I9" s="5"/>
      <c r="J9" s="37"/>
      <c r="K9" s="42"/>
      <c r="L9" s="5"/>
      <c r="M9" s="5"/>
      <c r="N9" s="43"/>
      <c r="O9" s="5"/>
      <c r="P9" s="5"/>
      <c r="Q9" s="5"/>
      <c r="R9" s="5"/>
      <c r="S9" s="5"/>
      <c r="T9" s="5"/>
      <c r="U9" s="5"/>
      <c r="V9" s="5"/>
      <c r="X9" s="4" t="s">
        <v>1</v>
      </c>
      <c r="Y9" s="5"/>
      <c r="Z9" s="5"/>
      <c r="AA9" s="5"/>
      <c r="AB9" s="32"/>
      <c r="AC9" s="36"/>
      <c r="AD9" s="5"/>
      <c r="AE9" s="5"/>
      <c r="AF9" s="37"/>
      <c r="AG9" s="42"/>
      <c r="AH9" s="5"/>
      <c r="AI9" s="5"/>
      <c r="AJ9" s="43"/>
      <c r="AK9" s="5"/>
      <c r="AL9" s="5"/>
      <c r="AM9" s="5"/>
      <c r="AN9" s="5"/>
      <c r="AO9" s="5"/>
      <c r="AP9" s="5"/>
      <c r="AQ9" s="5"/>
      <c r="AR9" s="5"/>
    </row>
    <row r="10" spans="1:44" x14ac:dyDescent="0.25">
      <c r="B10" s="6" t="s">
        <v>1</v>
      </c>
      <c r="C10" s="7">
        <v>381</v>
      </c>
      <c r="D10" s="7">
        <v>310</v>
      </c>
      <c r="E10" s="7">
        <v>4291</v>
      </c>
      <c r="F10" s="7">
        <v>855</v>
      </c>
      <c r="G10" s="7">
        <v>410</v>
      </c>
      <c r="H10" s="7">
        <v>350</v>
      </c>
      <c r="I10" s="7">
        <v>4114</v>
      </c>
      <c r="J10" s="7">
        <v>963</v>
      </c>
      <c r="K10" s="7">
        <v>430</v>
      </c>
      <c r="L10" s="7">
        <v>536</v>
      </c>
      <c r="M10" s="7">
        <v>3881</v>
      </c>
      <c r="N10" s="7">
        <v>990</v>
      </c>
      <c r="O10" s="7">
        <v>350</v>
      </c>
      <c r="P10" s="7">
        <v>848</v>
      </c>
      <c r="Q10" s="7">
        <v>3687</v>
      </c>
      <c r="R10" s="7">
        <v>952</v>
      </c>
      <c r="S10" s="7">
        <v>374</v>
      </c>
      <c r="T10" s="7">
        <v>615</v>
      </c>
      <c r="U10" s="7">
        <v>3993</v>
      </c>
      <c r="V10" s="7">
        <v>855</v>
      </c>
      <c r="X10" s="6" t="s">
        <v>1</v>
      </c>
      <c r="Y10" s="11">
        <f>C10/($C10+$D10+$E10+$F10)*100</f>
        <v>6.5273256810005131</v>
      </c>
      <c r="Z10" s="11">
        <f t="shared" ref="Z10:AB10" si="0">D10/($C10+$D10+$E10+$F10)*100</f>
        <v>5.3109474044886067</v>
      </c>
      <c r="AA10" s="11">
        <f t="shared" si="0"/>
        <v>73.513791331163276</v>
      </c>
      <c r="AB10" s="11">
        <f t="shared" si="0"/>
        <v>14.647935583347611</v>
      </c>
      <c r="AC10" s="50">
        <f>G10/($G10+$H10+$I10+$J10)*100</f>
        <v>7.024156244646222</v>
      </c>
      <c r="AD10" s="50">
        <f t="shared" ref="AD10:AF10" si="1">H10/($G10+$H10+$I10+$J10)*100</f>
        <v>5.9962309405516532</v>
      </c>
      <c r="AE10" s="50">
        <f t="shared" si="1"/>
        <v>70.481411684084293</v>
      </c>
      <c r="AF10" s="50">
        <f t="shared" si="1"/>
        <v>16.498201130717835</v>
      </c>
      <c r="AG10" s="55">
        <f>K10/($K10+$L10+$M10+$N10)*100</f>
        <v>7.3667980126777461</v>
      </c>
      <c r="AH10" s="55">
        <f t="shared" ref="AH10:AJ10" si="2">L10/($K10+$L10+$M10+$N10)*100</f>
        <v>9.1827993832448183</v>
      </c>
      <c r="AI10" s="55">
        <f t="shared" si="2"/>
        <v>66.489635086517055</v>
      </c>
      <c r="AJ10" s="55">
        <f t="shared" si="2"/>
        <v>16.960767517560392</v>
      </c>
      <c r="AK10" s="21">
        <f>O10/($O10+$P10+$Q10+$R10)*100</f>
        <v>5.9962309405516532</v>
      </c>
      <c r="AL10" s="21">
        <f t="shared" ref="AL10:AN10" si="3">P10/($O10+$P10+$Q10+$R10)*100</f>
        <v>14.528010964536579</v>
      </c>
      <c r="AM10" s="21">
        <f t="shared" si="3"/>
        <v>63.166009936611275</v>
      </c>
      <c r="AN10" s="21">
        <f t="shared" si="3"/>
        <v>16.309748158300497</v>
      </c>
      <c r="AO10" s="21">
        <f>S10/($S10+$T10+$U10+$V10)*100</f>
        <v>6.4074010621894812</v>
      </c>
      <c r="AP10" s="21">
        <f t="shared" ref="AP10:AR10" si="4">T10/($S10+$T10+$U10+$V10)*100</f>
        <v>10.536234366969333</v>
      </c>
      <c r="AQ10" s="21">
        <f t="shared" si="4"/>
        <v>68.408428987493579</v>
      </c>
      <c r="AR10" s="21">
        <f t="shared" si="4"/>
        <v>14.647935583347611</v>
      </c>
    </row>
    <row r="11" spans="1:44" x14ac:dyDescent="0.25">
      <c r="B11" s="4" t="s">
        <v>2</v>
      </c>
      <c r="C11" s="8"/>
      <c r="D11" s="8"/>
      <c r="E11" s="8"/>
      <c r="F11" s="33"/>
      <c r="G11" s="38"/>
      <c r="H11" s="8"/>
      <c r="I11" s="8"/>
      <c r="J11" s="39"/>
      <c r="K11" s="44"/>
      <c r="L11" s="8"/>
      <c r="M11" s="8"/>
      <c r="N11" s="45"/>
      <c r="O11" s="8"/>
      <c r="P11" s="8"/>
      <c r="Q11" s="8"/>
      <c r="R11" s="8"/>
      <c r="S11" s="8"/>
      <c r="T11" s="8"/>
      <c r="U11" s="8"/>
      <c r="V11" s="8"/>
      <c r="X11" s="4" t="s">
        <v>2</v>
      </c>
      <c r="Y11" s="12"/>
      <c r="Z11" s="12"/>
      <c r="AA11" s="12"/>
      <c r="AB11" s="48"/>
      <c r="AC11" s="51"/>
      <c r="AD11" s="12"/>
      <c r="AE11" s="12"/>
      <c r="AF11" s="52"/>
      <c r="AG11" s="56"/>
      <c r="AH11" s="12"/>
      <c r="AI11" s="12"/>
      <c r="AJ11" s="57"/>
      <c r="AK11" s="12"/>
      <c r="AL11" s="12"/>
      <c r="AM11" s="12"/>
      <c r="AN11" s="12"/>
      <c r="AO11" s="12"/>
      <c r="AP11" s="12"/>
      <c r="AQ11" s="12"/>
      <c r="AR11" s="12"/>
    </row>
    <row r="12" spans="1:44" x14ac:dyDescent="0.25">
      <c r="B12" s="9" t="s">
        <v>3</v>
      </c>
      <c r="C12" s="7">
        <v>67</v>
      </c>
      <c r="D12" s="7">
        <v>56</v>
      </c>
      <c r="E12" s="7">
        <v>856</v>
      </c>
      <c r="F12" s="7">
        <v>241</v>
      </c>
      <c r="G12" s="7">
        <v>54</v>
      </c>
      <c r="H12" s="7">
        <v>67</v>
      </c>
      <c r="I12" s="7">
        <v>823</v>
      </c>
      <c r="J12" s="7">
        <v>276</v>
      </c>
      <c r="K12" s="7">
        <v>82</v>
      </c>
      <c r="L12" s="7">
        <v>134</v>
      </c>
      <c r="M12" s="7">
        <v>731</v>
      </c>
      <c r="N12" s="7">
        <v>273</v>
      </c>
      <c r="O12" s="7">
        <v>49</v>
      </c>
      <c r="P12" s="7">
        <v>165</v>
      </c>
      <c r="Q12" s="7">
        <v>732</v>
      </c>
      <c r="R12" s="7">
        <v>274</v>
      </c>
      <c r="S12" s="7">
        <v>54</v>
      </c>
      <c r="T12" s="7">
        <v>109</v>
      </c>
      <c r="U12" s="7">
        <v>801</v>
      </c>
      <c r="V12" s="7">
        <v>256</v>
      </c>
      <c r="X12" s="9" t="s">
        <v>3</v>
      </c>
      <c r="Y12" s="11">
        <f t="shared" ref="Y12:Y15" si="5">C12/($C12+$D12+$E12+$F12)*100</f>
        <v>5.4918032786885247</v>
      </c>
      <c r="Z12" s="11">
        <f t="shared" ref="Z12:Z15" si="6">D12/($C12+$D12+$E12+$F12)*100</f>
        <v>4.5901639344262293</v>
      </c>
      <c r="AA12" s="11">
        <f t="shared" ref="AA12:AA15" si="7">E12/($C12+$D12+$E12+$F12)*100</f>
        <v>70.163934426229517</v>
      </c>
      <c r="AB12" s="11">
        <f t="shared" ref="AB12:AB15" si="8">F12/($C12+$D12+$E12+$F12)*100</f>
        <v>19.754098360655735</v>
      </c>
      <c r="AC12" s="50">
        <f t="shared" ref="AC12:AC15" si="9">G12/($G12+$H12+$I12+$J12)*100</f>
        <v>4.4262295081967213</v>
      </c>
      <c r="AD12" s="50">
        <f t="shared" ref="AD12:AD15" si="10">H12/($G12+$H12+$I12+$J12)*100</f>
        <v>5.4918032786885247</v>
      </c>
      <c r="AE12" s="50">
        <f t="shared" ref="AE12:AE15" si="11">I12/($G12+$H12+$I12+$J12)*100</f>
        <v>67.459016393442624</v>
      </c>
      <c r="AF12" s="50">
        <f t="shared" ref="AF12:AF15" si="12">J12/($G12+$H12+$I12+$J12)*100</f>
        <v>22.622950819672131</v>
      </c>
      <c r="AG12" s="55">
        <f t="shared" ref="AG12:AG15" si="13">K12/($K12+$L12+$M12+$N12)*100</f>
        <v>6.721311475409836</v>
      </c>
      <c r="AH12" s="55">
        <f t="shared" ref="AH12:AH15" si="14">L12/($K12+$L12+$M12+$N12)*100</f>
        <v>10.983606557377049</v>
      </c>
      <c r="AI12" s="55">
        <f t="shared" ref="AI12:AI15" si="15">M12/($K12+$L12+$M12+$N12)*100</f>
        <v>59.918032786885242</v>
      </c>
      <c r="AJ12" s="55">
        <f t="shared" ref="AJ12:AJ15" si="16">N12/($K12+$L12+$M12+$N12)*100</f>
        <v>22.377049180327869</v>
      </c>
      <c r="AK12" s="21">
        <f t="shared" ref="AK12:AK15" si="17">O12/($O12+$P12+$Q12+$R12)*100</f>
        <v>4.0163934426229506</v>
      </c>
      <c r="AL12" s="21">
        <f t="shared" ref="AL12:AL15" si="18">P12/($O12+$P12+$Q12+$R12)*100</f>
        <v>13.524590163934427</v>
      </c>
      <c r="AM12" s="21">
        <f t="shared" ref="AM12:AM15" si="19">Q12/($O12+$P12+$Q12+$R12)*100</f>
        <v>60</v>
      </c>
      <c r="AN12" s="21">
        <f t="shared" ref="AN12:AN15" si="20">R12/($O12+$P12+$Q12+$R12)*100</f>
        <v>22.459016393442624</v>
      </c>
      <c r="AO12" s="21">
        <f t="shared" ref="AO12:AO15" si="21">S12/($S12+$T12+$U12+$V12)*100</f>
        <v>4.4262295081967213</v>
      </c>
      <c r="AP12" s="21">
        <f t="shared" ref="AP12:AP15" si="22">T12/($S12+$T12+$U12+$V12)*100</f>
        <v>8.9344262295081975</v>
      </c>
      <c r="AQ12" s="21">
        <f t="shared" ref="AQ12:AQ15" si="23">U12/($S12+$T12+$U12+$V12)*100</f>
        <v>65.655737704918039</v>
      </c>
      <c r="AR12" s="21">
        <f t="shared" ref="AR12:AR15" si="24">V12/($S12+$T12+$U12+$V12)*100</f>
        <v>20.983606557377048</v>
      </c>
    </row>
    <row r="13" spans="1:44" x14ac:dyDescent="0.25">
      <c r="B13" s="9" t="s">
        <v>4</v>
      </c>
      <c r="C13" s="7">
        <v>140</v>
      </c>
      <c r="D13" s="7">
        <v>130</v>
      </c>
      <c r="E13" s="7">
        <v>1498</v>
      </c>
      <c r="F13" s="7">
        <v>319</v>
      </c>
      <c r="G13" s="7">
        <v>136</v>
      </c>
      <c r="H13" s="7">
        <v>141</v>
      </c>
      <c r="I13" s="7">
        <v>1463</v>
      </c>
      <c r="J13" s="7">
        <v>347</v>
      </c>
      <c r="K13" s="7">
        <v>152</v>
      </c>
      <c r="L13" s="7">
        <v>206</v>
      </c>
      <c r="M13" s="7">
        <v>1372</v>
      </c>
      <c r="N13" s="7">
        <v>357</v>
      </c>
      <c r="O13" s="7">
        <v>145</v>
      </c>
      <c r="P13" s="7">
        <v>313</v>
      </c>
      <c r="Q13" s="7">
        <v>1267</v>
      </c>
      <c r="R13" s="7">
        <v>362</v>
      </c>
      <c r="S13" s="7">
        <v>140</v>
      </c>
      <c r="T13" s="7">
        <v>249</v>
      </c>
      <c r="U13" s="7">
        <v>1397</v>
      </c>
      <c r="V13" s="7">
        <v>301</v>
      </c>
      <c r="X13" s="9" t="s">
        <v>4</v>
      </c>
      <c r="Y13" s="11">
        <f t="shared" si="5"/>
        <v>6.7081935793004313</v>
      </c>
      <c r="Z13" s="11">
        <f t="shared" si="6"/>
        <v>6.2290368950646862</v>
      </c>
      <c r="AA13" s="11">
        <f t="shared" si="7"/>
        <v>71.777671298514605</v>
      </c>
      <c r="AB13" s="11">
        <f t="shared" si="8"/>
        <v>15.285098227120269</v>
      </c>
      <c r="AC13" s="50">
        <f t="shared" si="9"/>
        <v>6.5165309056061327</v>
      </c>
      <c r="AD13" s="50">
        <f t="shared" si="10"/>
        <v>6.7561092477240052</v>
      </c>
      <c r="AE13" s="50">
        <f t="shared" si="11"/>
        <v>70.100622903689498</v>
      </c>
      <c r="AF13" s="50">
        <f t="shared" si="12"/>
        <v>16.626736942980354</v>
      </c>
      <c r="AG13" s="55">
        <f t="shared" si="13"/>
        <v>7.2831816003833243</v>
      </c>
      <c r="AH13" s="55">
        <f t="shared" si="14"/>
        <v>9.8706276952563474</v>
      </c>
      <c r="AI13" s="55">
        <f t="shared" si="15"/>
        <v>65.740297077144234</v>
      </c>
      <c r="AJ13" s="55">
        <f t="shared" si="16"/>
        <v>17.105893627216098</v>
      </c>
      <c r="AK13" s="21">
        <f t="shared" si="17"/>
        <v>6.9477719214183038</v>
      </c>
      <c r="AL13" s="21">
        <f t="shared" si="18"/>
        <v>14.997604216578821</v>
      </c>
      <c r="AM13" s="21">
        <f t="shared" si="19"/>
        <v>60.709151892668899</v>
      </c>
      <c r="AN13" s="21">
        <f t="shared" si="20"/>
        <v>17.345471969333971</v>
      </c>
      <c r="AO13" s="21">
        <f t="shared" si="21"/>
        <v>6.7081935793004313</v>
      </c>
      <c r="AP13" s="21">
        <f t="shared" si="22"/>
        <v>11.931001437470053</v>
      </c>
      <c r="AQ13" s="21">
        <f t="shared" si="23"/>
        <v>66.938188787733594</v>
      </c>
      <c r="AR13" s="21">
        <f t="shared" si="24"/>
        <v>14.422616195495927</v>
      </c>
    </row>
    <row r="14" spans="1:44" x14ac:dyDescent="0.25">
      <c r="B14" s="9" t="s">
        <v>5</v>
      </c>
      <c r="C14" s="7">
        <v>134</v>
      </c>
      <c r="D14" s="7">
        <v>81</v>
      </c>
      <c r="E14" s="7">
        <v>1306</v>
      </c>
      <c r="F14" s="7">
        <v>204</v>
      </c>
      <c r="G14" s="7">
        <v>141</v>
      </c>
      <c r="H14" s="7">
        <v>98</v>
      </c>
      <c r="I14" s="7">
        <v>1247</v>
      </c>
      <c r="J14" s="7">
        <v>239</v>
      </c>
      <c r="K14" s="7">
        <v>140</v>
      </c>
      <c r="L14" s="7">
        <v>133</v>
      </c>
      <c r="M14" s="7">
        <v>1196</v>
      </c>
      <c r="N14" s="7">
        <v>256</v>
      </c>
      <c r="O14" s="7">
        <v>113</v>
      </c>
      <c r="P14" s="7">
        <v>274</v>
      </c>
      <c r="Q14" s="7">
        <v>1118</v>
      </c>
      <c r="R14" s="7">
        <v>220</v>
      </c>
      <c r="S14" s="7">
        <v>127</v>
      </c>
      <c r="T14" s="7">
        <v>180</v>
      </c>
      <c r="U14" s="7">
        <v>1215</v>
      </c>
      <c r="V14" s="7">
        <v>203</v>
      </c>
      <c r="X14" s="9" t="s">
        <v>5</v>
      </c>
      <c r="Y14" s="11">
        <f t="shared" si="5"/>
        <v>7.7681159420289863</v>
      </c>
      <c r="Z14" s="11">
        <f t="shared" si="6"/>
        <v>4.695652173913043</v>
      </c>
      <c r="AA14" s="11">
        <f t="shared" si="7"/>
        <v>75.71014492753622</v>
      </c>
      <c r="AB14" s="11">
        <f t="shared" si="8"/>
        <v>11.826086956521738</v>
      </c>
      <c r="AC14" s="50">
        <f t="shared" si="9"/>
        <v>8.1739130434782599</v>
      </c>
      <c r="AD14" s="50">
        <f t="shared" si="10"/>
        <v>5.6811594202898554</v>
      </c>
      <c r="AE14" s="50">
        <f t="shared" si="11"/>
        <v>72.289855072463766</v>
      </c>
      <c r="AF14" s="50">
        <f t="shared" si="12"/>
        <v>13.855072463768117</v>
      </c>
      <c r="AG14" s="55">
        <f t="shared" si="13"/>
        <v>8.115942028985506</v>
      </c>
      <c r="AH14" s="55">
        <f t="shared" si="14"/>
        <v>7.7101449275362315</v>
      </c>
      <c r="AI14" s="55">
        <f t="shared" si="15"/>
        <v>69.333333333333343</v>
      </c>
      <c r="AJ14" s="55">
        <f t="shared" si="16"/>
        <v>14.840579710144928</v>
      </c>
      <c r="AK14" s="21">
        <f t="shared" si="17"/>
        <v>6.5507246376811601</v>
      </c>
      <c r="AL14" s="21">
        <f t="shared" si="18"/>
        <v>15.884057971014492</v>
      </c>
      <c r="AM14" s="21">
        <f t="shared" si="19"/>
        <v>64.811594202898547</v>
      </c>
      <c r="AN14" s="21">
        <f t="shared" si="20"/>
        <v>12.753623188405797</v>
      </c>
      <c r="AO14" s="21">
        <f t="shared" si="21"/>
        <v>7.36231884057971</v>
      </c>
      <c r="AP14" s="21">
        <f t="shared" si="22"/>
        <v>10.434782608695652</v>
      </c>
      <c r="AQ14" s="21">
        <f t="shared" si="23"/>
        <v>70.434782608695656</v>
      </c>
      <c r="AR14" s="21">
        <f t="shared" si="24"/>
        <v>11.768115942028984</v>
      </c>
    </row>
    <row r="15" spans="1:44" x14ac:dyDescent="0.25">
      <c r="B15" s="9" t="s">
        <v>6</v>
      </c>
      <c r="C15" s="7">
        <v>40</v>
      </c>
      <c r="D15" s="7">
        <v>43</v>
      </c>
      <c r="E15" s="7">
        <v>631</v>
      </c>
      <c r="F15" s="7">
        <v>91</v>
      </c>
      <c r="G15" s="7">
        <v>79</v>
      </c>
      <c r="H15" s="7">
        <v>44</v>
      </c>
      <c r="I15" s="7">
        <v>581</v>
      </c>
      <c r="J15" s="7">
        <v>101</v>
      </c>
      <c r="K15" s="7">
        <v>56</v>
      </c>
      <c r="L15" s="7">
        <v>63</v>
      </c>
      <c r="M15" s="7">
        <v>582</v>
      </c>
      <c r="N15" s="7">
        <v>104</v>
      </c>
      <c r="O15" s="7">
        <v>43</v>
      </c>
      <c r="P15" s="7">
        <v>96</v>
      </c>
      <c r="Q15" s="7">
        <v>570</v>
      </c>
      <c r="R15" s="7">
        <v>96</v>
      </c>
      <c r="S15" s="7">
        <v>53</v>
      </c>
      <c r="T15" s="7">
        <v>77</v>
      </c>
      <c r="U15" s="7">
        <v>580</v>
      </c>
      <c r="V15" s="7">
        <v>95</v>
      </c>
      <c r="X15" s="9" t="s">
        <v>6</v>
      </c>
      <c r="Y15" s="11">
        <f t="shared" si="5"/>
        <v>4.9689440993788816</v>
      </c>
      <c r="Z15" s="11">
        <f t="shared" si="6"/>
        <v>5.341614906832298</v>
      </c>
      <c r="AA15" s="11">
        <f t="shared" si="7"/>
        <v>78.385093167701854</v>
      </c>
      <c r="AB15" s="11">
        <f t="shared" si="8"/>
        <v>11.304347826086957</v>
      </c>
      <c r="AC15" s="50">
        <f t="shared" si="9"/>
        <v>9.8136645962732914</v>
      </c>
      <c r="AD15" s="50">
        <f t="shared" si="10"/>
        <v>5.4658385093167698</v>
      </c>
      <c r="AE15" s="50">
        <f t="shared" si="11"/>
        <v>72.173913043478265</v>
      </c>
      <c r="AF15" s="50">
        <f t="shared" si="12"/>
        <v>12.546583850931677</v>
      </c>
      <c r="AG15" s="55">
        <f t="shared" si="13"/>
        <v>6.9565217391304346</v>
      </c>
      <c r="AH15" s="55">
        <f t="shared" si="14"/>
        <v>7.8260869565217401</v>
      </c>
      <c r="AI15" s="55">
        <f t="shared" si="15"/>
        <v>72.298136645962728</v>
      </c>
      <c r="AJ15" s="55">
        <f t="shared" si="16"/>
        <v>12.919254658385093</v>
      </c>
      <c r="AK15" s="21">
        <f t="shared" si="17"/>
        <v>5.341614906832298</v>
      </c>
      <c r="AL15" s="21">
        <f t="shared" si="18"/>
        <v>11.925465838509316</v>
      </c>
      <c r="AM15" s="21">
        <f t="shared" si="19"/>
        <v>70.807453416149073</v>
      </c>
      <c r="AN15" s="21">
        <f t="shared" si="20"/>
        <v>11.925465838509316</v>
      </c>
      <c r="AO15" s="21">
        <f t="shared" si="21"/>
        <v>6.5838509316770182</v>
      </c>
      <c r="AP15" s="21">
        <f t="shared" si="22"/>
        <v>9.5652173913043477</v>
      </c>
      <c r="AQ15" s="21">
        <f t="shared" si="23"/>
        <v>72.049689440993788</v>
      </c>
      <c r="AR15" s="21">
        <f t="shared" si="24"/>
        <v>11.801242236024844</v>
      </c>
    </row>
    <row r="16" spans="1:44" x14ac:dyDescent="0.25">
      <c r="B16" s="4" t="s">
        <v>17</v>
      </c>
      <c r="C16" s="8"/>
      <c r="D16" s="8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X16" s="4" t="s">
        <v>17</v>
      </c>
      <c r="Y16" s="8"/>
      <c r="Z16" s="8"/>
      <c r="AA16" s="8"/>
      <c r="AB16" s="33"/>
      <c r="AC16" s="38"/>
      <c r="AD16" s="8"/>
      <c r="AE16" s="8"/>
      <c r="AF16" s="39"/>
      <c r="AG16" s="44"/>
      <c r="AH16" s="8"/>
      <c r="AI16" s="8"/>
      <c r="AJ16" s="45"/>
      <c r="AK16" s="8"/>
      <c r="AL16" s="8"/>
      <c r="AM16" s="8"/>
      <c r="AN16" s="8"/>
      <c r="AO16" s="8"/>
      <c r="AP16" s="8"/>
      <c r="AQ16" s="8"/>
      <c r="AR16" s="8"/>
    </row>
    <row r="17" spans="2:44" x14ac:dyDescent="0.25">
      <c r="B17" s="9" t="s">
        <v>10</v>
      </c>
      <c r="C17" s="7">
        <v>119</v>
      </c>
      <c r="D17" s="7">
        <v>90</v>
      </c>
      <c r="E17" s="7">
        <v>1324</v>
      </c>
      <c r="F17" s="7">
        <v>159</v>
      </c>
      <c r="G17" s="7">
        <v>159</v>
      </c>
      <c r="H17" s="7">
        <v>134</v>
      </c>
      <c r="I17" s="7">
        <v>1250</v>
      </c>
      <c r="J17" s="7">
        <v>149</v>
      </c>
      <c r="K17" s="7">
        <v>90</v>
      </c>
      <c r="L17" s="7">
        <v>138</v>
      </c>
      <c r="M17" s="7">
        <v>1291</v>
      </c>
      <c r="N17" s="7">
        <v>173</v>
      </c>
      <c r="O17" s="7">
        <v>86</v>
      </c>
      <c r="P17" s="7">
        <v>274</v>
      </c>
      <c r="Q17" s="7">
        <v>1135</v>
      </c>
      <c r="R17" s="7">
        <v>197</v>
      </c>
      <c r="S17" s="7">
        <v>94</v>
      </c>
      <c r="T17" s="7">
        <v>165</v>
      </c>
      <c r="U17" s="7">
        <v>1267</v>
      </c>
      <c r="V17" s="7">
        <v>166</v>
      </c>
      <c r="X17" s="9" t="s">
        <v>10</v>
      </c>
      <c r="Y17" s="11">
        <f t="shared" ref="Y17:Y23" si="25">C17/($C17+$D17+$E17+$F17)*100</f>
        <v>7.0330969267139487</v>
      </c>
      <c r="Z17" s="11">
        <f t="shared" ref="Z17:Z23" si="26">D17/($C17+$D17+$E17+$F17)*100</f>
        <v>5.3191489361702127</v>
      </c>
      <c r="AA17" s="11">
        <f t="shared" ref="AA17:AA23" si="27">E17/($C17+$D17+$E17+$F17)*100</f>
        <v>78.250591016548469</v>
      </c>
      <c r="AB17" s="11">
        <f t="shared" ref="AB17:AB23" si="28">F17/($C17+$D17+$E17+$F17)*100</f>
        <v>9.3971631205673756</v>
      </c>
      <c r="AC17" s="50">
        <f t="shared" ref="AC17:AC23" si="29">G17/($G17+$H17+$I17+$J17)*100</f>
        <v>9.3971631205673756</v>
      </c>
      <c r="AD17" s="50">
        <f t="shared" ref="AD17:AD23" si="30">H17/($G17+$H17+$I17+$J17)*100</f>
        <v>7.919621749408984</v>
      </c>
      <c r="AE17" s="50">
        <f t="shared" ref="AE17:AE23" si="31">I17/($G17+$H17+$I17+$J17)*100</f>
        <v>73.877068557919628</v>
      </c>
      <c r="AF17" s="50">
        <f t="shared" ref="AF17:AF23" si="32">J17/($G17+$H17+$I17+$J17)*100</f>
        <v>8.8061465721040193</v>
      </c>
      <c r="AG17" s="55">
        <f t="shared" ref="AG17:AG23" si="33">K17/($K17+$L17+$M17+$N17)*100</f>
        <v>5.3191489361702127</v>
      </c>
      <c r="AH17" s="55">
        <f t="shared" ref="AH17:AH23" si="34">L17/($K17+$L17+$M17+$N17)*100</f>
        <v>8.1560283687943276</v>
      </c>
      <c r="AI17" s="55">
        <f t="shared" ref="AI17:AI23" si="35">M17/($K17+$L17+$M17+$N17)*100</f>
        <v>76.300236406619376</v>
      </c>
      <c r="AJ17" s="55">
        <f t="shared" ref="AJ17:AJ23" si="36">N17/($K17+$L17+$M17+$N17)*100</f>
        <v>10.224586288416075</v>
      </c>
      <c r="AK17" s="21">
        <f t="shared" ref="AK17:AK23" si="37">O17/($O17+$P17+$Q17+$R17)*100</f>
        <v>5.08274231678487</v>
      </c>
      <c r="AL17" s="21">
        <f t="shared" ref="AL17:AL23" si="38">P17/($O17+$P17+$Q17+$R17)*100</f>
        <v>16.193853427895981</v>
      </c>
      <c r="AM17" s="21">
        <f t="shared" ref="AM17:AM23" si="39">Q17/($O17+$P17+$Q17+$R17)*100</f>
        <v>67.080378250591025</v>
      </c>
      <c r="AN17" s="21">
        <f t="shared" ref="AN17:AN23" si="40">R17/($O17+$P17+$Q17+$R17)*100</f>
        <v>11.643026004728133</v>
      </c>
      <c r="AO17" s="21">
        <f t="shared" ref="AO17:AO23" si="41">S17/($S17+$T17+$U17+$V17)*100</f>
        <v>5.5555555555555554</v>
      </c>
      <c r="AP17" s="21">
        <f t="shared" ref="AP17:AP23" si="42">T17/($S17+$T17+$U17+$V17)*100</f>
        <v>9.75177304964539</v>
      </c>
      <c r="AQ17" s="21">
        <f t="shared" ref="AQ17:AQ23" si="43">U17/($S17+$T17+$U17+$V17)*100</f>
        <v>74.88179669030734</v>
      </c>
      <c r="AR17" s="21">
        <f t="shared" ref="AR17:AR23" si="44">V17/($S17+$T17+$U17+$V17)*100</f>
        <v>9.8108747044917255</v>
      </c>
    </row>
    <row r="18" spans="2:44" x14ac:dyDescent="0.25">
      <c r="B18" s="9" t="s">
        <v>11</v>
      </c>
      <c r="C18" s="7">
        <v>33</v>
      </c>
      <c r="D18" s="7">
        <v>17</v>
      </c>
      <c r="E18" s="7">
        <v>454</v>
      </c>
      <c r="F18" s="7">
        <v>135</v>
      </c>
      <c r="G18" s="7">
        <v>19</v>
      </c>
      <c r="H18" s="7">
        <v>30</v>
      </c>
      <c r="I18" s="7">
        <v>438</v>
      </c>
      <c r="J18" s="7">
        <v>152</v>
      </c>
      <c r="K18" s="7">
        <v>16</v>
      </c>
      <c r="L18" s="7">
        <v>26</v>
      </c>
      <c r="M18" s="7">
        <v>439</v>
      </c>
      <c r="N18" s="7">
        <v>158</v>
      </c>
      <c r="O18" s="7">
        <v>26</v>
      </c>
      <c r="P18" s="7">
        <v>63</v>
      </c>
      <c r="Q18" s="7">
        <v>405</v>
      </c>
      <c r="R18" s="7">
        <v>145</v>
      </c>
      <c r="S18" s="7">
        <v>20</v>
      </c>
      <c r="T18" s="7">
        <v>33</v>
      </c>
      <c r="U18" s="7">
        <v>449</v>
      </c>
      <c r="V18" s="7">
        <v>137</v>
      </c>
      <c r="X18" s="9" t="s">
        <v>11</v>
      </c>
      <c r="Y18" s="11">
        <f t="shared" si="25"/>
        <v>5.164319248826291</v>
      </c>
      <c r="Z18" s="11">
        <f t="shared" si="26"/>
        <v>2.6604068857589982</v>
      </c>
      <c r="AA18" s="11">
        <f t="shared" si="27"/>
        <v>71.048513302034436</v>
      </c>
      <c r="AB18" s="11">
        <f t="shared" si="28"/>
        <v>21.12676056338028</v>
      </c>
      <c r="AC18" s="50">
        <f t="shared" si="29"/>
        <v>2.9733959311424099</v>
      </c>
      <c r="AD18" s="50">
        <f t="shared" si="30"/>
        <v>4.6948356807511731</v>
      </c>
      <c r="AE18" s="50">
        <f t="shared" si="31"/>
        <v>68.544600938967136</v>
      </c>
      <c r="AF18" s="50">
        <f t="shared" si="32"/>
        <v>23.787167449139279</v>
      </c>
      <c r="AG18" s="55">
        <f t="shared" si="33"/>
        <v>2.5039123630672928</v>
      </c>
      <c r="AH18" s="55">
        <f t="shared" si="34"/>
        <v>4.0688575899843507</v>
      </c>
      <c r="AI18" s="55">
        <f t="shared" si="35"/>
        <v>68.701095461658852</v>
      </c>
      <c r="AJ18" s="55">
        <f t="shared" si="36"/>
        <v>24.726134585289515</v>
      </c>
      <c r="AK18" s="21">
        <f t="shared" si="37"/>
        <v>4.0688575899843507</v>
      </c>
      <c r="AL18" s="21">
        <f t="shared" si="38"/>
        <v>9.8591549295774641</v>
      </c>
      <c r="AM18" s="21">
        <f t="shared" si="39"/>
        <v>63.380281690140848</v>
      </c>
      <c r="AN18" s="21">
        <f t="shared" si="40"/>
        <v>22.691705790297341</v>
      </c>
      <c r="AO18" s="21">
        <f t="shared" si="41"/>
        <v>3.1298904538341157</v>
      </c>
      <c r="AP18" s="21">
        <f t="shared" si="42"/>
        <v>5.164319248826291</v>
      </c>
      <c r="AQ18" s="21">
        <f t="shared" si="43"/>
        <v>70.266040688575899</v>
      </c>
      <c r="AR18" s="21">
        <f t="shared" si="44"/>
        <v>21.439749608763695</v>
      </c>
    </row>
    <row r="19" spans="2:44" x14ac:dyDescent="0.25">
      <c r="B19" s="9" t="s">
        <v>12</v>
      </c>
      <c r="C19" s="7">
        <v>103</v>
      </c>
      <c r="D19" s="7">
        <v>96</v>
      </c>
      <c r="E19" s="7">
        <v>1365</v>
      </c>
      <c r="F19" s="7">
        <v>223</v>
      </c>
      <c r="G19" s="7">
        <v>130</v>
      </c>
      <c r="H19" s="7">
        <v>116</v>
      </c>
      <c r="I19" s="7">
        <v>1337</v>
      </c>
      <c r="J19" s="7">
        <v>204</v>
      </c>
      <c r="K19" s="7">
        <v>164</v>
      </c>
      <c r="L19" s="7">
        <v>248</v>
      </c>
      <c r="M19" s="7">
        <v>1167</v>
      </c>
      <c r="N19" s="7">
        <v>208</v>
      </c>
      <c r="O19" s="7">
        <v>94</v>
      </c>
      <c r="P19" s="7">
        <v>247</v>
      </c>
      <c r="Q19" s="7">
        <v>1191</v>
      </c>
      <c r="R19" s="7">
        <v>255</v>
      </c>
      <c r="S19" s="7">
        <v>105</v>
      </c>
      <c r="T19" s="7">
        <v>193</v>
      </c>
      <c r="U19" s="7">
        <v>1266</v>
      </c>
      <c r="V19" s="7">
        <v>223</v>
      </c>
      <c r="X19" s="9" t="s">
        <v>12</v>
      </c>
      <c r="Y19" s="11">
        <f t="shared" si="25"/>
        <v>5.7638500279798546</v>
      </c>
      <c r="Z19" s="11">
        <f t="shared" si="26"/>
        <v>5.3721320649132629</v>
      </c>
      <c r="AA19" s="11">
        <f t="shared" si="27"/>
        <v>76.38500279798545</v>
      </c>
      <c r="AB19" s="11">
        <f t="shared" si="28"/>
        <v>12.479015109121432</v>
      </c>
      <c r="AC19" s="50">
        <f t="shared" si="29"/>
        <v>7.2747621712367092</v>
      </c>
      <c r="AD19" s="50">
        <f t="shared" si="30"/>
        <v>6.491326245103525</v>
      </c>
      <c r="AE19" s="50">
        <f t="shared" si="31"/>
        <v>74.818130945719091</v>
      </c>
      <c r="AF19" s="50">
        <f t="shared" si="32"/>
        <v>11.415780637940683</v>
      </c>
      <c r="AG19" s="55">
        <f t="shared" si="33"/>
        <v>9.1773922775601555</v>
      </c>
      <c r="AH19" s="55">
        <f t="shared" si="34"/>
        <v>13.878007834359259</v>
      </c>
      <c r="AI19" s="55">
        <f t="shared" si="35"/>
        <v>65.304980414101848</v>
      </c>
      <c r="AJ19" s="55">
        <f t="shared" si="36"/>
        <v>11.639619473978735</v>
      </c>
      <c r="AK19" s="21">
        <f t="shared" si="37"/>
        <v>5.2602126468942361</v>
      </c>
      <c r="AL19" s="21">
        <f t="shared" si="38"/>
        <v>13.822048125349747</v>
      </c>
      <c r="AM19" s="21">
        <f t="shared" si="39"/>
        <v>66.648013430330167</v>
      </c>
      <c r="AN19" s="21">
        <f t="shared" si="40"/>
        <v>14.269725797425853</v>
      </c>
      <c r="AO19" s="21">
        <f t="shared" si="41"/>
        <v>5.8757694459988814</v>
      </c>
      <c r="AP19" s="21">
        <f t="shared" si="42"/>
        <v>10.800223838836038</v>
      </c>
      <c r="AQ19" s="21">
        <f t="shared" si="43"/>
        <v>70.844991606043649</v>
      </c>
      <c r="AR19" s="21">
        <f t="shared" si="44"/>
        <v>12.479015109121432</v>
      </c>
    </row>
    <row r="20" spans="2:44" x14ac:dyDescent="0.25">
      <c r="B20" s="9" t="s">
        <v>13</v>
      </c>
      <c r="C20" s="7">
        <v>13</v>
      </c>
      <c r="D20" s="7">
        <v>10</v>
      </c>
      <c r="E20" s="7">
        <v>136</v>
      </c>
      <c r="F20" s="7">
        <v>36</v>
      </c>
      <c r="G20" s="7">
        <v>3</v>
      </c>
      <c r="H20" s="7">
        <v>7</v>
      </c>
      <c r="I20" s="7">
        <v>125</v>
      </c>
      <c r="J20" s="7">
        <v>60</v>
      </c>
      <c r="K20" s="7">
        <v>3</v>
      </c>
      <c r="L20" s="7">
        <v>7</v>
      </c>
      <c r="M20" s="7">
        <v>127</v>
      </c>
      <c r="N20" s="7">
        <v>58</v>
      </c>
      <c r="O20" s="7">
        <v>13</v>
      </c>
      <c r="P20" s="7">
        <v>29</v>
      </c>
      <c r="Q20" s="7">
        <v>112</v>
      </c>
      <c r="R20" s="7">
        <v>41</v>
      </c>
      <c r="S20" s="7">
        <v>14</v>
      </c>
      <c r="T20" s="7">
        <v>21</v>
      </c>
      <c r="U20" s="7">
        <v>124</v>
      </c>
      <c r="V20" s="7">
        <v>36</v>
      </c>
      <c r="X20" s="9" t="s">
        <v>13</v>
      </c>
      <c r="Y20" s="11">
        <f t="shared" si="25"/>
        <v>6.666666666666667</v>
      </c>
      <c r="Z20" s="11">
        <f t="shared" si="26"/>
        <v>5.1282051282051277</v>
      </c>
      <c r="AA20" s="11">
        <f t="shared" si="27"/>
        <v>69.743589743589737</v>
      </c>
      <c r="AB20" s="11">
        <f t="shared" si="28"/>
        <v>18.461538461538463</v>
      </c>
      <c r="AC20" s="50">
        <f t="shared" si="29"/>
        <v>1.5384615384615385</v>
      </c>
      <c r="AD20" s="50">
        <f t="shared" si="30"/>
        <v>3.5897435897435894</v>
      </c>
      <c r="AE20" s="50">
        <f t="shared" si="31"/>
        <v>64.102564102564102</v>
      </c>
      <c r="AF20" s="50">
        <f t="shared" si="32"/>
        <v>30.76923076923077</v>
      </c>
      <c r="AG20" s="55">
        <f t="shared" si="33"/>
        <v>1.5384615384615385</v>
      </c>
      <c r="AH20" s="55">
        <f t="shared" si="34"/>
        <v>3.5897435897435894</v>
      </c>
      <c r="AI20" s="55">
        <f t="shared" si="35"/>
        <v>65.128205128205124</v>
      </c>
      <c r="AJ20" s="55">
        <f t="shared" si="36"/>
        <v>29.743589743589745</v>
      </c>
      <c r="AK20" s="21">
        <f t="shared" si="37"/>
        <v>6.666666666666667</v>
      </c>
      <c r="AL20" s="21">
        <f t="shared" si="38"/>
        <v>14.871794871794872</v>
      </c>
      <c r="AM20" s="21">
        <f t="shared" si="39"/>
        <v>57.435897435897431</v>
      </c>
      <c r="AN20" s="21">
        <f t="shared" si="40"/>
        <v>21.025641025641026</v>
      </c>
      <c r="AO20" s="21">
        <f t="shared" si="41"/>
        <v>7.1794871794871788</v>
      </c>
      <c r="AP20" s="21">
        <f t="shared" si="42"/>
        <v>10.76923076923077</v>
      </c>
      <c r="AQ20" s="21">
        <f t="shared" si="43"/>
        <v>63.589743589743584</v>
      </c>
      <c r="AR20" s="21">
        <f t="shared" si="44"/>
        <v>18.461538461538463</v>
      </c>
    </row>
    <row r="21" spans="2:44" x14ac:dyDescent="0.25">
      <c r="B21" s="9" t="s">
        <v>14</v>
      </c>
      <c r="C21" s="7">
        <v>47</v>
      </c>
      <c r="D21" s="7">
        <v>28</v>
      </c>
      <c r="E21" s="7">
        <v>206</v>
      </c>
      <c r="F21" s="7">
        <v>75</v>
      </c>
      <c r="G21" s="7">
        <v>27</v>
      </c>
      <c r="H21" s="7">
        <v>20</v>
      </c>
      <c r="I21" s="7">
        <v>234</v>
      </c>
      <c r="J21" s="7">
        <v>75</v>
      </c>
      <c r="K21" s="7">
        <v>100</v>
      </c>
      <c r="L21" s="7">
        <v>63</v>
      </c>
      <c r="M21" s="7">
        <v>123</v>
      </c>
      <c r="N21" s="7">
        <v>70</v>
      </c>
      <c r="O21" s="7">
        <v>52</v>
      </c>
      <c r="P21" s="7">
        <v>67</v>
      </c>
      <c r="Q21" s="7">
        <v>155</v>
      </c>
      <c r="R21" s="7">
        <v>82</v>
      </c>
      <c r="S21" s="7">
        <v>45</v>
      </c>
      <c r="T21" s="7">
        <v>55</v>
      </c>
      <c r="U21" s="7">
        <v>174</v>
      </c>
      <c r="V21" s="7">
        <v>82</v>
      </c>
      <c r="X21" s="9" t="s">
        <v>14</v>
      </c>
      <c r="Y21" s="11">
        <f t="shared" si="25"/>
        <v>13.202247191011235</v>
      </c>
      <c r="Z21" s="11">
        <f t="shared" si="26"/>
        <v>7.8651685393258424</v>
      </c>
      <c r="AA21" s="11">
        <f t="shared" si="27"/>
        <v>57.865168539325836</v>
      </c>
      <c r="AB21" s="11">
        <f t="shared" si="28"/>
        <v>21.067415730337078</v>
      </c>
      <c r="AC21" s="50">
        <f t="shared" si="29"/>
        <v>7.5842696629213489</v>
      </c>
      <c r="AD21" s="50">
        <f t="shared" si="30"/>
        <v>5.6179775280898872</v>
      </c>
      <c r="AE21" s="50">
        <f t="shared" si="31"/>
        <v>65.730337078651687</v>
      </c>
      <c r="AF21" s="50">
        <f t="shared" si="32"/>
        <v>21.067415730337078</v>
      </c>
      <c r="AG21" s="55">
        <f t="shared" si="33"/>
        <v>28.08988764044944</v>
      </c>
      <c r="AH21" s="55">
        <f t="shared" si="34"/>
        <v>17.696629213483146</v>
      </c>
      <c r="AI21" s="55">
        <f t="shared" si="35"/>
        <v>34.550561797752813</v>
      </c>
      <c r="AJ21" s="55">
        <f t="shared" si="36"/>
        <v>19.662921348314608</v>
      </c>
      <c r="AK21" s="21">
        <f t="shared" si="37"/>
        <v>14.606741573033707</v>
      </c>
      <c r="AL21" s="21">
        <f t="shared" si="38"/>
        <v>18.820224719101123</v>
      </c>
      <c r="AM21" s="21">
        <f t="shared" si="39"/>
        <v>43.539325842696627</v>
      </c>
      <c r="AN21" s="21">
        <f t="shared" si="40"/>
        <v>23.033707865168541</v>
      </c>
      <c r="AO21" s="21">
        <f t="shared" si="41"/>
        <v>12.640449438202248</v>
      </c>
      <c r="AP21" s="21">
        <f t="shared" si="42"/>
        <v>15.44943820224719</v>
      </c>
      <c r="AQ21" s="21">
        <f t="shared" si="43"/>
        <v>48.876404494382022</v>
      </c>
      <c r="AR21" s="21">
        <f t="shared" si="44"/>
        <v>23.033707865168541</v>
      </c>
    </row>
    <row r="22" spans="2:44" x14ac:dyDescent="0.25">
      <c r="B22" s="9" t="s">
        <v>15</v>
      </c>
      <c r="C22" s="7">
        <v>7</v>
      </c>
      <c r="D22" s="7">
        <v>8</v>
      </c>
      <c r="E22" s="7">
        <v>187</v>
      </c>
      <c r="F22" s="7">
        <v>31</v>
      </c>
      <c r="G22" s="7">
        <v>6</v>
      </c>
      <c r="H22" s="7">
        <v>3</v>
      </c>
      <c r="I22" s="7">
        <v>179</v>
      </c>
      <c r="J22" s="7">
        <v>45</v>
      </c>
      <c r="K22" s="7">
        <v>8</v>
      </c>
      <c r="L22" s="7">
        <v>13</v>
      </c>
      <c r="M22" s="7">
        <v>165</v>
      </c>
      <c r="N22" s="7">
        <v>47</v>
      </c>
      <c r="O22" s="7">
        <v>10</v>
      </c>
      <c r="P22" s="7">
        <v>27</v>
      </c>
      <c r="Q22" s="7">
        <v>160</v>
      </c>
      <c r="R22" s="7">
        <v>36</v>
      </c>
      <c r="S22" s="7">
        <v>10</v>
      </c>
      <c r="T22" s="7">
        <v>34</v>
      </c>
      <c r="U22" s="7">
        <v>154</v>
      </c>
      <c r="V22" s="7">
        <v>35</v>
      </c>
      <c r="X22" s="9" t="s">
        <v>15</v>
      </c>
      <c r="Y22" s="11">
        <f t="shared" si="25"/>
        <v>3.0042918454935621</v>
      </c>
      <c r="Z22" s="11">
        <f t="shared" si="26"/>
        <v>3.4334763948497855</v>
      </c>
      <c r="AA22" s="11">
        <f t="shared" si="27"/>
        <v>80.257510729613728</v>
      </c>
      <c r="AB22" s="11">
        <f t="shared" si="28"/>
        <v>13.304721030042918</v>
      </c>
      <c r="AC22" s="50">
        <f t="shared" si="29"/>
        <v>2.5751072961373391</v>
      </c>
      <c r="AD22" s="50">
        <f t="shared" si="30"/>
        <v>1.2875536480686696</v>
      </c>
      <c r="AE22" s="50">
        <f t="shared" si="31"/>
        <v>76.824034334763951</v>
      </c>
      <c r="AF22" s="50">
        <f t="shared" si="32"/>
        <v>19.313304721030043</v>
      </c>
      <c r="AG22" s="55">
        <f t="shared" si="33"/>
        <v>3.4334763948497855</v>
      </c>
      <c r="AH22" s="55">
        <f t="shared" si="34"/>
        <v>5.5793991416309012</v>
      </c>
      <c r="AI22" s="55">
        <f t="shared" si="35"/>
        <v>70.815450643776828</v>
      </c>
      <c r="AJ22" s="55">
        <f t="shared" si="36"/>
        <v>20.171673819742487</v>
      </c>
      <c r="AK22" s="21">
        <f t="shared" si="37"/>
        <v>4.2918454935622314</v>
      </c>
      <c r="AL22" s="21">
        <f t="shared" si="38"/>
        <v>11.587982832618025</v>
      </c>
      <c r="AM22" s="21">
        <f t="shared" si="39"/>
        <v>68.669527896995703</v>
      </c>
      <c r="AN22" s="21">
        <f t="shared" si="40"/>
        <v>15.450643776824036</v>
      </c>
      <c r="AO22" s="21">
        <f t="shared" si="41"/>
        <v>4.2918454935622314</v>
      </c>
      <c r="AP22" s="21">
        <f t="shared" si="42"/>
        <v>14.592274678111588</v>
      </c>
      <c r="AQ22" s="21">
        <f t="shared" si="43"/>
        <v>66.094420600858371</v>
      </c>
      <c r="AR22" s="21">
        <f t="shared" si="44"/>
        <v>15.021459227467812</v>
      </c>
    </row>
    <row r="23" spans="2:44" x14ac:dyDescent="0.25">
      <c r="B23" s="9" t="s">
        <v>16</v>
      </c>
      <c r="C23" s="7">
        <v>59</v>
      </c>
      <c r="D23" s="7">
        <v>61</v>
      </c>
      <c r="E23" s="7">
        <v>619</v>
      </c>
      <c r="F23" s="7">
        <v>196</v>
      </c>
      <c r="G23" s="7">
        <v>66</v>
      </c>
      <c r="H23" s="7">
        <v>40</v>
      </c>
      <c r="I23" s="7">
        <v>551</v>
      </c>
      <c r="J23" s="7">
        <v>278</v>
      </c>
      <c r="K23" s="7">
        <v>49</v>
      </c>
      <c r="L23" s="7">
        <v>41</v>
      </c>
      <c r="M23" s="7">
        <v>569</v>
      </c>
      <c r="N23" s="7">
        <v>276</v>
      </c>
      <c r="O23" s="7">
        <v>69</v>
      </c>
      <c r="P23" s="7">
        <v>141</v>
      </c>
      <c r="Q23" s="7">
        <v>529</v>
      </c>
      <c r="R23" s="7">
        <v>196</v>
      </c>
      <c r="S23" s="7">
        <v>86</v>
      </c>
      <c r="T23" s="7">
        <v>114</v>
      </c>
      <c r="U23" s="7">
        <v>559</v>
      </c>
      <c r="V23" s="7">
        <v>176</v>
      </c>
      <c r="X23" s="9" t="s">
        <v>16</v>
      </c>
      <c r="Y23" s="11">
        <f t="shared" si="25"/>
        <v>6.3101604278074861</v>
      </c>
      <c r="Z23" s="11">
        <f t="shared" si="26"/>
        <v>6.524064171122995</v>
      </c>
      <c r="AA23" s="11">
        <f t="shared" si="27"/>
        <v>66.203208556149733</v>
      </c>
      <c r="AB23" s="11">
        <f t="shared" si="28"/>
        <v>20.962566844919785</v>
      </c>
      <c r="AC23" s="50">
        <f t="shared" si="29"/>
        <v>7.0588235294117645</v>
      </c>
      <c r="AD23" s="50">
        <f t="shared" si="30"/>
        <v>4.2780748663101598</v>
      </c>
      <c r="AE23" s="50">
        <f t="shared" si="31"/>
        <v>58.930481283422466</v>
      </c>
      <c r="AF23" s="50">
        <f t="shared" si="32"/>
        <v>29.732620320855613</v>
      </c>
      <c r="AG23" s="55">
        <f t="shared" si="33"/>
        <v>5.2406417112299462</v>
      </c>
      <c r="AH23" s="55">
        <f t="shared" si="34"/>
        <v>4.3850267379679151</v>
      </c>
      <c r="AI23" s="55">
        <f t="shared" si="35"/>
        <v>60.855614973262028</v>
      </c>
      <c r="AJ23" s="55">
        <f t="shared" si="36"/>
        <v>29.518716577540104</v>
      </c>
      <c r="AK23" s="21">
        <f t="shared" si="37"/>
        <v>7.379679144385026</v>
      </c>
      <c r="AL23" s="21">
        <f t="shared" si="38"/>
        <v>15.080213903743314</v>
      </c>
      <c r="AM23" s="21">
        <f t="shared" si="39"/>
        <v>56.577540106951872</v>
      </c>
      <c r="AN23" s="21">
        <f t="shared" si="40"/>
        <v>20.962566844919785</v>
      </c>
      <c r="AO23" s="21">
        <f t="shared" si="41"/>
        <v>9.1978609625668444</v>
      </c>
      <c r="AP23" s="21">
        <f t="shared" si="42"/>
        <v>12.192513368983956</v>
      </c>
      <c r="AQ23" s="21">
        <f t="shared" si="43"/>
        <v>59.786096256684495</v>
      </c>
      <c r="AR23" s="21">
        <f t="shared" si="44"/>
        <v>18.823529411764707</v>
      </c>
    </row>
    <row r="24" spans="2:44" x14ac:dyDescent="0.25">
      <c r="B24" s="4" t="s">
        <v>46</v>
      </c>
      <c r="C24" s="18"/>
      <c r="D24" s="18"/>
      <c r="E24" s="1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X24" s="4" t="s">
        <v>46</v>
      </c>
      <c r="Y24" s="34"/>
      <c r="Z24" s="34"/>
      <c r="AA24" s="34"/>
      <c r="AB24" s="49"/>
      <c r="AC24" s="53"/>
      <c r="AD24" s="34"/>
      <c r="AE24" s="34"/>
      <c r="AF24" s="54"/>
      <c r="AG24" s="46"/>
      <c r="AH24" s="34"/>
      <c r="AI24" s="34"/>
      <c r="AJ24" s="58"/>
    </row>
    <row r="25" spans="2:44" x14ac:dyDescent="0.25">
      <c r="B25" s="9" t="s">
        <v>47</v>
      </c>
      <c r="C25" s="7">
        <v>271</v>
      </c>
      <c r="D25" s="7">
        <v>208</v>
      </c>
      <c r="E25" s="7">
        <v>3120</v>
      </c>
      <c r="F25" s="7">
        <v>678</v>
      </c>
      <c r="G25" s="7">
        <v>286</v>
      </c>
      <c r="H25" s="7">
        <v>237</v>
      </c>
      <c r="I25" s="7">
        <v>3013</v>
      </c>
      <c r="J25" s="7">
        <v>741</v>
      </c>
      <c r="K25" s="7">
        <v>346</v>
      </c>
      <c r="L25" s="7">
        <v>419</v>
      </c>
      <c r="M25" s="7">
        <v>2765</v>
      </c>
      <c r="N25" s="7">
        <v>747</v>
      </c>
      <c r="O25" s="7">
        <v>247</v>
      </c>
      <c r="P25" s="7">
        <v>582</v>
      </c>
      <c r="Q25" s="7">
        <v>2701</v>
      </c>
      <c r="R25" s="7">
        <v>747</v>
      </c>
      <c r="S25" s="7">
        <v>267</v>
      </c>
      <c r="T25" s="7">
        <v>444</v>
      </c>
      <c r="U25" s="7">
        <v>2901</v>
      </c>
      <c r="V25" s="7">
        <v>665</v>
      </c>
      <c r="X25" s="9" t="s">
        <v>47</v>
      </c>
      <c r="Y25" s="11">
        <f t="shared" ref="Y25:Y26" si="45">C25/($C25+$D25+$E25+$F25)*100</f>
        <v>6.3362169745148469</v>
      </c>
      <c r="Z25" s="11">
        <f t="shared" ref="Z25:Z26" si="46">D25/($C25+$D25+$E25+$F25)*100</f>
        <v>4.86322188449848</v>
      </c>
      <c r="AA25" s="11">
        <f t="shared" ref="AA25:AA26" si="47">E25/($C25+$D25+$E25+$F25)*100</f>
        <v>72.948328267477208</v>
      </c>
      <c r="AB25" s="11">
        <f t="shared" ref="AB25:AB26" si="48">F25/($C25+$D25+$E25+$F25)*100</f>
        <v>15.85223287350947</v>
      </c>
      <c r="AC25" s="50">
        <f t="shared" ref="AC25:AC26" si="49">G25/($G25+$H25+$I25+$J25)*100</f>
        <v>6.6869300911854097</v>
      </c>
      <c r="AD25" s="50">
        <f t="shared" ref="AD25:AD26" si="50">H25/($G25+$H25+$I25+$J25)*100</f>
        <v>5.5412672433949028</v>
      </c>
      <c r="AE25" s="50">
        <f t="shared" ref="AE25:AE26" si="51">I25/($G25+$H25+$I25+$J25)*100</f>
        <v>70.446574701893852</v>
      </c>
      <c r="AF25" s="50">
        <f t="shared" ref="AF25:AF26" si="52">J25/($G25+$H25+$I25+$J25)*100</f>
        <v>17.325227963525837</v>
      </c>
      <c r="AG25" s="55">
        <f t="shared" ref="AG25:AG26" si="53">K25/($K25+$L25+$M25+$N25)*100</f>
        <v>8.0897825578676645</v>
      </c>
      <c r="AH25" s="55">
        <f t="shared" ref="AH25:AH26" si="54">L25/($K25+$L25+$M25+$N25)*100</f>
        <v>9.7965863923310739</v>
      </c>
      <c r="AI25" s="55">
        <f t="shared" ref="AI25:AI26" si="55">M25/($K25+$L25+$M25+$N25)*100</f>
        <v>64.648117839607195</v>
      </c>
      <c r="AJ25" s="55">
        <f t="shared" ref="AJ25:AJ26" si="56">N25/($K25+$L25+$M25+$N25)*100</f>
        <v>17.465513210194061</v>
      </c>
      <c r="AK25" s="21">
        <f t="shared" ref="AK25:AK26" si="57">O25/($O25+$P25+$Q25+$R25)*100</f>
        <v>5.7750759878419453</v>
      </c>
      <c r="AL25" s="21">
        <f t="shared" ref="AL25:AL26" si="58">P25/($O25+$P25+$Q25+$R25)*100</f>
        <v>13.607668926817862</v>
      </c>
      <c r="AM25" s="21">
        <f t="shared" ref="AM25:AM26" si="59">Q25/($O25+$P25+$Q25+$R25)*100</f>
        <v>63.151741875146129</v>
      </c>
      <c r="AN25" s="21">
        <f t="shared" ref="AN25:AN26" si="60">R25/($O25+$P25+$Q25+$R25)*100</f>
        <v>17.465513210194061</v>
      </c>
      <c r="AO25" s="21">
        <f t="shared" ref="AO25:AO26" si="61">S25/($S25+$T25+$U25+$V25)*100</f>
        <v>6.2426934767360294</v>
      </c>
      <c r="AP25" s="21">
        <f t="shared" ref="AP25:AP26" si="62">T25/($S25+$T25+$U25+$V25)*100</f>
        <v>10.381108253448678</v>
      </c>
      <c r="AQ25" s="21">
        <f t="shared" ref="AQ25:AQ26" si="63">U25/($S25+$T25+$U25+$V25)*100</f>
        <v>67.827916764086979</v>
      </c>
      <c r="AR25" s="21">
        <f t="shared" ref="AR25:AR26" si="64">V25/($S25+$T25+$U25+$V25)*100</f>
        <v>15.548281505728315</v>
      </c>
    </row>
    <row r="26" spans="2:44" x14ac:dyDescent="0.25">
      <c r="B26" s="9" t="s">
        <v>48</v>
      </c>
      <c r="C26" s="7">
        <v>110</v>
      </c>
      <c r="D26" s="7">
        <v>102</v>
      </c>
      <c r="E26" s="7">
        <v>1171</v>
      </c>
      <c r="F26" s="7">
        <v>177</v>
      </c>
      <c r="G26" s="7">
        <v>124</v>
      </c>
      <c r="H26" s="7">
        <v>113</v>
      </c>
      <c r="I26" s="7">
        <v>1101</v>
      </c>
      <c r="J26" s="7">
        <v>222</v>
      </c>
      <c r="K26" s="7">
        <v>84</v>
      </c>
      <c r="L26" s="7">
        <v>117</v>
      </c>
      <c r="M26" s="7">
        <v>1116</v>
      </c>
      <c r="N26" s="7">
        <v>243</v>
      </c>
      <c r="O26" s="7">
        <v>103</v>
      </c>
      <c r="P26" s="7">
        <v>266</v>
      </c>
      <c r="Q26" s="7">
        <v>986</v>
      </c>
      <c r="R26" s="7">
        <v>205</v>
      </c>
      <c r="S26" s="7">
        <v>107</v>
      </c>
      <c r="T26" s="7">
        <v>171</v>
      </c>
      <c r="U26" s="7">
        <v>1092</v>
      </c>
      <c r="V26" s="7">
        <v>190</v>
      </c>
      <c r="X26" s="9" t="s">
        <v>48</v>
      </c>
      <c r="Y26" s="11">
        <f t="shared" si="45"/>
        <v>7.0512820512820511</v>
      </c>
      <c r="Z26" s="11">
        <f t="shared" si="46"/>
        <v>6.5384615384615392</v>
      </c>
      <c r="AA26" s="11">
        <f t="shared" si="47"/>
        <v>75.064102564102569</v>
      </c>
      <c r="AB26" s="11">
        <f t="shared" si="48"/>
        <v>11.346153846153847</v>
      </c>
      <c r="AC26" s="50">
        <f t="shared" si="49"/>
        <v>7.948717948717948</v>
      </c>
      <c r="AD26" s="50">
        <f t="shared" si="50"/>
        <v>7.2435897435897445</v>
      </c>
      <c r="AE26" s="50">
        <f t="shared" si="51"/>
        <v>70.57692307692308</v>
      </c>
      <c r="AF26" s="50">
        <f t="shared" si="52"/>
        <v>14.23076923076923</v>
      </c>
      <c r="AG26" s="55">
        <f t="shared" si="53"/>
        <v>5.384615384615385</v>
      </c>
      <c r="AH26" s="55">
        <f t="shared" si="54"/>
        <v>7.5</v>
      </c>
      <c r="AI26" s="55">
        <f t="shared" si="55"/>
        <v>71.538461538461533</v>
      </c>
      <c r="AJ26" s="55">
        <f t="shared" si="56"/>
        <v>15.576923076923077</v>
      </c>
      <c r="AK26" s="21">
        <f t="shared" si="57"/>
        <v>6.6025641025641031</v>
      </c>
      <c r="AL26" s="21">
        <f t="shared" si="58"/>
        <v>17.051282051282051</v>
      </c>
      <c r="AM26" s="21">
        <f t="shared" si="59"/>
        <v>63.205128205128204</v>
      </c>
      <c r="AN26" s="21">
        <f t="shared" si="60"/>
        <v>13.141025641025642</v>
      </c>
      <c r="AO26" s="21">
        <f t="shared" si="61"/>
        <v>6.8589743589743595</v>
      </c>
      <c r="AP26" s="21">
        <f t="shared" si="62"/>
        <v>10.961538461538462</v>
      </c>
      <c r="AQ26" s="21">
        <f t="shared" si="63"/>
        <v>70</v>
      </c>
      <c r="AR26" s="21">
        <f t="shared" si="64"/>
        <v>12.179487179487179</v>
      </c>
    </row>
  </sheetData>
  <mergeCells count="16">
    <mergeCell ref="B7:B8"/>
    <mergeCell ref="C7:F7"/>
    <mergeCell ref="G7:J7"/>
    <mergeCell ref="K7:N7"/>
    <mergeCell ref="O7:R7"/>
    <mergeCell ref="AO7:AR7"/>
    <mergeCell ref="L2:N2"/>
    <mergeCell ref="O2:Q2"/>
    <mergeCell ref="R2:Y2"/>
    <mergeCell ref="Z2:AB2"/>
    <mergeCell ref="X7:X8"/>
    <mergeCell ref="Y7:AB7"/>
    <mergeCell ref="AC7:AF7"/>
    <mergeCell ref="AG7:AJ7"/>
    <mergeCell ref="AK7:AN7"/>
    <mergeCell ref="S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23" max="1048575" man="1"/>
    <brk id="3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topLeftCell="A10" zoomScaleNormal="100" workbookViewId="0">
      <selection activeCell="B2" sqref="B2"/>
    </sheetView>
  </sheetViews>
  <sheetFormatPr defaultRowHeight="15" x14ac:dyDescent="0.25"/>
  <cols>
    <col min="1" max="1" width="3.42578125" customWidth="1"/>
    <col min="2" max="2" width="28.28515625" customWidth="1"/>
    <col min="3" max="22" width="10.140625" customWidth="1"/>
    <col min="23" max="23" width="3.42578125" customWidth="1"/>
    <col min="24" max="24" width="27.7109375" customWidth="1"/>
  </cols>
  <sheetData>
    <row r="1" spans="1:44" ht="18" x14ac:dyDescent="0.25">
      <c r="B1" s="1" t="s">
        <v>30</v>
      </c>
    </row>
    <row r="2" spans="1:44" ht="18" x14ac:dyDescent="0.25">
      <c r="A2" s="22"/>
      <c r="B2" s="1" t="str">
        <f>Índice!B2</f>
        <v>Novembro 2020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59"/>
      <c r="AD2" s="59"/>
    </row>
    <row r="3" spans="1:44" x14ac:dyDescent="0.25">
      <c r="B3" s="23" t="s">
        <v>33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59"/>
      <c r="AD3" s="59"/>
    </row>
    <row r="4" spans="1:44" ht="18" customHeight="1" x14ac:dyDescent="0.25">
      <c r="B4" s="1" t="s">
        <v>92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25"/>
    <row r="6" spans="1:44" x14ac:dyDescent="0.25">
      <c r="B6" s="19" t="s">
        <v>27</v>
      </c>
      <c r="X6" s="19" t="s">
        <v>28</v>
      </c>
    </row>
    <row r="7" spans="1:44" ht="27" customHeight="1" x14ac:dyDescent="0.25">
      <c r="B7" s="93" t="s">
        <v>0</v>
      </c>
      <c r="C7" s="93" t="s">
        <v>93</v>
      </c>
      <c r="D7" s="93"/>
      <c r="E7" s="93"/>
      <c r="F7" s="98"/>
      <c r="G7" s="93" t="s">
        <v>94</v>
      </c>
      <c r="H7" s="93"/>
      <c r="I7" s="93"/>
      <c r="J7" s="99"/>
      <c r="K7" s="93" t="s">
        <v>52</v>
      </c>
      <c r="L7" s="93"/>
      <c r="M7" s="93"/>
      <c r="N7" s="100"/>
      <c r="O7" s="93" t="s">
        <v>53</v>
      </c>
      <c r="P7" s="93"/>
      <c r="Q7" s="93"/>
      <c r="R7" s="93"/>
      <c r="S7" s="96" t="s">
        <v>54</v>
      </c>
      <c r="T7" s="96"/>
      <c r="U7" s="96"/>
      <c r="V7" s="96"/>
      <c r="X7" s="93" t="s">
        <v>0</v>
      </c>
      <c r="Y7" s="93" t="s">
        <v>93</v>
      </c>
      <c r="Z7" s="93"/>
      <c r="AA7" s="93"/>
      <c r="AB7" s="98"/>
      <c r="AC7" s="93" t="s">
        <v>94</v>
      </c>
      <c r="AD7" s="93"/>
      <c r="AE7" s="93"/>
      <c r="AF7" s="99"/>
      <c r="AG7" s="93" t="s">
        <v>52</v>
      </c>
      <c r="AH7" s="93"/>
      <c r="AI7" s="93"/>
      <c r="AJ7" s="100"/>
      <c r="AK7" s="93" t="s">
        <v>53</v>
      </c>
      <c r="AL7" s="93"/>
      <c r="AM7" s="93"/>
      <c r="AN7" s="93"/>
      <c r="AO7" s="96" t="s">
        <v>54</v>
      </c>
      <c r="AP7" s="96"/>
      <c r="AQ7" s="96"/>
      <c r="AR7" s="96"/>
    </row>
    <row r="8" spans="1:44" ht="67.5" x14ac:dyDescent="0.25">
      <c r="B8" s="94"/>
      <c r="C8" s="60" t="s">
        <v>55</v>
      </c>
      <c r="D8" s="60" t="s">
        <v>56</v>
      </c>
      <c r="E8" s="60" t="s">
        <v>95</v>
      </c>
      <c r="F8" s="3" t="s">
        <v>57</v>
      </c>
      <c r="G8" s="60" t="s">
        <v>55</v>
      </c>
      <c r="H8" s="60" t="s">
        <v>56</v>
      </c>
      <c r="I8" s="60" t="s">
        <v>95</v>
      </c>
      <c r="J8" s="3" t="s">
        <v>57</v>
      </c>
      <c r="K8" s="60" t="s">
        <v>55</v>
      </c>
      <c r="L8" s="60" t="s">
        <v>56</v>
      </c>
      <c r="M8" s="60" t="s">
        <v>95</v>
      </c>
      <c r="N8" s="3" t="s">
        <v>57</v>
      </c>
      <c r="O8" s="60" t="s">
        <v>55</v>
      </c>
      <c r="P8" s="60" t="s">
        <v>56</v>
      </c>
      <c r="Q8" s="60" t="s">
        <v>95</v>
      </c>
      <c r="R8" s="3" t="s">
        <v>57</v>
      </c>
      <c r="S8" s="60" t="s">
        <v>55</v>
      </c>
      <c r="T8" s="60" t="s">
        <v>56</v>
      </c>
      <c r="U8" s="60" t="s">
        <v>95</v>
      </c>
      <c r="V8" s="3" t="s">
        <v>57</v>
      </c>
      <c r="X8" s="94"/>
      <c r="Y8" s="60" t="s">
        <v>55</v>
      </c>
      <c r="Z8" s="60" t="s">
        <v>56</v>
      </c>
      <c r="AA8" s="60" t="s">
        <v>95</v>
      </c>
      <c r="AB8" s="3" t="s">
        <v>57</v>
      </c>
      <c r="AC8" s="60" t="s">
        <v>55</v>
      </c>
      <c r="AD8" s="60" t="s">
        <v>56</v>
      </c>
      <c r="AE8" s="60" t="s">
        <v>95</v>
      </c>
      <c r="AF8" s="3" t="s">
        <v>57</v>
      </c>
      <c r="AG8" s="60" t="s">
        <v>55</v>
      </c>
      <c r="AH8" s="60" t="s">
        <v>56</v>
      </c>
      <c r="AI8" s="60" t="s">
        <v>95</v>
      </c>
      <c r="AJ8" s="3" t="s">
        <v>57</v>
      </c>
      <c r="AK8" s="60" t="s">
        <v>55</v>
      </c>
      <c r="AL8" s="60" t="s">
        <v>56</v>
      </c>
      <c r="AM8" s="60" t="s">
        <v>95</v>
      </c>
      <c r="AN8" s="3" t="s">
        <v>57</v>
      </c>
      <c r="AO8" s="60" t="s">
        <v>55</v>
      </c>
      <c r="AP8" s="60" t="s">
        <v>56</v>
      </c>
      <c r="AQ8" s="60" t="s">
        <v>95</v>
      </c>
      <c r="AR8" s="3" t="s">
        <v>57</v>
      </c>
    </row>
    <row r="9" spans="1:44" x14ac:dyDescent="0.25">
      <c r="B9" s="4" t="s">
        <v>1</v>
      </c>
      <c r="C9" s="5"/>
      <c r="D9" s="5"/>
      <c r="E9" s="5"/>
      <c r="F9" s="32"/>
      <c r="G9" s="36"/>
      <c r="H9" s="5"/>
      <c r="I9" s="5"/>
      <c r="J9" s="37"/>
      <c r="K9" s="42"/>
      <c r="L9" s="5"/>
      <c r="M9" s="5"/>
      <c r="N9" s="43"/>
      <c r="O9" s="5"/>
      <c r="P9" s="5"/>
      <c r="Q9" s="5"/>
      <c r="R9" s="5"/>
      <c r="S9" s="5"/>
      <c r="T9" s="5"/>
      <c r="U9" s="5"/>
      <c r="V9" s="5"/>
      <c r="X9" s="4" t="s">
        <v>1</v>
      </c>
      <c r="Y9" s="5"/>
      <c r="Z9" s="5"/>
      <c r="AA9" s="5"/>
      <c r="AB9" s="32"/>
      <c r="AC9" s="36"/>
      <c r="AD9" s="5"/>
      <c r="AE9" s="5"/>
      <c r="AF9" s="37"/>
      <c r="AG9" s="42"/>
      <c r="AH9" s="5"/>
      <c r="AI9" s="5"/>
      <c r="AJ9" s="43"/>
      <c r="AK9" s="5"/>
      <c r="AL9" s="5"/>
      <c r="AM9" s="5"/>
      <c r="AN9" s="5"/>
      <c r="AO9" s="5"/>
      <c r="AP9" s="5"/>
      <c r="AQ9" s="5"/>
      <c r="AR9" s="5"/>
    </row>
    <row r="10" spans="1:44" x14ac:dyDescent="0.25">
      <c r="B10" s="6" t="s">
        <v>1</v>
      </c>
      <c r="C10" s="7">
        <v>787</v>
      </c>
      <c r="D10" s="7">
        <v>217</v>
      </c>
      <c r="E10" s="7">
        <v>4372</v>
      </c>
      <c r="F10" s="7">
        <v>461</v>
      </c>
      <c r="G10" s="7">
        <v>897</v>
      </c>
      <c r="H10" s="7">
        <v>314</v>
      </c>
      <c r="I10" s="7">
        <v>4055</v>
      </c>
      <c r="J10" s="7">
        <v>571</v>
      </c>
      <c r="K10" s="7">
        <v>1180</v>
      </c>
      <c r="L10" s="7">
        <v>378</v>
      </c>
      <c r="M10" s="7">
        <v>3693</v>
      </c>
      <c r="N10" s="7">
        <v>586</v>
      </c>
      <c r="O10" s="7">
        <v>1107</v>
      </c>
      <c r="P10" s="7">
        <v>324</v>
      </c>
      <c r="Q10" s="7">
        <v>3743</v>
      </c>
      <c r="R10" s="7">
        <v>663</v>
      </c>
      <c r="S10" s="7">
        <v>999</v>
      </c>
      <c r="T10" s="7">
        <v>412</v>
      </c>
      <c r="U10" s="7">
        <v>3865</v>
      </c>
      <c r="V10" s="7">
        <v>561</v>
      </c>
      <c r="X10" s="6" t="s">
        <v>1</v>
      </c>
      <c r="Y10" s="11">
        <f>C10/($C10+$D10+$E10+$F10)*100</f>
        <v>13.482953572040431</v>
      </c>
      <c r="Z10" s="11">
        <f t="shared" ref="Z10:AB10" si="0">D10/($C10+$D10+$E10+$F10)*100</f>
        <v>3.7176631831420246</v>
      </c>
      <c r="AA10" s="11">
        <f t="shared" si="0"/>
        <v>74.901490491690936</v>
      </c>
      <c r="AB10" s="11">
        <f t="shared" si="0"/>
        <v>7.8978927531266061</v>
      </c>
      <c r="AC10" s="50">
        <f>G10/($G10+$H10+$I10+$J10)*100</f>
        <v>15.367483296213807</v>
      </c>
      <c r="AD10" s="50">
        <f t="shared" ref="AD10:AF10" si="1">H10/($G10+$H10+$I10+$J10)*100</f>
        <v>5.3794757580949124</v>
      </c>
      <c r="AE10" s="50">
        <f t="shared" si="1"/>
        <v>69.470618468391294</v>
      </c>
      <c r="AF10" s="50">
        <f t="shared" si="1"/>
        <v>9.782422477299983</v>
      </c>
      <c r="AG10" s="55">
        <f>K10/($K10+$L10+$M10+$N10)*100</f>
        <v>20.215864313859861</v>
      </c>
      <c r="AH10" s="55">
        <f t="shared" ref="AH10:AJ10" si="2">L10/($K10+$L10+$M10+$N10)*100</f>
        <v>6.4759294157957852</v>
      </c>
      <c r="AI10" s="55">
        <f t="shared" si="2"/>
        <v>63.268802467020734</v>
      </c>
      <c r="AJ10" s="55">
        <f t="shared" si="2"/>
        <v>10.039403803323625</v>
      </c>
      <c r="AK10" s="21">
        <f>O10/($O10+$P10+$Q10+$R10)*100</f>
        <v>18.965221860544801</v>
      </c>
      <c r="AL10" s="21">
        <f t="shared" ref="AL10:AN10" si="3">P10/($O10+$P10+$Q10+$R10)*100</f>
        <v>5.5507966421106731</v>
      </c>
      <c r="AM10" s="21">
        <f t="shared" si="3"/>
        <v>64.12540688709953</v>
      </c>
      <c r="AN10" s="21">
        <f t="shared" si="3"/>
        <v>11.358574610244988</v>
      </c>
      <c r="AO10" s="21">
        <f>S10/($S10+$T10+$U10+$V10)*100</f>
        <v>17.114956313174577</v>
      </c>
      <c r="AP10" s="21">
        <f t="shared" ref="AP10:AR10" si="4">T10/($S10+$T10+$U10+$V10)*100</f>
        <v>7.0584204214493758</v>
      </c>
      <c r="AQ10" s="21">
        <f>U10/($S10+$T10+$U10+$V10)*100</f>
        <v>66.215521672091825</v>
      </c>
      <c r="AR10" s="21">
        <f t="shared" si="4"/>
        <v>9.6111015932842214</v>
      </c>
    </row>
    <row r="11" spans="1:44" x14ac:dyDescent="0.25">
      <c r="B11" s="4" t="s">
        <v>2</v>
      </c>
      <c r="C11" s="8"/>
      <c r="D11" s="8"/>
      <c r="E11" s="8"/>
      <c r="F11" s="33"/>
      <c r="G11" s="38"/>
      <c r="H11" s="8"/>
      <c r="I11" s="8"/>
      <c r="J11" s="39"/>
      <c r="K11" s="44"/>
      <c r="L11" s="8"/>
      <c r="M11" s="8"/>
      <c r="N11" s="45"/>
      <c r="O11" s="8"/>
      <c r="P11" s="8"/>
      <c r="Q11" s="8"/>
      <c r="R11" s="8"/>
      <c r="S11" s="8"/>
      <c r="T11" s="8"/>
      <c r="U11" s="8"/>
      <c r="V11" s="8"/>
      <c r="X11" s="4" t="s">
        <v>2</v>
      </c>
      <c r="Y11" s="12"/>
      <c r="Z11" s="12"/>
      <c r="AA11" s="12"/>
      <c r="AB11" s="48"/>
      <c r="AC11" s="51"/>
      <c r="AD11" s="12"/>
      <c r="AE11" s="12"/>
      <c r="AF11" s="52"/>
      <c r="AG11" s="56"/>
      <c r="AH11" s="12"/>
      <c r="AI11" s="12"/>
      <c r="AJ11" s="57"/>
      <c r="AK11" s="12"/>
      <c r="AL11" s="12"/>
      <c r="AM11" s="12"/>
      <c r="AN11" s="12"/>
      <c r="AO11" s="12"/>
      <c r="AP11" s="12"/>
      <c r="AQ11" s="12"/>
      <c r="AR11" s="12"/>
    </row>
    <row r="12" spans="1:44" x14ac:dyDescent="0.25">
      <c r="B12" s="9" t="s">
        <v>3</v>
      </c>
      <c r="C12" s="7">
        <v>151</v>
      </c>
      <c r="D12" s="7">
        <v>48</v>
      </c>
      <c r="E12" s="7">
        <v>891</v>
      </c>
      <c r="F12" s="7">
        <v>130</v>
      </c>
      <c r="G12" s="7">
        <v>182</v>
      </c>
      <c r="H12" s="7">
        <v>57</v>
      </c>
      <c r="I12" s="7">
        <v>830</v>
      </c>
      <c r="J12" s="7">
        <v>151</v>
      </c>
      <c r="K12" s="7">
        <v>201</v>
      </c>
      <c r="L12" s="7">
        <v>58</v>
      </c>
      <c r="M12" s="7">
        <v>807</v>
      </c>
      <c r="N12" s="7">
        <v>154</v>
      </c>
      <c r="O12" s="7">
        <v>185</v>
      </c>
      <c r="P12" s="7">
        <v>58</v>
      </c>
      <c r="Q12" s="7">
        <v>806</v>
      </c>
      <c r="R12" s="7">
        <v>171</v>
      </c>
      <c r="S12" s="7">
        <v>215</v>
      </c>
      <c r="T12" s="7">
        <v>58</v>
      </c>
      <c r="U12" s="7">
        <v>796</v>
      </c>
      <c r="V12" s="7">
        <v>151</v>
      </c>
      <c r="X12" s="9" t="s">
        <v>3</v>
      </c>
      <c r="Y12" s="11">
        <f t="shared" ref="Y12:AB15" si="5">C12/($C12+$D12+$E12+$F12)*100</f>
        <v>12.377049180327869</v>
      </c>
      <c r="Z12" s="11">
        <f t="shared" si="5"/>
        <v>3.9344262295081971</v>
      </c>
      <c r="AA12" s="11">
        <f t="shared" si="5"/>
        <v>73.032786885245898</v>
      </c>
      <c r="AB12" s="11">
        <f t="shared" si="5"/>
        <v>10.655737704918032</v>
      </c>
      <c r="AC12" s="50">
        <f t="shared" ref="AC12:AF15" si="6">G12/($G12+$H12+$I12+$J12)*100</f>
        <v>14.918032786885247</v>
      </c>
      <c r="AD12" s="50">
        <f t="shared" si="6"/>
        <v>4.6721311475409841</v>
      </c>
      <c r="AE12" s="50">
        <f t="shared" si="6"/>
        <v>68.032786885245898</v>
      </c>
      <c r="AF12" s="50">
        <f t="shared" si="6"/>
        <v>12.377049180327869</v>
      </c>
      <c r="AG12" s="55">
        <f t="shared" ref="AG12:AJ15" si="7">K12/($K12+$L12+$M12+$N12)*100</f>
        <v>16.475409836065573</v>
      </c>
      <c r="AH12" s="55">
        <f t="shared" si="7"/>
        <v>4.7540983606557372</v>
      </c>
      <c r="AI12" s="55">
        <f t="shared" si="7"/>
        <v>66.147540983606561</v>
      </c>
      <c r="AJ12" s="55">
        <f t="shared" si="7"/>
        <v>12.622950819672132</v>
      </c>
      <c r="AK12" s="21">
        <f t="shared" ref="AK12:AN15" si="8">O12/($O12+$P12+$Q12+$R12)*100</f>
        <v>15.163934426229508</v>
      </c>
      <c r="AL12" s="21">
        <f t="shared" si="8"/>
        <v>4.7540983606557372</v>
      </c>
      <c r="AM12" s="21">
        <f t="shared" si="8"/>
        <v>66.06557377049181</v>
      </c>
      <c r="AN12" s="21">
        <f t="shared" si="8"/>
        <v>14.016393442622951</v>
      </c>
      <c r="AO12" s="21">
        <f t="shared" ref="AO12:AR15" si="9">S12/($S12+$T12+$U12+$V12)*100</f>
        <v>17.622950819672131</v>
      </c>
      <c r="AP12" s="21">
        <f t="shared" si="9"/>
        <v>4.7540983606557372</v>
      </c>
      <c r="AQ12" s="21">
        <f t="shared" si="9"/>
        <v>65.245901639344268</v>
      </c>
      <c r="AR12" s="21">
        <f t="shared" si="9"/>
        <v>12.377049180327869</v>
      </c>
    </row>
    <row r="13" spans="1:44" x14ac:dyDescent="0.25">
      <c r="B13" s="9" t="s">
        <v>4</v>
      </c>
      <c r="C13" s="7">
        <v>253</v>
      </c>
      <c r="D13" s="7">
        <v>75</v>
      </c>
      <c r="E13" s="7">
        <v>1588</v>
      </c>
      <c r="F13" s="7">
        <v>171</v>
      </c>
      <c r="G13" s="7">
        <v>313</v>
      </c>
      <c r="H13" s="7">
        <v>118</v>
      </c>
      <c r="I13" s="7">
        <v>1441</v>
      </c>
      <c r="J13" s="7">
        <v>215</v>
      </c>
      <c r="K13" s="7">
        <v>446</v>
      </c>
      <c r="L13" s="7">
        <v>117</v>
      </c>
      <c r="M13" s="7">
        <v>1301</v>
      </c>
      <c r="N13" s="7">
        <v>223</v>
      </c>
      <c r="O13" s="7">
        <v>418</v>
      </c>
      <c r="P13" s="7">
        <v>122</v>
      </c>
      <c r="Q13" s="7">
        <v>1301</v>
      </c>
      <c r="R13" s="7">
        <v>246</v>
      </c>
      <c r="S13" s="7">
        <v>395</v>
      </c>
      <c r="T13" s="7">
        <v>135</v>
      </c>
      <c r="U13" s="7">
        <v>1347</v>
      </c>
      <c r="V13" s="7">
        <v>210</v>
      </c>
      <c r="X13" s="9" t="s">
        <v>4</v>
      </c>
      <c r="Y13" s="11">
        <f t="shared" si="5"/>
        <v>12.122664111164351</v>
      </c>
      <c r="Z13" s="11">
        <f t="shared" si="5"/>
        <v>3.5936751317680886</v>
      </c>
      <c r="AA13" s="11">
        <f t="shared" si="5"/>
        <v>76.090081456636312</v>
      </c>
      <c r="AB13" s="11">
        <f t="shared" si="5"/>
        <v>8.1935793004312405</v>
      </c>
      <c r="AC13" s="50">
        <f t="shared" si="6"/>
        <v>14.997604216578821</v>
      </c>
      <c r="AD13" s="50">
        <f t="shared" si="6"/>
        <v>5.6540488739817922</v>
      </c>
      <c r="AE13" s="50">
        <f t="shared" si="6"/>
        <v>69.046478198370863</v>
      </c>
      <c r="AF13" s="50">
        <f t="shared" si="6"/>
        <v>10.30186871106852</v>
      </c>
      <c r="AG13" s="55">
        <f t="shared" si="7"/>
        <v>21.370388116914228</v>
      </c>
      <c r="AH13" s="55">
        <f t="shared" si="7"/>
        <v>5.6061332055582174</v>
      </c>
      <c r="AI13" s="55">
        <f t="shared" si="7"/>
        <v>62.338284619070436</v>
      </c>
      <c r="AJ13" s="55">
        <f t="shared" si="7"/>
        <v>10.685194058457114</v>
      </c>
      <c r="AK13" s="21">
        <f t="shared" si="8"/>
        <v>20.028749401054142</v>
      </c>
      <c r="AL13" s="21">
        <f t="shared" si="8"/>
        <v>5.8457115476760899</v>
      </c>
      <c r="AM13" s="21">
        <f t="shared" si="8"/>
        <v>62.338284619070436</v>
      </c>
      <c r="AN13" s="21">
        <f t="shared" si="8"/>
        <v>11.78725443219933</v>
      </c>
      <c r="AO13" s="21">
        <f t="shared" si="9"/>
        <v>18.92668902731193</v>
      </c>
      <c r="AP13" s="21">
        <f t="shared" si="9"/>
        <v>6.4686152371825578</v>
      </c>
      <c r="AQ13" s="21">
        <f t="shared" si="9"/>
        <v>64.542405366554874</v>
      </c>
      <c r="AR13" s="21">
        <f t="shared" si="9"/>
        <v>10.062290368950647</v>
      </c>
    </row>
    <row r="14" spans="1:44" x14ac:dyDescent="0.25">
      <c r="B14" s="9" t="s">
        <v>5</v>
      </c>
      <c r="C14" s="7">
        <v>260</v>
      </c>
      <c r="D14" s="7">
        <v>68</v>
      </c>
      <c r="E14" s="7">
        <v>1286</v>
      </c>
      <c r="F14" s="7">
        <v>111</v>
      </c>
      <c r="G14" s="7">
        <v>278</v>
      </c>
      <c r="H14" s="7">
        <v>93</v>
      </c>
      <c r="I14" s="7">
        <v>1214</v>
      </c>
      <c r="J14" s="7">
        <v>140</v>
      </c>
      <c r="K14" s="7">
        <v>412</v>
      </c>
      <c r="L14" s="7">
        <v>141</v>
      </c>
      <c r="M14" s="7">
        <v>1031</v>
      </c>
      <c r="N14" s="7">
        <v>141</v>
      </c>
      <c r="O14" s="7">
        <v>387</v>
      </c>
      <c r="P14" s="7">
        <v>105</v>
      </c>
      <c r="Q14" s="7">
        <v>1061</v>
      </c>
      <c r="R14" s="7">
        <v>172</v>
      </c>
      <c r="S14" s="7">
        <v>292</v>
      </c>
      <c r="T14" s="7">
        <v>149</v>
      </c>
      <c r="U14" s="7">
        <v>1148</v>
      </c>
      <c r="V14" s="7">
        <v>136</v>
      </c>
      <c r="X14" s="9" t="s">
        <v>5</v>
      </c>
      <c r="Y14" s="11">
        <f t="shared" si="5"/>
        <v>15.072463768115943</v>
      </c>
      <c r="Z14" s="11">
        <f t="shared" si="5"/>
        <v>3.9420289855072461</v>
      </c>
      <c r="AA14" s="11">
        <f t="shared" si="5"/>
        <v>74.550724637681157</v>
      </c>
      <c r="AB14" s="11">
        <f t="shared" si="5"/>
        <v>6.4347826086956523</v>
      </c>
      <c r="AC14" s="50">
        <f t="shared" si="6"/>
        <v>16.115942028985508</v>
      </c>
      <c r="AD14" s="50">
        <f t="shared" si="6"/>
        <v>5.3913043478260869</v>
      </c>
      <c r="AE14" s="50">
        <f t="shared" si="6"/>
        <v>70.376811594202906</v>
      </c>
      <c r="AF14" s="50">
        <f t="shared" si="6"/>
        <v>8.115942028985506</v>
      </c>
      <c r="AG14" s="55">
        <f t="shared" si="7"/>
        <v>23.884057971014492</v>
      </c>
      <c r="AH14" s="55">
        <f t="shared" si="7"/>
        <v>8.1739130434782599</v>
      </c>
      <c r="AI14" s="55">
        <f t="shared" si="7"/>
        <v>59.768115942028984</v>
      </c>
      <c r="AJ14" s="55">
        <f t="shared" si="7"/>
        <v>8.1739130434782599</v>
      </c>
      <c r="AK14" s="21">
        <f t="shared" si="8"/>
        <v>22.434782608695652</v>
      </c>
      <c r="AL14" s="21">
        <f t="shared" si="8"/>
        <v>6.0869565217391308</v>
      </c>
      <c r="AM14" s="21">
        <f t="shared" si="8"/>
        <v>61.507246376811594</v>
      </c>
      <c r="AN14" s="21">
        <f t="shared" si="8"/>
        <v>9.9710144927536231</v>
      </c>
      <c r="AO14" s="21">
        <f t="shared" si="9"/>
        <v>16.927536231884059</v>
      </c>
      <c r="AP14" s="21">
        <f t="shared" si="9"/>
        <v>8.6376811594202891</v>
      </c>
      <c r="AQ14" s="21">
        <f t="shared" si="9"/>
        <v>66.550724637681157</v>
      </c>
      <c r="AR14" s="21">
        <f t="shared" si="9"/>
        <v>7.8840579710144922</v>
      </c>
    </row>
    <row r="15" spans="1:44" x14ac:dyDescent="0.25">
      <c r="B15" s="9" t="s">
        <v>6</v>
      </c>
      <c r="C15" s="7">
        <v>123</v>
      </c>
      <c r="D15" s="7">
        <v>26</v>
      </c>
      <c r="E15" s="7">
        <v>607</v>
      </c>
      <c r="F15" s="7">
        <v>49</v>
      </c>
      <c r="G15" s="7">
        <v>124</v>
      </c>
      <c r="H15" s="7">
        <v>46</v>
      </c>
      <c r="I15" s="7">
        <v>570</v>
      </c>
      <c r="J15" s="7">
        <v>65</v>
      </c>
      <c r="K15" s="7">
        <v>121</v>
      </c>
      <c r="L15" s="7">
        <v>62</v>
      </c>
      <c r="M15" s="7">
        <v>554</v>
      </c>
      <c r="N15" s="7">
        <v>68</v>
      </c>
      <c r="O15" s="7">
        <v>117</v>
      </c>
      <c r="P15" s="7">
        <v>39</v>
      </c>
      <c r="Q15" s="7">
        <v>575</v>
      </c>
      <c r="R15" s="7">
        <v>74</v>
      </c>
      <c r="S15" s="7">
        <v>97</v>
      </c>
      <c r="T15" s="7">
        <v>70</v>
      </c>
      <c r="U15" s="7">
        <v>574</v>
      </c>
      <c r="V15" s="7">
        <v>64</v>
      </c>
      <c r="X15" s="9" t="s">
        <v>6</v>
      </c>
      <c r="Y15" s="11">
        <f t="shared" si="5"/>
        <v>15.279503105590061</v>
      </c>
      <c r="Z15" s="11">
        <f t="shared" si="5"/>
        <v>3.2298136645962732</v>
      </c>
      <c r="AA15" s="11">
        <f t="shared" si="5"/>
        <v>75.403726708074544</v>
      </c>
      <c r="AB15" s="11">
        <f t="shared" si="5"/>
        <v>6.0869565217391308</v>
      </c>
      <c r="AC15" s="50">
        <f t="shared" si="6"/>
        <v>15.403726708074533</v>
      </c>
      <c r="AD15" s="50">
        <f t="shared" si="6"/>
        <v>5.7142857142857144</v>
      </c>
      <c r="AE15" s="50">
        <f t="shared" si="6"/>
        <v>70.807453416149073</v>
      </c>
      <c r="AF15" s="50">
        <f t="shared" si="6"/>
        <v>8.0745341614906838</v>
      </c>
      <c r="AG15" s="55">
        <f t="shared" si="7"/>
        <v>15.031055900621118</v>
      </c>
      <c r="AH15" s="55">
        <f t="shared" si="7"/>
        <v>7.7018633540372665</v>
      </c>
      <c r="AI15" s="55">
        <f t="shared" si="7"/>
        <v>68.819875776397524</v>
      </c>
      <c r="AJ15" s="55">
        <f t="shared" si="7"/>
        <v>8.4472049689440993</v>
      </c>
      <c r="AK15" s="21">
        <f t="shared" si="8"/>
        <v>14.534161490683232</v>
      </c>
      <c r="AL15" s="21">
        <f t="shared" si="8"/>
        <v>4.8447204968944098</v>
      </c>
      <c r="AM15" s="21">
        <f t="shared" si="8"/>
        <v>71.428571428571431</v>
      </c>
      <c r="AN15" s="21">
        <f t="shared" si="8"/>
        <v>9.1925465838509322</v>
      </c>
      <c r="AO15" s="21">
        <f t="shared" si="9"/>
        <v>12.049689440993788</v>
      </c>
      <c r="AP15" s="21">
        <f t="shared" si="9"/>
        <v>8.695652173913043</v>
      </c>
      <c r="AQ15" s="21">
        <f t="shared" si="9"/>
        <v>71.304347826086953</v>
      </c>
      <c r="AR15" s="21">
        <f t="shared" si="9"/>
        <v>7.9503105590062111</v>
      </c>
    </row>
    <row r="16" spans="1:44" x14ac:dyDescent="0.25">
      <c r="B16" s="4" t="s">
        <v>17</v>
      </c>
      <c r="C16" s="8"/>
      <c r="D16" s="8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X16" s="4" t="s">
        <v>17</v>
      </c>
      <c r="Y16" s="8"/>
      <c r="Z16" s="8"/>
      <c r="AA16" s="8"/>
      <c r="AB16" s="33"/>
      <c r="AC16" s="38"/>
      <c r="AD16" s="8"/>
      <c r="AE16" s="8"/>
      <c r="AF16" s="39"/>
      <c r="AG16" s="44"/>
      <c r="AH16" s="8"/>
      <c r="AI16" s="8"/>
      <c r="AJ16" s="45"/>
      <c r="AK16" s="8"/>
      <c r="AL16" s="8"/>
      <c r="AM16" s="8"/>
      <c r="AN16" s="8"/>
      <c r="AO16" s="8"/>
      <c r="AP16" s="8"/>
      <c r="AQ16" s="8"/>
      <c r="AR16" s="8"/>
    </row>
    <row r="17" spans="2:44" x14ac:dyDescent="0.25">
      <c r="B17" s="9" t="s">
        <v>10</v>
      </c>
      <c r="C17" s="7">
        <v>170</v>
      </c>
      <c r="D17" s="7">
        <v>67</v>
      </c>
      <c r="E17" s="7">
        <v>1349</v>
      </c>
      <c r="F17" s="7">
        <v>106</v>
      </c>
      <c r="G17" s="7">
        <v>229</v>
      </c>
      <c r="H17" s="7">
        <v>88</v>
      </c>
      <c r="I17" s="7">
        <v>1239</v>
      </c>
      <c r="J17" s="7">
        <v>136</v>
      </c>
      <c r="K17" s="7">
        <v>367</v>
      </c>
      <c r="L17" s="7">
        <v>140</v>
      </c>
      <c r="M17" s="7">
        <v>1056</v>
      </c>
      <c r="N17" s="7">
        <v>129</v>
      </c>
      <c r="O17" s="7">
        <v>343</v>
      </c>
      <c r="P17" s="7">
        <v>92</v>
      </c>
      <c r="Q17" s="7">
        <v>1106</v>
      </c>
      <c r="R17" s="7">
        <v>151</v>
      </c>
      <c r="S17" s="7">
        <v>237</v>
      </c>
      <c r="T17" s="7">
        <v>118</v>
      </c>
      <c r="U17" s="7">
        <v>1199</v>
      </c>
      <c r="V17" s="7">
        <v>138</v>
      </c>
      <c r="X17" s="9" t="s">
        <v>10</v>
      </c>
      <c r="Y17" s="11">
        <f t="shared" ref="Y17:AB23" si="10">C17/($C17+$D17+$E17+$F17)*100</f>
        <v>10.047281323877069</v>
      </c>
      <c r="Z17" s="11">
        <f t="shared" si="10"/>
        <v>3.959810874704492</v>
      </c>
      <c r="AA17" s="11">
        <f t="shared" si="10"/>
        <v>79.72813238770685</v>
      </c>
      <c r="AB17" s="11">
        <f t="shared" si="10"/>
        <v>6.2647754137115834</v>
      </c>
      <c r="AC17" s="50">
        <f t="shared" ref="AC17:AF23" si="11">G17/($G17+$H17+$I17+$J17)*100</f>
        <v>13.534278959810875</v>
      </c>
      <c r="AD17" s="50">
        <f t="shared" si="11"/>
        <v>5.2009456264775409</v>
      </c>
      <c r="AE17" s="50">
        <f t="shared" si="11"/>
        <v>73.226950354609926</v>
      </c>
      <c r="AF17" s="50">
        <f t="shared" si="11"/>
        <v>8.0378250591016549</v>
      </c>
      <c r="AG17" s="55">
        <f t="shared" ref="AG17:AJ23" si="12">K17/($K17+$L17+$M17+$N17)*100</f>
        <v>21.690307328605201</v>
      </c>
      <c r="AH17" s="55">
        <f t="shared" si="12"/>
        <v>8.2742316784869967</v>
      </c>
      <c r="AI17" s="55">
        <f t="shared" si="12"/>
        <v>62.411347517730498</v>
      </c>
      <c r="AJ17" s="55">
        <f t="shared" si="12"/>
        <v>7.624113475177305</v>
      </c>
      <c r="AK17" s="21">
        <f t="shared" ref="AK17:AN23" si="13">O17/($O17+$P17+$Q17+$R17)*100</f>
        <v>20.271867612293143</v>
      </c>
      <c r="AL17" s="21">
        <f t="shared" si="13"/>
        <v>5.4373522458628845</v>
      </c>
      <c r="AM17" s="21">
        <f t="shared" si="13"/>
        <v>65.366430260047281</v>
      </c>
      <c r="AN17" s="21">
        <f t="shared" si="13"/>
        <v>8.9243498817966902</v>
      </c>
      <c r="AO17" s="21">
        <f t="shared" ref="AO17:AR23" si="14">S17/($S17+$T17+$U17+$V17)*100</f>
        <v>14.00709219858156</v>
      </c>
      <c r="AP17" s="21">
        <f t="shared" si="14"/>
        <v>6.9739952718676124</v>
      </c>
      <c r="AQ17" s="21">
        <f t="shared" si="14"/>
        <v>70.862884160756494</v>
      </c>
      <c r="AR17" s="21">
        <f t="shared" si="14"/>
        <v>8.1560283687943276</v>
      </c>
    </row>
    <row r="18" spans="2:44" x14ac:dyDescent="0.25">
      <c r="B18" s="9" t="s">
        <v>11</v>
      </c>
      <c r="C18" s="7">
        <v>46</v>
      </c>
      <c r="D18" s="7">
        <v>19</v>
      </c>
      <c r="E18" s="7">
        <v>504</v>
      </c>
      <c r="F18" s="7">
        <v>70</v>
      </c>
      <c r="G18" s="7">
        <v>57</v>
      </c>
      <c r="H18" s="7">
        <v>23</v>
      </c>
      <c r="I18" s="7">
        <v>477</v>
      </c>
      <c r="J18" s="7">
        <v>82</v>
      </c>
      <c r="K18" s="7">
        <v>111</v>
      </c>
      <c r="L18" s="7">
        <v>28</v>
      </c>
      <c r="M18" s="7">
        <v>423</v>
      </c>
      <c r="N18" s="7">
        <v>77</v>
      </c>
      <c r="O18" s="7">
        <v>102</v>
      </c>
      <c r="P18" s="7">
        <v>37</v>
      </c>
      <c r="Q18" s="7">
        <v>413</v>
      </c>
      <c r="R18" s="7">
        <v>87</v>
      </c>
      <c r="S18" s="7">
        <v>92</v>
      </c>
      <c r="T18" s="7">
        <v>33</v>
      </c>
      <c r="U18" s="7">
        <v>433</v>
      </c>
      <c r="V18" s="7">
        <v>81</v>
      </c>
      <c r="X18" s="9" t="s">
        <v>11</v>
      </c>
      <c r="Y18" s="11">
        <f t="shared" si="10"/>
        <v>7.1987480438184663</v>
      </c>
      <c r="Z18" s="11">
        <f t="shared" si="10"/>
        <v>2.9733959311424099</v>
      </c>
      <c r="AA18" s="11">
        <f t="shared" si="10"/>
        <v>78.873239436619713</v>
      </c>
      <c r="AB18" s="11">
        <f t="shared" si="10"/>
        <v>10.954616588419405</v>
      </c>
      <c r="AC18" s="50">
        <f t="shared" si="11"/>
        <v>8.92018779342723</v>
      </c>
      <c r="AD18" s="50">
        <f t="shared" si="11"/>
        <v>3.5993740219092332</v>
      </c>
      <c r="AE18" s="50">
        <f t="shared" si="11"/>
        <v>74.647887323943664</v>
      </c>
      <c r="AF18" s="50">
        <f t="shared" si="11"/>
        <v>12.832550860719873</v>
      </c>
      <c r="AG18" s="55">
        <f t="shared" si="12"/>
        <v>17.370892018779344</v>
      </c>
      <c r="AH18" s="55">
        <f t="shared" si="12"/>
        <v>4.3818466353677623</v>
      </c>
      <c r="AI18" s="55">
        <f t="shared" si="12"/>
        <v>66.197183098591552</v>
      </c>
      <c r="AJ18" s="55">
        <f t="shared" si="12"/>
        <v>12.050078247261347</v>
      </c>
      <c r="AK18" s="21">
        <f t="shared" si="13"/>
        <v>15.96244131455399</v>
      </c>
      <c r="AL18" s="21">
        <f t="shared" si="13"/>
        <v>5.7902973395931143</v>
      </c>
      <c r="AM18" s="21">
        <f t="shared" si="13"/>
        <v>64.632237871674491</v>
      </c>
      <c r="AN18" s="21">
        <f t="shared" si="13"/>
        <v>13.615023474178404</v>
      </c>
      <c r="AO18" s="21">
        <f t="shared" si="14"/>
        <v>14.397496087636933</v>
      </c>
      <c r="AP18" s="21">
        <f t="shared" si="14"/>
        <v>5.164319248826291</v>
      </c>
      <c r="AQ18" s="21">
        <f t="shared" si="14"/>
        <v>67.762128325508613</v>
      </c>
      <c r="AR18" s="21">
        <f t="shared" si="14"/>
        <v>12.676056338028168</v>
      </c>
    </row>
    <row r="19" spans="2:44" x14ac:dyDescent="0.25">
      <c r="B19" s="9" t="s">
        <v>12</v>
      </c>
      <c r="C19" s="7">
        <v>184</v>
      </c>
      <c r="D19" s="7">
        <v>66</v>
      </c>
      <c r="E19" s="7">
        <v>1406</v>
      </c>
      <c r="F19" s="7">
        <v>131</v>
      </c>
      <c r="G19" s="7">
        <v>279</v>
      </c>
      <c r="H19" s="7">
        <v>99</v>
      </c>
      <c r="I19" s="7">
        <v>1258</v>
      </c>
      <c r="J19" s="7">
        <v>151</v>
      </c>
      <c r="K19" s="7">
        <v>324</v>
      </c>
      <c r="L19" s="7">
        <v>99</v>
      </c>
      <c r="M19" s="7">
        <v>1203</v>
      </c>
      <c r="N19" s="7">
        <v>161</v>
      </c>
      <c r="O19" s="7">
        <v>313</v>
      </c>
      <c r="P19" s="7">
        <v>94</v>
      </c>
      <c r="Q19" s="7">
        <v>1190</v>
      </c>
      <c r="R19" s="7">
        <v>190</v>
      </c>
      <c r="S19" s="7">
        <v>287</v>
      </c>
      <c r="T19" s="7">
        <v>124</v>
      </c>
      <c r="U19" s="7">
        <v>1226</v>
      </c>
      <c r="V19" s="7">
        <v>150</v>
      </c>
      <c r="X19" s="9" t="s">
        <v>12</v>
      </c>
      <c r="Y19" s="11">
        <f t="shared" si="10"/>
        <v>10.29658645775042</v>
      </c>
      <c r="Z19" s="11">
        <f t="shared" si="10"/>
        <v>3.693340794627868</v>
      </c>
      <c r="AA19" s="11">
        <f t="shared" si="10"/>
        <v>78.67935086737549</v>
      </c>
      <c r="AB19" s="11">
        <f t="shared" si="10"/>
        <v>7.3307218802462231</v>
      </c>
      <c r="AC19" s="50">
        <f t="shared" si="11"/>
        <v>15.612758813654168</v>
      </c>
      <c r="AD19" s="50">
        <f t="shared" si="11"/>
        <v>5.5400111919418018</v>
      </c>
      <c r="AE19" s="50">
        <f t="shared" si="11"/>
        <v>70.397313933967538</v>
      </c>
      <c r="AF19" s="50">
        <f t="shared" si="11"/>
        <v>8.449916060436486</v>
      </c>
      <c r="AG19" s="55">
        <f t="shared" si="12"/>
        <v>18.130945719082263</v>
      </c>
      <c r="AH19" s="55">
        <f t="shared" si="12"/>
        <v>5.5400111919418018</v>
      </c>
      <c r="AI19" s="55">
        <f t="shared" si="12"/>
        <v>67.319529938444319</v>
      </c>
      <c r="AJ19" s="55">
        <f t="shared" si="12"/>
        <v>9.0095131505316175</v>
      </c>
      <c r="AK19" s="21">
        <f t="shared" si="13"/>
        <v>17.515388919977617</v>
      </c>
      <c r="AL19" s="21">
        <f t="shared" si="13"/>
        <v>5.2602126468942361</v>
      </c>
      <c r="AM19" s="21">
        <f t="shared" si="13"/>
        <v>66.592053721320653</v>
      </c>
      <c r="AN19" s="21">
        <f t="shared" si="13"/>
        <v>10.632344711807498</v>
      </c>
      <c r="AO19" s="21">
        <f t="shared" si="14"/>
        <v>16.060436485730271</v>
      </c>
      <c r="AP19" s="21">
        <f t="shared" si="14"/>
        <v>6.9390039171796296</v>
      </c>
      <c r="AQ19" s="21">
        <f t="shared" si="14"/>
        <v>68.606603245663123</v>
      </c>
      <c r="AR19" s="21">
        <f t="shared" si="14"/>
        <v>8.3939563514269739</v>
      </c>
    </row>
    <row r="20" spans="2:44" x14ac:dyDescent="0.25">
      <c r="B20" s="9" t="s">
        <v>13</v>
      </c>
      <c r="C20" s="7">
        <v>30</v>
      </c>
      <c r="D20" s="7">
        <v>4</v>
      </c>
      <c r="E20" s="7">
        <v>146</v>
      </c>
      <c r="F20" s="7">
        <v>15</v>
      </c>
      <c r="G20" s="7">
        <v>24</v>
      </c>
      <c r="H20" s="7">
        <v>7</v>
      </c>
      <c r="I20" s="7">
        <v>146</v>
      </c>
      <c r="J20" s="7">
        <v>18</v>
      </c>
      <c r="K20" s="7">
        <v>45</v>
      </c>
      <c r="L20" s="7">
        <v>17</v>
      </c>
      <c r="M20" s="7">
        <v>117</v>
      </c>
      <c r="N20" s="7">
        <v>16</v>
      </c>
      <c r="O20" s="7">
        <v>37</v>
      </c>
      <c r="P20" s="7">
        <v>9</v>
      </c>
      <c r="Q20" s="7">
        <v>127</v>
      </c>
      <c r="R20" s="7">
        <v>22</v>
      </c>
      <c r="S20" s="7">
        <v>31</v>
      </c>
      <c r="T20" s="7">
        <v>26</v>
      </c>
      <c r="U20" s="7">
        <v>118</v>
      </c>
      <c r="V20" s="7">
        <v>20</v>
      </c>
      <c r="X20" s="9" t="s">
        <v>13</v>
      </c>
      <c r="Y20" s="11">
        <f t="shared" si="10"/>
        <v>15.384615384615385</v>
      </c>
      <c r="Z20" s="11">
        <f t="shared" si="10"/>
        <v>2.0512820512820511</v>
      </c>
      <c r="AA20" s="11">
        <f t="shared" si="10"/>
        <v>74.871794871794876</v>
      </c>
      <c r="AB20" s="11">
        <f t="shared" si="10"/>
        <v>7.6923076923076925</v>
      </c>
      <c r="AC20" s="50">
        <f t="shared" si="11"/>
        <v>12.307692307692308</v>
      </c>
      <c r="AD20" s="50">
        <f t="shared" si="11"/>
        <v>3.5897435897435894</v>
      </c>
      <c r="AE20" s="50">
        <f t="shared" si="11"/>
        <v>74.871794871794876</v>
      </c>
      <c r="AF20" s="50">
        <f t="shared" si="11"/>
        <v>9.2307692307692317</v>
      </c>
      <c r="AG20" s="55">
        <f t="shared" si="12"/>
        <v>23.076923076923077</v>
      </c>
      <c r="AH20" s="55">
        <f t="shared" si="12"/>
        <v>8.7179487179487172</v>
      </c>
      <c r="AI20" s="55">
        <f t="shared" si="12"/>
        <v>60</v>
      </c>
      <c r="AJ20" s="55">
        <f t="shared" si="12"/>
        <v>8.2051282051282044</v>
      </c>
      <c r="AK20" s="21">
        <f t="shared" si="13"/>
        <v>18.974358974358974</v>
      </c>
      <c r="AL20" s="21">
        <f t="shared" si="13"/>
        <v>4.6153846153846159</v>
      </c>
      <c r="AM20" s="21">
        <f t="shared" si="13"/>
        <v>65.128205128205124</v>
      </c>
      <c r="AN20" s="21">
        <f t="shared" si="13"/>
        <v>11.282051282051283</v>
      </c>
      <c r="AO20" s="21">
        <f t="shared" si="14"/>
        <v>15.897435897435896</v>
      </c>
      <c r="AP20" s="21">
        <f t="shared" si="14"/>
        <v>13.333333333333334</v>
      </c>
      <c r="AQ20" s="21">
        <f t="shared" si="14"/>
        <v>60.512820512820511</v>
      </c>
      <c r="AR20" s="21">
        <f t="shared" si="14"/>
        <v>10.256410256410255</v>
      </c>
    </row>
    <row r="21" spans="2:44" x14ac:dyDescent="0.25">
      <c r="B21" s="9" t="s">
        <v>14</v>
      </c>
      <c r="C21" s="7">
        <v>169</v>
      </c>
      <c r="D21" s="7">
        <v>18</v>
      </c>
      <c r="E21" s="7">
        <v>135</v>
      </c>
      <c r="F21" s="7">
        <v>34</v>
      </c>
      <c r="G21" s="7">
        <v>142</v>
      </c>
      <c r="H21" s="7">
        <v>31</v>
      </c>
      <c r="I21" s="7">
        <v>134</v>
      </c>
      <c r="J21" s="7">
        <v>49</v>
      </c>
      <c r="K21" s="7">
        <v>116</v>
      </c>
      <c r="L21" s="7">
        <v>29</v>
      </c>
      <c r="M21" s="7">
        <v>143</v>
      </c>
      <c r="N21" s="7">
        <v>68</v>
      </c>
      <c r="O21" s="7">
        <v>115</v>
      </c>
      <c r="P21" s="7">
        <v>26</v>
      </c>
      <c r="Q21" s="7">
        <v>143</v>
      </c>
      <c r="R21" s="7">
        <v>72</v>
      </c>
      <c r="S21" s="7">
        <v>124</v>
      </c>
      <c r="T21" s="7">
        <v>28</v>
      </c>
      <c r="U21" s="7">
        <v>154</v>
      </c>
      <c r="V21" s="7">
        <v>50</v>
      </c>
      <c r="X21" s="9" t="s">
        <v>14</v>
      </c>
      <c r="Y21" s="11">
        <f t="shared" si="10"/>
        <v>47.471910112359552</v>
      </c>
      <c r="Z21" s="11">
        <f t="shared" si="10"/>
        <v>5.0561797752808983</v>
      </c>
      <c r="AA21" s="11">
        <f t="shared" si="10"/>
        <v>37.921348314606739</v>
      </c>
      <c r="AB21" s="11">
        <f t="shared" si="10"/>
        <v>9.5505617977528079</v>
      </c>
      <c r="AC21" s="50">
        <f t="shared" si="11"/>
        <v>39.887640449438202</v>
      </c>
      <c r="AD21" s="50">
        <f t="shared" si="11"/>
        <v>8.7078651685393265</v>
      </c>
      <c r="AE21" s="50">
        <f t="shared" si="11"/>
        <v>37.640449438202246</v>
      </c>
      <c r="AF21" s="50">
        <f t="shared" si="11"/>
        <v>13.764044943820226</v>
      </c>
      <c r="AG21" s="55">
        <f t="shared" si="12"/>
        <v>32.584269662921351</v>
      </c>
      <c r="AH21" s="55">
        <f t="shared" si="12"/>
        <v>8.1460674157303377</v>
      </c>
      <c r="AI21" s="55">
        <f t="shared" si="12"/>
        <v>40.168539325842694</v>
      </c>
      <c r="AJ21" s="55">
        <f t="shared" si="12"/>
        <v>19.101123595505616</v>
      </c>
      <c r="AK21" s="21">
        <f t="shared" si="13"/>
        <v>32.303370786516858</v>
      </c>
      <c r="AL21" s="21">
        <f t="shared" si="13"/>
        <v>7.3033707865168536</v>
      </c>
      <c r="AM21" s="21">
        <f t="shared" si="13"/>
        <v>40.168539325842694</v>
      </c>
      <c r="AN21" s="21">
        <f t="shared" si="13"/>
        <v>20.224719101123593</v>
      </c>
      <c r="AO21" s="21">
        <f t="shared" si="14"/>
        <v>34.831460674157306</v>
      </c>
      <c r="AP21" s="21">
        <f t="shared" si="14"/>
        <v>7.8651685393258424</v>
      </c>
      <c r="AQ21" s="21">
        <f t="shared" si="14"/>
        <v>43.258426966292134</v>
      </c>
      <c r="AR21" s="21">
        <f t="shared" si="14"/>
        <v>14.04494382022472</v>
      </c>
    </row>
    <row r="22" spans="2:44" x14ac:dyDescent="0.25">
      <c r="B22" s="9" t="s">
        <v>15</v>
      </c>
      <c r="C22" s="7">
        <v>28</v>
      </c>
      <c r="D22" s="7">
        <v>6</v>
      </c>
      <c r="E22" s="7">
        <v>179</v>
      </c>
      <c r="F22" s="7">
        <v>20</v>
      </c>
      <c r="G22" s="7">
        <v>31</v>
      </c>
      <c r="H22" s="7">
        <v>10</v>
      </c>
      <c r="I22" s="7">
        <v>166</v>
      </c>
      <c r="J22" s="7">
        <v>26</v>
      </c>
      <c r="K22" s="7">
        <v>37</v>
      </c>
      <c r="L22" s="7">
        <v>7</v>
      </c>
      <c r="M22" s="7">
        <v>159</v>
      </c>
      <c r="N22" s="7">
        <v>30</v>
      </c>
      <c r="O22" s="7">
        <v>38</v>
      </c>
      <c r="P22" s="7">
        <v>11</v>
      </c>
      <c r="Q22" s="7">
        <v>157</v>
      </c>
      <c r="R22" s="7">
        <v>27</v>
      </c>
      <c r="S22" s="7">
        <v>49</v>
      </c>
      <c r="T22" s="7">
        <v>14</v>
      </c>
      <c r="U22" s="7">
        <v>146</v>
      </c>
      <c r="V22" s="7">
        <v>24</v>
      </c>
      <c r="X22" s="9" t="s">
        <v>15</v>
      </c>
      <c r="Y22" s="11">
        <f t="shared" si="10"/>
        <v>12.017167381974248</v>
      </c>
      <c r="Z22" s="11">
        <f t="shared" si="10"/>
        <v>2.5751072961373391</v>
      </c>
      <c r="AA22" s="11">
        <f t="shared" si="10"/>
        <v>76.824034334763951</v>
      </c>
      <c r="AB22" s="11">
        <f t="shared" si="10"/>
        <v>8.5836909871244629</v>
      </c>
      <c r="AC22" s="50">
        <f t="shared" si="11"/>
        <v>13.304721030042918</v>
      </c>
      <c r="AD22" s="50">
        <f t="shared" si="11"/>
        <v>4.2918454935622314</v>
      </c>
      <c r="AE22" s="50">
        <f t="shared" si="11"/>
        <v>71.24463519313305</v>
      </c>
      <c r="AF22" s="50">
        <f t="shared" si="11"/>
        <v>11.158798283261802</v>
      </c>
      <c r="AG22" s="55">
        <f t="shared" si="12"/>
        <v>15.879828326180256</v>
      </c>
      <c r="AH22" s="55">
        <f t="shared" si="12"/>
        <v>3.0042918454935621</v>
      </c>
      <c r="AI22" s="55">
        <f t="shared" si="12"/>
        <v>68.240343347639481</v>
      </c>
      <c r="AJ22" s="55">
        <f t="shared" si="12"/>
        <v>12.875536480686694</v>
      </c>
      <c r="AK22" s="21">
        <f t="shared" si="13"/>
        <v>16.309012875536482</v>
      </c>
      <c r="AL22" s="21">
        <f t="shared" si="13"/>
        <v>4.7210300429184553</v>
      </c>
      <c r="AM22" s="21">
        <f t="shared" si="13"/>
        <v>67.381974248927037</v>
      </c>
      <c r="AN22" s="21">
        <f t="shared" si="13"/>
        <v>11.587982832618025</v>
      </c>
      <c r="AO22" s="21">
        <f t="shared" si="14"/>
        <v>21.030042918454935</v>
      </c>
      <c r="AP22" s="21">
        <f t="shared" si="14"/>
        <v>6.0085836909871242</v>
      </c>
      <c r="AQ22" s="21">
        <f t="shared" si="14"/>
        <v>62.660944206008587</v>
      </c>
      <c r="AR22" s="21">
        <f t="shared" si="14"/>
        <v>10.300429184549357</v>
      </c>
    </row>
    <row r="23" spans="2:44" x14ac:dyDescent="0.25">
      <c r="B23" s="9" t="s">
        <v>16</v>
      </c>
      <c r="C23" s="7">
        <v>160</v>
      </c>
      <c r="D23" s="7">
        <v>37</v>
      </c>
      <c r="E23" s="7">
        <v>653</v>
      </c>
      <c r="F23" s="7">
        <v>85</v>
      </c>
      <c r="G23" s="7">
        <v>135</v>
      </c>
      <c r="H23" s="7">
        <v>56</v>
      </c>
      <c r="I23" s="7">
        <v>635</v>
      </c>
      <c r="J23" s="7">
        <v>109</v>
      </c>
      <c r="K23" s="7">
        <v>180</v>
      </c>
      <c r="L23" s="7">
        <v>58</v>
      </c>
      <c r="M23" s="7">
        <v>592</v>
      </c>
      <c r="N23" s="7">
        <v>105</v>
      </c>
      <c r="O23" s="7">
        <v>159</v>
      </c>
      <c r="P23" s="7">
        <v>55</v>
      </c>
      <c r="Q23" s="7">
        <v>607</v>
      </c>
      <c r="R23" s="7">
        <v>114</v>
      </c>
      <c r="S23" s="7">
        <v>179</v>
      </c>
      <c r="T23" s="7">
        <v>69</v>
      </c>
      <c r="U23" s="7">
        <v>589</v>
      </c>
      <c r="V23" s="7">
        <v>98</v>
      </c>
      <c r="X23" s="9" t="s">
        <v>16</v>
      </c>
      <c r="Y23" s="11">
        <f t="shared" si="10"/>
        <v>17.112299465240639</v>
      </c>
      <c r="Z23" s="11">
        <f t="shared" si="10"/>
        <v>3.9572192513368987</v>
      </c>
      <c r="AA23" s="11">
        <f t="shared" si="10"/>
        <v>69.839572192513373</v>
      </c>
      <c r="AB23" s="11">
        <f t="shared" si="10"/>
        <v>9.0909090909090917</v>
      </c>
      <c r="AC23" s="50">
        <f t="shared" si="11"/>
        <v>14.438502673796791</v>
      </c>
      <c r="AD23" s="50">
        <f t="shared" si="11"/>
        <v>5.9893048128342246</v>
      </c>
      <c r="AE23" s="50">
        <f t="shared" si="11"/>
        <v>67.914438502673804</v>
      </c>
      <c r="AF23" s="50">
        <f t="shared" si="11"/>
        <v>11.657754010695188</v>
      </c>
      <c r="AG23" s="55">
        <f t="shared" si="12"/>
        <v>19.251336898395721</v>
      </c>
      <c r="AH23" s="55">
        <f t="shared" si="12"/>
        <v>6.2032085561497325</v>
      </c>
      <c r="AI23" s="55">
        <f t="shared" si="12"/>
        <v>63.315508021390379</v>
      </c>
      <c r="AJ23" s="55">
        <f t="shared" si="12"/>
        <v>11.229946524064172</v>
      </c>
      <c r="AK23" s="21">
        <f t="shared" si="13"/>
        <v>17.005347593582886</v>
      </c>
      <c r="AL23" s="21">
        <f t="shared" si="13"/>
        <v>5.8823529411764701</v>
      </c>
      <c r="AM23" s="21">
        <f t="shared" si="13"/>
        <v>64.919786096256686</v>
      </c>
      <c r="AN23" s="21">
        <f t="shared" si="13"/>
        <v>12.192513368983956</v>
      </c>
      <c r="AO23" s="21">
        <f t="shared" si="14"/>
        <v>19.144385026737968</v>
      </c>
      <c r="AP23" s="21">
        <f t="shared" si="14"/>
        <v>7.379679144385026</v>
      </c>
      <c r="AQ23" s="21">
        <f t="shared" si="14"/>
        <v>62.994652406417117</v>
      </c>
      <c r="AR23" s="21">
        <f t="shared" si="14"/>
        <v>10.481283422459892</v>
      </c>
    </row>
    <row r="24" spans="2:44" x14ac:dyDescent="0.25">
      <c r="B24" s="4" t="s">
        <v>46</v>
      </c>
      <c r="C24" s="18"/>
      <c r="D24" s="18"/>
      <c r="E24" s="1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X24" s="4" t="s">
        <v>46</v>
      </c>
      <c r="Y24" s="34"/>
      <c r="Z24" s="34"/>
      <c r="AA24" s="34"/>
      <c r="AB24" s="49"/>
      <c r="AC24" s="53"/>
      <c r="AD24" s="34"/>
      <c r="AE24" s="34"/>
      <c r="AF24" s="54"/>
      <c r="AG24" s="46"/>
      <c r="AH24" s="34"/>
      <c r="AI24" s="34"/>
      <c r="AJ24" s="58"/>
    </row>
    <row r="25" spans="2:44" x14ac:dyDescent="0.25">
      <c r="B25" s="9" t="s">
        <v>47</v>
      </c>
      <c r="C25" s="7">
        <v>605</v>
      </c>
      <c r="D25" s="7">
        <v>156</v>
      </c>
      <c r="E25" s="7">
        <v>3157</v>
      </c>
      <c r="F25" s="7">
        <v>359</v>
      </c>
      <c r="G25" s="7">
        <v>678</v>
      </c>
      <c r="H25" s="7">
        <v>229</v>
      </c>
      <c r="I25" s="7">
        <v>2934</v>
      </c>
      <c r="J25" s="7">
        <v>436</v>
      </c>
      <c r="K25" s="7">
        <v>820</v>
      </c>
      <c r="L25" s="7">
        <v>251</v>
      </c>
      <c r="M25" s="7">
        <v>2748</v>
      </c>
      <c r="N25" s="7">
        <v>458</v>
      </c>
      <c r="O25" s="7">
        <v>780</v>
      </c>
      <c r="P25" s="7">
        <v>234</v>
      </c>
      <c r="Q25" s="7">
        <v>2745</v>
      </c>
      <c r="R25" s="7">
        <v>518</v>
      </c>
      <c r="S25" s="7">
        <v>766</v>
      </c>
      <c r="T25" s="7">
        <v>298</v>
      </c>
      <c r="U25" s="7">
        <v>2786</v>
      </c>
      <c r="V25" s="7">
        <v>427</v>
      </c>
      <c r="X25" s="9" t="s">
        <v>47</v>
      </c>
      <c r="Y25" s="11">
        <f t="shared" ref="Y25:AB26" si="15">C25/($C25+$D25+$E25+$F25)*100</f>
        <v>14.145429039046059</v>
      </c>
      <c r="Z25" s="11">
        <f t="shared" si="15"/>
        <v>3.6474164133738598</v>
      </c>
      <c r="AA25" s="11">
        <f t="shared" si="15"/>
        <v>73.813420621931257</v>
      </c>
      <c r="AB25" s="11">
        <f t="shared" si="15"/>
        <v>8.393733925648819</v>
      </c>
      <c r="AC25" s="50">
        <f t="shared" ref="AC25:AF26" si="16">G25/($G25+$H25+$I25+$J25)*100</f>
        <v>15.85223287350947</v>
      </c>
      <c r="AD25" s="50">
        <f t="shared" si="16"/>
        <v>5.3542202478372696</v>
      </c>
      <c r="AE25" s="50">
        <f t="shared" si="16"/>
        <v>68.599485620762209</v>
      </c>
      <c r="AF25" s="50">
        <f t="shared" si="16"/>
        <v>10.194061257891045</v>
      </c>
      <c r="AG25" s="55">
        <f t="shared" ref="AG25:AJ26" si="17">K25/($K25+$L25+$M25+$N25)*100</f>
        <v>19.172317044657468</v>
      </c>
      <c r="AH25" s="55">
        <f t="shared" si="17"/>
        <v>5.8685994856207628</v>
      </c>
      <c r="AI25" s="55">
        <f t="shared" si="17"/>
        <v>64.250642974047238</v>
      </c>
      <c r="AJ25" s="55">
        <f t="shared" si="17"/>
        <v>10.708440495674539</v>
      </c>
      <c r="AK25" s="21">
        <f t="shared" ref="AK25:AN26" si="18">O25/($O25+$P25+$Q25+$R25)*100</f>
        <v>18.237082066869302</v>
      </c>
      <c r="AL25" s="21">
        <f t="shared" si="18"/>
        <v>5.4711246200607899</v>
      </c>
      <c r="AM25" s="21">
        <f t="shared" si="18"/>
        <v>64.180500350713118</v>
      </c>
      <c r="AN25" s="21">
        <f t="shared" si="18"/>
        <v>12.111292962356792</v>
      </c>
      <c r="AO25" s="21">
        <f t="shared" ref="AO25:AR26" si="19">S25/($S25+$T25+$U25+$V25)*100</f>
        <v>17.909749824643441</v>
      </c>
      <c r="AP25" s="21">
        <f t="shared" si="19"/>
        <v>6.9675005845218614</v>
      </c>
      <c r="AQ25" s="21">
        <f t="shared" si="19"/>
        <v>65.139116202945985</v>
      </c>
      <c r="AR25" s="21">
        <f t="shared" si="19"/>
        <v>9.9836333878887071</v>
      </c>
    </row>
    <row r="26" spans="2:44" x14ac:dyDescent="0.25">
      <c r="B26" s="9" t="s">
        <v>48</v>
      </c>
      <c r="C26" s="7">
        <v>182</v>
      </c>
      <c r="D26" s="7">
        <v>61</v>
      </c>
      <c r="E26" s="7">
        <v>1215</v>
      </c>
      <c r="F26" s="7">
        <v>102</v>
      </c>
      <c r="G26" s="7">
        <v>219</v>
      </c>
      <c r="H26" s="7">
        <v>85</v>
      </c>
      <c r="I26" s="7">
        <v>1121</v>
      </c>
      <c r="J26" s="7">
        <v>135</v>
      </c>
      <c r="K26" s="7">
        <v>360</v>
      </c>
      <c r="L26" s="7">
        <v>127</v>
      </c>
      <c r="M26" s="7">
        <v>945</v>
      </c>
      <c r="N26" s="7">
        <v>128</v>
      </c>
      <c r="O26" s="7">
        <v>327</v>
      </c>
      <c r="P26" s="7">
        <v>90</v>
      </c>
      <c r="Q26" s="7">
        <v>998</v>
      </c>
      <c r="R26" s="7">
        <v>145</v>
      </c>
      <c r="S26" s="7">
        <v>233</v>
      </c>
      <c r="T26" s="7">
        <v>114</v>
      </c>
      <c r="U26" s="7">
        <v>1079</v>
      </c>
      <c r="V26" s="7">
        <v>134</v>
      </c>
      <c r="X26" s="9" t="s">
        <v>48</v>
      </c>
      <c r="Y26" s="11">
        <f t="shared" si="15"/>
        <v>11.666666666666666</v>
      </c>
      <c r="Z26" s="11">
        <f t="shared" si="15"/>
        <v>3.9102564102564101</v>
      </c>
      <c r="AA26" s="11">
        <f t="shared" si="15"/>
        <v>77.884615384615387</v>
      </c>
      <c r="AB26" s="11">
        <f t="shared" si="15"/>
        <v>6.5384615384615392</v>
      </c>
      <c r="AC26" s="50">
        <f t="shared" si="16"/>
        <v>14.038461538461538</v>
      </c>
      <c r="AD26" s="50">
        <f t="shared" si="16"/>
        <v>5.4487179487179489</v>
      </c>
      <c r="AE26" s="50">
        <f t="shared" si="16"/>
        <v>71.858974358974365</v>
      </c>
      <c r="AF26" s="50">
        <f t="shared" si="16"/>
        <v>8.6538461538461533</v>
      </c>
      <c r="AG26" s="55">
        <f t="shared" si="17"/>
        <v>23.076923076923077</v>
      </c>
      <c r="AH26" s="55">
        <f t="shared" si="17"/>
        <v>8.1410256410256405</v>
      </c>
      <c r="AI26" s="55">
        <f t="shared" si="17"/>
        <v>60.576923076923073</v>
      </c>
      <c r="AJ26" s="55">
        <f t="shared" si="17"/>
        <v>8.2051282051282044</v>
      </c>
      <c r="AK26" s="21">
        <f t="shared" si="18"/>
        <v>20.961538461538463</v>
      </c>
      <c r="AL26" s="21">
        <f t="shared" si="18"/>
        <v>5.7692307692307692</v>
      </c>
      <c r="AM26" s="21">
        <f t="shared" si="18"/>
        <v>63.974358974358971</v>
      </c>
      <c r="AN26" s="21">
        <f t="shared" si="18"/>
        <v>9.2948717948717956</v>
      </c>
      <c r="AO26" s="21">
        <f t="shared" si="19"/>
        <v>14.935897435897436</v>
      </c>
      <c r="AP26" s="21">
        <f t="shared" si="19"/>
        <v>7.3076923076923084</v>
      </c>
      <c r="AQ26" s="21">
        <f t="shared" si="19"/>
        <v>69.166666666666671</v>
      </c>
      <c r="AR26" s="21">
        <f t="shared" si="19"/>
        <v>8.5897435897435894</v>
      </c>
    </row>
  </sheetData>
  <mergeCells count="16">
    <mergeCell ref="B7:B8"/>
    <mergeCell ref="C7:F7"/>
    <mergeCell ref="G7:J7"/>
    <mergeCell ref="K7:N7"/>
    <mergeCell ref="O7:R7"/>
    <mergeCell ref="AO7:AR7"/>
    <mergeCell ref="L2:N2"/>
    <mergeCell ref="O2:Q2"/>
    <mergeCell ref="R2:Y2"/>
    <mergeCell ref="Z2:AB2"/>
    <mergeCell ref="S7:V7"/>
    <mergeCell ref="X7:X8"/>
    <mergeCell ref="Y7:AB7"/>
    <mergeCell ref="AC7:AF7"/>
    <mergeCell ref="AG7:AJ7"/>
    <mergeCell ref="AK7:AN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23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0" width="10.140625" customWidth="1"/>
    <col min="11" max="11" width="3.42578125" customWidth="1"/>
    <col min="12" max="12" width="27.7109375" customWidth="1"/>
  </cols>
  <sheetData>
    <row r="1" spans="1:20" ht="18" x14ac:dyDescent="0.25">
      <c r="B1" s="1" t="s">
        <v>30</v>
      </c>
    </row>
    <row r="2" spans="1:20" ht="18" x14ac:dyDescent="0.25">
      <c r="A2" s="22"/>
      <c r="B2" s="1" t="str">
        <f>Índice!B2</f>
        <v>Novembro 2020</v>
      </c>
      <c r="K2" s="97"/>
      <c r="L2" s="97"/>
      <c r="M2" s="97"/>
      <c r="N2" s="97"/>
      <c r="O2" s="97"/>
      <c r="P2" s="97"/>
      <c r="Q2" s="59"/>
      <c r="R2" s="59"/>
    </row>
    <row r="3" spans="1:20" x14ac:dyDescent="0.25">
      <c r="B3" s="23" t="s">
        <v>33</v>
      </c>
      <c r="K3" s="61"/>
      <c r="L3" s="61"/>
      <c r="M3" s="61"/>
      <c r="N3" s="61"/>
      <c r="O3" s="61"/>
      <c r="P3" s="61"/>
      <c r="Q3" s="59"/>
      <c r="R3" s="59"/>
    </row>
    <row r="4" spans="1:20" ht="18" customHeight="1" x14ac:dyDescent="0.25">
      <c r="B4" s="1" t="s">
        <v>96</v>
      </c>
      <c r="C4" s="1"/>
      <c r="D4" s="1"/>
      <c r="E4" s="1"/>
      <c r="F4" s="1"/>
      <c r="G4" s="1"/>
      <c r="H4" s="1"/>
      <c r="I4" s="1"/>
      <c r="J4" s="1"/>
    </row>
    <row r="5" spans="1:20" ht="4.5" customHeight="1" x14ac:dyDescent="0.25"/>
    <row r="6" spans="1:20" x14ac:dyDescent="0.25">
      <c r="B6" s="19" t="s">
        <v>27</v>
      </c>
      <c r="L6" s="19" t="s">
        <v>28</v>
      </c>
    </row>
    <row r="7" spans="1:20" ht="27" customHeight="1" x14ac:dyDescent="0.25">
      <c r="B7" s="93" t="s">
        <v>0</v>
      </c>
      <c r="C7" s="93">
        <v>2020</v>
      </c>
      <c r="D7" s="93"/>
      <c r="E7" s="93"/>
      <c r="F7" s="98"/>
      <c r="G7" s="93">
        <v>2021</v>
      </c>
      <c r="H7" s="93"/>
      <c r="I7" s="93"/>
      <c r="J7" s="99"/>
      <c r="L7" s="93" t="s">
        <v>0</v>
      </c>
      <c r="M7" s="93">
        <v>2020</v>
      </c>
      <c r="N7" s="93"/>
      <c r="O7" s="93"/>
      <c r="P7" s="98"/>
      <c r="Q7" s="93">
        <v>2021</v>
      </c>
      <c r="R7" s="93"/>
      <c r="S7" s="93"/>
      <c r="T7" s="99"/>
    </row>
    <row r="8" spans="1:20" ht="56.25" x14ac:dyDescent="0.25">
      <c r="B8" s="94"/>
      <c r="C8" s="60" t="s">
        <v>65</v>
      </c>
      <c r="D8" s="60" t="s">
        <v>66</v>
      </c>
      <c r="E8" s="60" t="s">
        <v>67</v>
      </c>
      <c r="F8" s="3" t="s">
        <v>57</v>
      </c>
      <c r="G8" s="60" t="s">
        <v>65</v>
      </c>
      <c r="H8" s="60" t="s">
        <v>66</v>
      </c>
      <c r="I8" s="60" t="s">
        <v>67</v>
      </c>
      <c r="J8" s="3" t="s">
        <v>57</v>
      </c>
      <c r="L8" s="94"/>
      <c r="M8" s="60" t="s">
        <v>65</v>
      </c>
      <c r="N8" s="60" t="s">
        <v>66</v>
      </c>
      <c r="O8" s="60" t="s">
        <v>67</v>
      </c>
      <c r="P8" s="3" t="s">
        <v>57</v>
      </c>
      <c r="Q8" s="60" t="s">
        <v>65</v>
      </c>
      <c r="R8" s="60" t="s">
        <v>66</v>
      </c>
      <c r="S8" s="60" t="s">
        <v>67</v>
      </c>
      <c r="T8" s="3" t="s">
        <v>57</v>
      </c>
    </row>
    <row r="9" spans="1:20" x14ac:dyDescent="0.25">
      <c r="B9" s="4" t="s">
        <v>1</v>
      </c>
      <c r="C9" s="5"/>
      <c r="D9" s="5"/>
      <c r="E9" s="5"/>
      <c r="F9" s="32"/>
      <c r="G9" s="36"/>
      <c r="H9" s="5"/>
      <c r="I9" s="5"/>
      <c r="J9" s="37"/>
      <c r="L9" s="4" t="s">
        <v>1</v>
      </c>
      <c r="M9" s="5"/>
      <c r="N9" s="5"/>
      <c r="O9" s="5"/>
      <c r="P9" s="32"/>
      <c r="Q9" s="36"/>
      <c r="R9" s="5"/>
      <c r="S9" s="5"/>
      <c r="T9" s="37"/>
    </row>
    <row r="10" spans="1:20" x14ac:dyDescent="0.25">
      <c r="B10" s="6" t="s">
        <v>1</v>
      </c>
      <c r="C10" s="7">
        <v>518</v>
      </c>
      <c r="D10" s="7">
        <v>4285</v>
      </c>
      <c r="E10" s="7">
        <v>250</v>
      </c>
      <c r="F10" s="7">
        <v>784</v>
      </c>
      <c r="G10" s="7">
        <v>589</v>
      </c>
      <c r="H10" s="7">
        <v>3385</v>
      </c>
      <c r="I10" s="7">
        <v>608</v>
      </c>
      <c r="J10" s="7">
        <v>1255</v>
      </c>
      <c r="L10" s="6" t="s">
        <v>1</v>
      </c>
      <c r="M10" s="11">
        <f>C10/($C10+$D10+$E10+$F10)*100</f>
        <v>8.874421792016447</v>
      </c>
      <c r="N10" s="11">
        <f>D10/($C10+$D10+$E10+$F10)*100</f>
        <v>73.410998800753816</v>
      </c>
      <c r="O10" s="11">
        <f>E10/($C10+$D10+$E10+$F10)*100</f>
        <v>4.2830221003940379</v>
      </c>
      <c r="P10" s="11">
        <f>F10/($C10+$D10+$E10+$F10)*100</f>
        <v>13.431557306835703</v>
      </c>
      <c r="Q10" s="50">
        <f>G10/($G10+$H10+$I10+$J10)*100</f>
        <v>10.090800068528354</v>
      </c>
      <c r="R10" s="50">
        <f>H10/($G10+$H10+$I10+$J10)*100</f>
        <v>57.992119239335274</v>
      </c>
      <c r="S10" s="50">
        <f>I10/($G10+$H10+$I10+$J10)*100</f>
        <v>10.4163097481583</v>
      </c>
      <c r="T10" s="50">
        <f>J10/($G10+$H10+$I10+$J10)*100</f>
        <v>21.500770943978072</v>
      </c>
    </row>
    <row r="11" spans="1:20" x14ac:dyDescent="0.25">
      <c r="B11" s="4" t="s">
        <v>2</v>
      </c>
      <c r="C11" s="8"/>
      <c r="D11" s="8"/>
      <c r="E11" s="8"/>
      <c r="F11" s="33"/>
      <c r="G11" s="38"/>
      <c r="H11" s="8"/>
      <c r="I11" s="8"/>
      <c r="J11" s="39"/>
      <c r="L11" s="4" t="s">
        <v>2</v>
      </c>
      <c r="M11" s="12"/>
      <c r="N11" s="12"/>
      <c r="O11" s="12"/>
      <c r="P11" s="48"/>
      <c r="Q11" s="51"/>
      <c r="R11" s="12"/>
      <c r="S11" s="12"/>
      <c r="T11" s="52"/>
    </row>
    <row r="12" spans="1:20" x14ac:dyDescent="0.25">
      <c r="B12" s="9" t="s">
        <v>3</v>
      </c>
      <c r="C12" s="7">
        <v>57</v>
      </c>
      <c r="D12" s="7">
        <v>908</v>
      </c>
      <c r="E12" s="7">
        <v>21</v>
      </c>
      <c r="F12" s="7">
        <v>234</v>
      </c>
      <c r="G12" s="7">
        <v>82</v>
      </c>
      <c r="H12" s="7">
        <v>749</v>
      </c>
      <c r="I12" s="7">
        <v>53</v>
      </c>
      <c r="J12" s="7">
        <v>336</v>
      </c>
      <c r="L12" s="9" t="s">
        <v>3</v>
      </c>
      <c r="M12" s="11">
        <f t="shared" ref="M12:P15" si="0">C12/($C12+$D12+$E12+$F12)*100</f>
        <v>4.6721311475409841</v>
      </c>
      <c r="N12" s="11">
        <f t="shared" si="0"/>
        <v>74.426229508196712</v>
      </c>
      <c r="O12" s="11">
        <f t="shared" si="0"/>
        <v>1.7213114754098362</v>
      </c>
      <c r="P12" s="11">
        <f t="shared" si="0"/>
        <v>19.180327868852459</v>
      </c>
      <c r="Q12" s="50">
        <f t="shared" ref="Q12:T15" si="1">G12/($G12+$H12+$I12+$J12)*100</f>
        <v>6.721311475409836</v>
      </c>
      <c r="R12" s="50">
        <f t="shared" si="1"/>
        <v>61.393442622950822</v>
      </c>
      <c r="S12" s="50">
        <f t="shared" si="1"/>
        <v>4.3442622950819674</v>
      </c>
      <c r="T12" s="50">
        <f t="shared" si="1"/>
        <v>27.540983606557379</v>
      </c>
    </row>
    <row r="13" spans="1:20" x14ac:dyDescent="0.25">
      <c r="B13" s="9" t="s">
        <v>4</v>
      </c>
      <c r="C13" s="7">
        <v>167</v>
      </c>
      <c r="D13" s="7">
        <v>1569</v>
      </c>
      <c r="E13" s="7">
        <v>76</v>
      </c>
      <c r="F13" s="7">
        <v>275</v>
      </c>
      <c r="G13" s="7">
        <v>212</v>
      </c>
      <c r="H13" s="7">
        <v>1203</v>
      </c>
      <c r="I13" s="7">
        <v>200</v>
      </c>
      <c r="J13" s="7">
        <v>472</v>
      </c>
      <c r="L13" s="9" t="s">
        <v>4</v>
      </c>
      <c r="M13" s="11">
        <f t="shared" si="0"/>
        <v>8.0019166267369428</v>
      </c>
      <c r="N13" s="11">
        <f t="shared" si="0"/>
        <v>75.179683756588403</v>
      </c>
      <c r="O13" s="11">
        <f t="shared" si="0"/>
        <v>3.6415908001916621</v>
      </c>
      <c r="P13" s="11">
        <f t="shared" si="0"/>
        <v>13.176808816482991</v>
      </c>
      <c r="Q13" s="50">
        <f t="shared" si="1"/>
        <v>10.158121705797797</v>
      </c>
      <c r="R13" s="50">
        <f t="shared" si="1"/>
        <v>57.642549113560136</v>
      </c>
      <c r="S13" s="50">
        <f t="shared" si="1"/>
        <v>9.5831336847149018</v>
      </c>
      <c r="T13" s="50">
        <f t="shared" si="1"/>
        <v>22.616195495927169</v>
      </c>
    </row>
    <row r="14" spans="1:20" x14ac:dyDescent="0.25">
      <c r="B14" s="9" t="s">
        <v>5</v>
      </c>
      <c r="C14" s="7">
        <v>190</v>
      </c>
      <c r="D14" s="7">
        <v>1239</v>
      </c>
      <c r="E14" s="7">
        <v>97</v>
      </c>
      <c r="F14" s="7">
        <v>199</v>
      </c>
      <c r="G14" s="7">
        <v>201</v>
      </c>
      <c r="H14" s="7">
        <v>984</v>
      </c>
      <c r="I14" s="7">
        <v>232</v>
      </c>
      <c r="J14" s="7">
        <v>308</v>
      </c>
      <c r="L14" s="9" t="s">
        <v>5</v>
      </c>
      <c r="M14" s="11">
        <f t="shared" si="0"/>
        <v>11.014492753623188</v>
      </c>
      <c r="N14" s="11">
        <f t="shared" si="0"/>
        <v>71.826086956521735</v>
      </c>
      <c r="O14" s="11">
        <f t="shared" si="0"/>
        <v>5.6231884057971016</v>
      </c>
      <c r="P14" s="11">
        <f t="shared" si="0"/>
        <v>11.536231884057971</v>
      </c>
      <c r="Q14" s="50">
        <f t="shared" si="1"/>
        <v>11.652173913043478</v>
      </c>
      <c r="R14" s="50">
        <f t="shared" si="1"/>
        <v>57.043478260869563</v>
      </c>
      <c r="S14" s="50">
        <f t="shared" si="1"/>
        <v>13.449275362318842</v>
      </c>
      <c r="T14" s="50">
        <f t="shared" si="1"/>
        <v>17.855072463768114</v>
      </c>
    </row>
    <row r="15" spans="1:20" x14ac:dyDescent="0.25">
      <c r="B15" s="9" t="s">
        <v>6</v>
      </c>
      <c r="C15" s="7">
        <v>104</v>
      </c>
      <c r="D15" s="7">
        <v>569</v>
      </c>
      <c r="E15" s="7">
        <v>56</v>
      </c>
      <c r="F15" s="7">
        <v>76</v>
      </c>
      <c r="G15" s="7">
        <v>94</v>
      </c>
      <c r="H15" s="7">
        <v>449</v>
      </c>
      <c r="I15" s="7">
        <v>123</v>
      </c>
      <c r="J15" s="7">
        <v>139</v>
      </c>
      <c r="L15" s="9" t="s">
        <v>6</v>
      </c>
      <c r="M15" s="11">
        <f t="shared" si="0"/>
        <v>12.919254658385093</v>
      </c>
      <c r="N15" s="11">
        <f t="shared" si="0"/>
        <v>70.683229813664596</v>
      </c>
      <c r="O15" s="11">
        <f t="shared" si="0"/>
        <v>6.9565217391304346</v>
      </c>
      <c r="P15" s="11">
        <f t="shared" si="0"/>
        <v>9.4409937888198758</v>
      </c>
      <c r="Q15" s="50">
        <f t="shared" si="1"/>
        <v>11.677018633540373</v>
      </c>
      <c r="R15" s="50">
        <f t="shared" si="1"/>
        <v>55.776397515527954</v>
      </c>
      <c r="S15" s="50">
        <f t="shared" si="1"/>
        <v>15.279503105590061</v>
      </c>
      <c r="T15" s="50">
        <f t="shared" si="1"/>
        <v>17.267080745341616</v>
      </c>
    </row>
    <row r="16" spans="1:20" x14ac:dyDescent="0.25">
      <c r="B16" s="4" t="s">
        <v>17</v>
      </c>
      <c r="C16" s="8"/>
      <c r="D16" s="8"/>
      <c r="E16" s="8"/>
      <c r="F16" s="33"/>
      <c r="G16" s="33"/>
      <c r="H16" s="33"/>
      <c r="I16" s="33"/>
      <c r="J16" s="33"/>
      <c r="L16" s="4" t="s">
        <v>17</v>
      </c>
      <c r="M16" s="8"/>
      <c r="N16" s="8"/>
      <c r="O16" s="8"/>
      <c r="P16" s="33"/>
      <c r="Q16" s="38"/>
      <c r="R16" s="8"/>
      <c r="S16" s="8"/>
      <c r="T16" s="39"/>
    </row>
    <row r="17" spans="2:20" x14ac:dyDescent="0.25">
      <c r="B17" s="9" t="s">
        <v>10</v>
      </c>
      <c r="C17" s="7">
        <v>144</v>
      </c>
      <c r="D17" s="7">
        <v>1267</v>
      </c>
      <c r="E17" s="7">
        <v>97</v>
      </c>
      <c r="F17" s="7">
        <v>184</v>
      </c>
      <c r="G17" s="7">
        <v>171</v>
      </c>
      <c r="H17" s="7">
        <v>1004</v>
      </c>
      <c r="I17" s="7">
        <v>221</v>
      </c>
      <c r="J17" s="7">
        <v>296</v>
      </c>
      <c r="L17" s="9" t="s">
        <v>10</v>
      </c>
      <c r="M17" s="11">
        <f t="shared" ref="M17:P23" si="2">C17/($C17+$D17+$E17+$F17)*100</f>
        <v>8.5106382978723403</v>
      </c>
      <c r="N17" s="11">
        <f t="shared" si="2"/>
        <v>74.88179669030734</v>
      </c>
      <c r="O17" s="11">
        <f t="shared" si="2"/>
        <v>5.7328605200945626</v>
      </c>
      <c r="P17" s="11">
        <f t="shared" si="2"/>
        <v>10.874704491725769</v>
      </c>
      <c r="Q17" s="50">
        <f t="shared" ref="Q17:T23" si="3">G17/($G17+$H17+$I17+$J17)*100</f>
        <v>10.106382978723403</v>
      </c>
      <c r="R17" s="50">
        <f t="shared" si="3"/>
        <v>59.33806146572104</v>
      </c>
      <c r="S17" s="50">
        <f t="shared" si="3"/>
        <v>13.061465721040189</v>
      </c>
      <c r="T17" s="50">
        <f t="shared" si="3"/>
        <v>17.494089834515368</v>
      </c>
    </row>
    <row r="18" spans="2:20" x14ac:dyDescent="0.25">
      <c r="B18" s="9" t="s">
        <v>11</v>
      </c>
      <c r="C18" s="7">
        <v>34</v>
      </c>
      <c r="D18" s="7">
        <v>470</v>
      </c>
      <c r="E18" s="7">
        <v>24</v>
      </c>
      <c r="F18" s="7">
        <v>111</v>
      </c>
      <c r="G18" s="7">
        <v>34</v>
      </c>
      <c r="H18" s="7">
        <v>373</v>
      </c>
      <c r="I18" s="7">
        <v>64</v>
      </c>
      <c r="J18" s="7">
        <v>168</v>
      </c>
      <c r="L18" s="9" t="s">
        <v>11</v>
      </c>
      <c r="M18" s="11">
        <f t="shared" si="2"/>
        <v>5.3208137715179964</v>
      </c>
      <c r="N18" s="11">
        <f t="shared" si="2"/>
        <v>73.552425665101723</v>
      </c>
      <c r="O18" s="11">
        <f t="shared" si="2"/>
        <v>3.755868544600939</v>
      </c>
      <c r="P18" s="11">
        <f t="shared" si="2"/>
        <v>17.370892018779344</v>
      </c>
      <c r="Q18" s="50">
        <f t="shared" si="3"/>
        <v>5.3208137715179964</v>
      </c>
      <c r="R18" s="50">
        <f t="shared" si="3"/>
        <v>58.372456964006261</v>
      </c>
      <c r="S18" s="50">
        <f t="shared" si="3"/>
        <v>10.015649452269171</v>
      </c>
      <c r="T18" s="50">
        <f t="shared" si="3"/>
        <v>26.291079812206576</v>
      </c>
    </row>
    <row r="19" spans="2:20" x14ac:dyDescent="0.25">
      <c r="B19" s="9" t="s">
        <v>12</v>
      </c>
      <c r="C19" s="7">
        <v>99</v>
      </c>
      <c r="D19" s="7">
        <v>1410</v>
      </c>
      <c r="E19" s="7">
        <v>41</v>
      </c>
      <c r="F19" s="7">
        <v>237</v>
      </c>
      <c r="G19" s="7">
        <v>152</v>
      </c>
      <c r="H19" s="7">
        <v>1120</v>
      </c>
      <c r="I19" s="7">
        <v>130</v>
      </c>
      <c r="J19" s="7">
        <v>385</v>
      </c>
      <c r="L19" s="9" t="s">
        <v>12</v>
      </c>
      <c r="M19" s="11">
        <f t="shared" si="2"/>
        <v>5.5400111919418018</v>
      </c>
      <c r="N19" s="11">
        <f t="shared" si="2"/>
        <v>78.903189703413545</v>
      </c>
      <c r="O19" s="11">
        <f t="shared" si="2"/>
        <v>2.2943480693900389</v>
      </c>
      <c r="P19" s="11">
        <f t="shared" si="2"/>
        <v>13.262451035254616</v>
      </c>
      <c r="Q19" s="50">
        <f t="shared" si="3"/>
        <v>8.5058757694459981</v>
      </c>
      <c r="R19" s="50">
        <f t="shared" si="3"/>
        <v>62.674874090654733</v>
      </c>
      <c r="S19" s="50">
        <f t="shared" si="3"/>
        <v>7.2747621712367092</v>
      </c>
      <c r="T19" s="50">
        <f t="shared" si="3"/>
        <v>21.544487968662562</v>
      </c>
    </row>
    <row r="20" spans="2:20" x14ac:dyDescent="0.25">
      <c r="B20" s="9" t="s">
        <v>13</v>
      </c>
      <c r="C20" s="7">
        <v>33</v>
      </c>
      <c r="D20" s="7">
        <v>132</v>
      </c>
      <c r="E20" s="7">
        <v>10</v>
      </c>
      <c r="F20" s="7">
        <v>20</v>
      </c>
      <c r="G20" s="7">
        <v>30</v>
      </c>
      <c r="H20" s="7">
        <v>110</v>
      </c>
      <c r="I20" s="7">
        <v>25</v>
      </c>
      <c r="J20" s="7">
        <v>30</v>
      </c>
      <c r="L20" s="9" t="s">
        <v>13</v>
      </c>
      <c r="M20" s="11">
        <f t="shared" si="2"/>
        <v>16.923076923076923</v>
      </c>
      <c r="N20" s="11">
        <f t="shared" si="2"/>
        <v>67.692307692307693</v>
      </c>
      <c r="O20" s="11">
        <f t="shared" si="2"/>
        <v>5.1282051282051277</v>
      </c>
      <c r="P20" s="11">
        <f t="shared" si="2"/>
        <v>10.256410256410255</v>
      </c>
      <c r="Q20" s="50">
        <f t="shared" si="3"/>
        <v>15.384615384615385</v>
      </c>
      <c r="R20" s="50">
        <f t="shared" si="3"/>
        <v>56.410256410256409</v>
      </c>
      <c r="S20" s="50">
        <f t="shared" si="3"/>
        <v>12.820512820512819</v>
      </c>
      <c r="T20" s="50">
        <f t="shared" si="3"/>
        <v>15.384615384615385</v>
      </c>
    </row>
    <row r="21" spans="2:20" x14ac:dyDescent="0.25">
      <c r="B21" s="9" t="s">
        <v>14</v>
      </c>
      <c r="C21" s="7">
        <v>99</v>
      </c>
      <c r="D21" s="7">
        <v>176</v>
      </c>
      <c r="E21" s="7">
        <v>0</v>
      </c>
      <c r="F21" s="7">
        <v>81</v>
      </c>
      <c r="G21" s="7">
        <v>82</v>
      </c>
      <c r="H21" s="7">
        <v>137</v>
      </c>
      <c r="I21" s="7">
        <v>16</v>
      </c>
      <c r="J21" s="7">
        <v>121</v>
      </c>
      <c r="L21" s="9" t="s">
        <v>14</v>
      </c>
      <c r="M21" s="11">
        <f t="shared" si="2"/>
        <v>27.808988764044944</v>
      </c>
      <c r="N21" s="11">
        <f t="shared" si="2"/>
        <v>49.438202247191008</v>
      </c>
      <c r="O21" s="11">
        <f t="shared" si="2"/>
        <v>0</v>
      </c>
      <c r="P21" s="11">
        <f t="shared" si="2"/>
        <v>22.752808988764045</v>
      </c>
      <c r="Q21" s="50">
        <f t="shared" si="3"/>
        <v>23.033707865168541</v>
      </c>
      <c r="R21" s="50">
        <f t="shared" si="3"/>
        <v>38.483146067415731</v>
      </c>
      <c r="S21" s="50">
        <f t="shared" si="3"/>
        <v>4.4943820224719104</v>
      </c>
      <c r="T21" s="50">
        <f t="shared" si="3"/>
        <v>33.988764044943821</v>
      </c>
    </row>
    <row r="22" spans="2:20" x14ac:dyDescent="0.25">
      <c r="B22" s="9" t="s">
        <v>15</v>
      </c>
      <c r="C22" s="7">
        <v>9</v>
      </c>
      <c r="D22" s="7">
        <v>171</v>
      </c>
      <c r="E22" s="7">
        <v>22</v>
      </c>
      <c r="F22" s="7">
        <v>31</v>
      </c>
      <c r="G22" s="7">
        <v>19</v>
      </c>
      <c r="H22" s="7">
        <v>127</v>
      </c>
      <c r="I22" s="7">
        <v>38</v>
      </c>
      <c r="J22" s="7">
        <v>49</v>
      </c>
      <c r="L22" s="9" t="s">
        <v>15</v>
      </c>
      <c r="M22" s="11">
        <f t="shared" si="2"/>
        <v>3.8626609442060089</v>
      </c>
      <c r="N22" s="11">
        <f t="shared" si="2"/>
        <v>73.39055793991416</v>
      </c>
      <c r="O22" s="11">
        <f t="shared" si="2"/>
        <v>9.4420600858369106</v>
      </c>
      <c r="P22" s="11">
        <f t="shared" si="2"/>
        <v>13.304721030042918</v>
      </c>
      <c r="Q22" s="50">
        <f t="shared" si="3"/>
        <v>8.1545064377682408</v>
      </c>
      <c r="R22" s="50">
        <f t="shared" si="3"/>
        <v>54.506437768240346</v>
      </c>
      <c r="S22" s="50">
        <f t="shared" si="3"/>
        <v>16.309012875536482</v>
      </c>
      <c r="T22" s="50">
        <f t="shared" si="3"/>
        <v>21.030042918454935</v>
      </c>
    </row>
    <row r="23" spans="2:20" x14ac:dyDescent="0.25">
      <c r="B23" s="9" t="s">
        <v>16</v>
      </c>
      <c r="C23" s="7">
        <v>100</v>
      </c>
      <c r="D23" s="7">
        <v>659</v>
      </c>
      <c r="E23" s="7">
        <v>56</v>
      </c>
      <c r="F23" s="7">
        <v>120</v>
      </c>
      <c r="G23" s="7">
        <v>101</v>
      </c>
      <c r="H23" s="7">
        <v>514</v>
      </c>
      <c r="I23" s="7">
        <v>114</v>
      </c>
      <c r="J23" s="7">
        <v>206</v>
      </c>
      <c r="L23" s="9" t="s">
        <v>16</v>
      </c>
      <c r="M23" s="11">
        <f t="shared" si="2"/>
        <v>10.695187165775401</v>
      </c>
      <c r="N23" s="11">
        <f t="shared" si="2"/>
        <v>70.481283422459896</v>
      </c>
      <c r="O23" s="11">
        <f t="shared" si="2"/>
        <v>5.9893048128342246</v>
      </c>
      <c r="P23" s="11">
        <f t="shared" si="2"/>
        <v>12.834224598930483</v>
      </c>
      <c r="Q23" s="50">
        <f t="shared" si="3"/>
        <v>10.802139037433154</v>
      </c>
      <c r="R23" s="50">
        <f t="shared" si="3"/>
        <v>54.973262032085557</v>
      </c>
      <c r="S23" s="50">
        <f t="shared" si="3"/>
        <v>12.192513368983956</v>
      </c>
      <c r="T23" s="50">
        <f t="shared" si="3"/>
        <v>22.032085561497325</v>
      </c>
    </row>
    <row r="24" spans="2:20" x14ac:dyDescent="0.25">
      <c r="B24" s="4" t="s">
        <v>46</v>
      </c>
      <c r="C24" s="18"/>
      <c r="D24" s="18"/>
      <c r="E24" s="18"/>
      <c r="F24" s="35"/>
      <c r="G24" s="35"/>
      <c r="H24" s="35"/>
      <c r="I24" s="35"/>
      <c r="J24" s="35"/>
      <c r="L24" s="4" t="s">
        <v>46</v>
      </c>
      <c r="M24" s="34"/>
      <c r="N24" s="34"/>
      <c r="O24" s="34"/>
      <c r="P24" s="49"/>
      <c r="Q24" s="53"/>
      <c r="R24" s="34"/>
      <c r="S24" s="34"/>
      <c r="T24" s="54"/>
    </row>
    <row r="25" spans="2:20" x14ac:dyDescent="0.25">
      <c r="B25" s="9" t="s">
        <v>47</v>
      </c>
      <c r="C25" s="7">
        <v>378</v>
      </c>
      <c r="D25" s="7">
        <v>3122</v>
      </c>
      <c r="E25" s="7">
        <v>156</v>
      </c>
      <c r="F25" s="7">
        <v>621</v>
      </c>
      <c r="G25" s="7">
        <v>440</v>
      </c>
      <c r="H25" s="7">
        <v>2477</v>
      </c>
      <c r="I25" s="7">
        <v>383</v>
      </c>
      <c r="J25" s="7">
        <v>977</v>
      </c>
      <c r="L25" s="9" t="s">
        <v>47</v>
      </c>
      <c r="M25" s="11">
        <f t="shared" ref="M25:P26" si="4">C25/($C25+$D25+$E25+$F25)*100</f>
        <v>8.8379705400981994</v>
      </c>
      <c r="N25" s="11">
        <f t="shared" si="4"/>
        <v>72.995090016366618</v>
      </c>
      <c r="O25" s="11">
        <f t="shared" si="4"/>
        <v>3.6474164133738598</v>
      </c>
      <c r="P25" s="11">
        <f t="shared" si="4"/>
        <v>14.519523030161327</v>
      </c>
      <c r="Q25" s="50">
        <f t="shared" ref="Q25:T26" si="5">G25/($G25+$H25+$I25+$J25)*100</f>
        <v>10.287584755669862</v>
      </c>
      <c r="R25" s="50">
        <f t="shared" si="5"/>
        <v>57.914425999532384</v>
      </c>
      <c r="S25" s="50">
        <f t="shared" si="5"/>
        <v>8.9548749123217206</v>
      </c>
      <c r="T25" s="50">
        <f t="shared" si="5"/>
        <v>22.843114332476034</v>
      </c>
    </row>
    <row r="26" spans="2:20" x14ac:dyDescent="0.25">
      <c r="B26" s="9" t="s">
        <v>48</v>
      </c>
      <c r="C26" s="7">
        <v>140</v>
      </c>
      <c r="D26" s="7">
        <v>1163</v>
      </c>
      <c r="E26" s="7">
        <v>94</v>
      </c>
      <c r="F26" s="7">
        <v>163</v>
      </c>
      <c r="G26" s="7">
        <v>149</v>
      </c>
      <c r="H26" s="7">
        <v>908</v>
      </c>
      <c r="I26" s="7">
        <v>225</v>
      </c>
      <c r="J26" s="7">
        <v>278</v>
      </c>
      <c r="L26" s="9" t="s">
        <v>48</v>
      </c>
      <c r="M26" s="11">
        <f t="shared" si="4"/>
        <v>8.9743589743589745</v>
      </c>
      <c r="N26" s="11">
        <f t="shared" si="4"/>
        <v>74.551282051282058</v>
      </c>
      <c r="O26" s="11">
        <f t="shared" si="4"/>
        <v>6.0256410256410255</v>
      </c>
      <c r="P26" s="11">
        <f t="shared" si="4"/>
        <v>10.448717948717949</v>
      </c>
      <c r="Q26" s="50">
        <f t="shared" si="5"/>
        <v>9.5512820512820511</v>
      </c>
      <c r="R26" s="50">
        <f t="shared" si="5"/>
        <v>58.205128205128212</v>
      </c>
      <c r="S26" s="50">
        <f t="shared" si="5"/>
        <v>14.423076923076922</v>
      </c>
      <c r="T26" s="50">
        <f t="shared" si="5"/>
        <v>17.820512820512821</v>
      </c>
    </row>
  </sheetData>
  <mergeCells count="8">
    <mergeCell ref="Q7:T7"/>
    <mergeCell ref="K2:M2"/>
    <mergeCell ref="N2:P2"/>
    <mergeCell ref="B7:B8"/>
    <mergeCell ref="C7:F7"/>
    <mergeCell ref="G7:J7"/>
    <mergeCell ref="L7:L8"/>
    <mergeCell ref="M7:P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2" width="10.140625" customWidth="1"/>
    <col min="13" max="13" width="3.42578125" customWidth="1"/>
    <col min="14" max="14" width="27.7109375" customWidth="1"/>
  </cols>
  <sheetData>
    <row r="1" spans="1:24" ht="18" x14ac:dyDescent="0.25">
      <c r="B1" s="1" t="s">
        <v>30</v>
      </c>
    </row>
    <row r="2" spans="1:24" ht="18" x14ac:dyDescent="0.25">
      <c r="A2" s="22"/>
      <c r="B2" s="1" t="str">
        <f>Índice!B2</f>
        <v>Novembro 2020</v>
      </c>
    </row>
    <row r="3" spans="1:24" x14ac:dyDescent="0.25">
      <c r="B3" s="23" t="s">
        <v>33</v>
      </c>
    </row>
    <row r="4" spans="1:24" ht="18" customHeight="1" x14ac:dyDescent="0.25">
      <c r="B4" s="1" t="s">
        <v>97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25"/>
    <row r="6" spans="1:24" x14ac:dyDescent="0.25">
      <c r="B6" s="19" t="s">
        <v>27</v>
      </c>
      <c r="N6" s="19" t="s">
        <v>28</v>
      </c>
    </row>
    <row r="7" spans="1:24" x14ac:dyDescent="0.25">
      <c r="B7" s="93" t="s">
        <v>0</v>
      </c>
      <c r="C7" s="93" t="s">
        <v>98</v>
      </c>
      <c r="D7" s="93"/>
      <c r="E7" s="93"/>
      <c r="F7" s="93"/>
      <c r="G7" s="93"/>
      <c r="H7" s="93" t="s">
        <v>99</v>
      </c>
      <c r="I7" s="93"/>
      <c r="J7" s="93"/>
      <c r="K7" s="93"/>
      <c r="L7" s="93"/>
      <c r="N7" s="93" t="s">
        <v>0</v>
      </c>
      <c r="O7" s="93" t="s">
        <v>98</v>
      </c>
      <c r="P7" s="93"/>
      <c r="Q7" s="93"/>
      <c r="R7" s="93"/>
      <c r="S7" s="93"/>
      <c r="T7" s="93" t="s">
        <v>99</v>
      </c>
      <c r="U7" s="93"/>
      <c r="V7" s="93"/>
      <c r="W7" s="93"/>
      <c r="X7" s="93"/>
    </row>
    <row r="8" spans="1:24" ht="22.5" x14ac:dyDescent="0.25">
      <c r="B8" s="94"/>
      <c r="C8" s="60" t="s">
        <v>58</v>
      </c>
      <c r="D8" s="60" t="s">
        <v>59</v>
      </c>
      <c r="E8" s="60" t="s">
        <v>60</v>
      </c>
      <c r="F8" s="60" t="s">
        <v>61</v>
      </c>
      <c r="G8" s="60" t="s">
        <v>62</v>
      </c>
      <c r="H8" s="60" t="s">
        <v>58</v>
      </c>
      <c r="I8" s="60" t="s">
        <v>59</v>
      </c>
      <c r="J8" s="60" t="s">
        <v>60</v>
      </c>
      <c r="K8" s="60" t="s">
        <v>61</v>
      </c>
      <c r="L8" s="60" t="s">
        <v>62</v>
      </c>
      <c r="N8" s="94"/>
      <c r="O8" s="60" t="s">
        <v>58</v>
      </c>
      <c r="P8" s="60" t="s">
        <v>59</v>
      </c>
      <c r="Q8" s="60" t="s">
        <v>60</v>
      </c>
      <c r="R8" s="60" t="s">
        <v>61</v>
      </c>
      <c r="S8" s="60" t="s">
        <v>62</v>
      </c>
      <c r="T8" s="60" t="s">
        <v>58</v>
      </c>
      <c r="U8" s="60" t="s">
        <v>59</v>
      </c>
      <c r="V8" s="60" t="s">
        <v>60</v>
      </c>
      <c r="W8" s="60" t="s">
        <v>61</v>
      </c>
      <c r="X8" s="60" t="s">
        <v>62</v>
      </c>
    </row>
    <row r="9" spans="1:24" x14ac:dyDescent="0.25">
      <c r="B9" s="4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N9" s="4" t="s">
        <v>1</v>
      </c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B10" s="6" t="s">
        <v>1</v>
      </c>
      <c r="C10" s="7">
        <v>149</v>
      </c>
      <c r="D10" s="7">
        <v>160</v>
      </c>
      <c r="E10" s="7">
        <v>76</v>
      </c>
      <c r="F10" s="7">
        <v>45</v>
      </c>
      <c r="G10" s="7">
        <v>88</v>
      </c>
      <c r="H10" s="7">
        <v>124</v>
      </c>
      <c r="I10" s="7">
        <v>77</v>
      </c>
      <c r="J10" s="7">
        <v>27</v>
      </c>
      <c r="K10" s="7">
        <v>10</v>
      </c>
      <c r="L10" s="7">
        <v>12</v>
      </c>
      <c r="N10" s="6" t="s">
        <v>1</v>
      </c>
      <c r="O10" s="11">
        <f>C10/($C10+$D10+$E10+$F10+$G10)*100</f>
        <v>28.764478764478763</v>
      </c>
      <c r="P10" s="11">
        <f t="shared" ref="P10:S10" si="0">D10/($C10+$D10+$E10+$F10+$G10)*100</f>
        <v>30.888030888030887</v>
      </c>
      <c r="Q10" s="11">
        <f t="shared" si="0"/>
        <v>14.671814671814673</v>
      </c>
      <c r="R10" s="11">
        <f t="shared" si="0"/>
        <v>8.6872586872586872</v>
      </c>
      <c r="S10" s="11">
        <f t="shared" si="0"/>
        <v>16.988416988416986</v>
      </c>
      <c r="T10" s="11">
        <f>H10/($H10+$I10+$J10+$K10+$L10)*100</f>
        <v>49.6</v>
      </c>
      <c r="U10" s="11">
        <f t="shared" ref="U10:X10" si="1">I10/($H10+$I10+$J10+$K10+$L10)*100</f>
        <v>30.8</v>
      </c>
      <c r="V10" s="11">
        <f t="shared" si="1"/>
        <v>10.8</v>
      </c>
      <c r="W10" s="11">
        <f t="shared" si="1"/>
        <v>4</v>
      </c>
      <c r="X10" s="11">
        <f t="shared" si="1"/>
        <v>4.8</v>
      </c>
    </row>
    <row r="11" spans="1:24" x14ac:dyDescent="0.25">
      <c r="B11" s="4" t="s">
        <v>2</v>
      </c>
      <c r="C11" s="8"/>
      <c r="D11" s="8"/>
      <c r="E11" s="8"/>
      <c r="F11" s="8"/>
      <c r="G11" s="8"/>
      <c r="H11" s="8"/>
      <c r="I11" s="8"/>
      <c r="J11" s="8"/>
      <c r="K11" s="8"/>
      <c r="L11" s="8"/>
      <c r="N11" s="4" t="s">
        <v>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x14ac:dyDescent="0.25">
      <c r="B12" s="9" t="s">
        <v>3</v>
      </c>
      <c r="C12" s="7">
        <v>16</v>
      </c>
      <c r="D12" s="7">
        <v>9</v>
      </c>
      <c r="E12" s="7">
        <v>4</v>
      </c>
      <c r="F12" s="7">
        <v>8</v>
      </c>
      <c r="G12" s="7">
        <v>20</v>
      </c>
      <c r="H12" s="7">
        <v>7</v>
      </c>
      <c r="I12" s="7">
        <v>7</v>
      </c>
      <c r="J12" s="7">
        <v>1</v>
      </c>
      <c r="K12" s="7">
        <v>4</v>
      </c>
      <c r="L12" s="7">
        <v>2</v>
      </c>
      <c r="N12" s="9" t="s">
        <v>3</v>
      </c>
      <c r="O12" s="11">
        <f t="shared" ref="O12:S15" si="2">C12/($C12+$D12+$E12+$F12+$G12)*100</f>
        <v>28.07017543859649</v>
      </c>
      <c r="P12" s="11">
        <f t="shared" si="2"/>
        <v>15.789473684210526</v>
      </c>
      <c r="Q12" s="11">
        <f t="shared" si="2"/>
        <v>7.0175438596491224</v>
      </c>
      <c r="R12" s="11">
        <f t="shared" si="2"/>
        <v>14.035087719298245</v>
      </c>
      <c r="S12" s="11">
        <f t="shared" si="2"/>
        <v>35.087719298245609</v>
      </c>
      <c r="T12" s="11">
        <f t="shared" ref="T12:T15" si="3">H12/($H12+$I12+$J12+$K12+$L12)*100</f>
        <v>33.333333333333329</v>
      </c>
      <c r="U12" s="11">
        <f t="shared" ref="U12:U15" si="4">I12/($H12+$I12+$J12+$K12+$L12)*100</f>
        <v>33.333333333333329</v>
      </c>
      <c r="V12" s="11">
        <f t="shared" ref="V12:V15" si="5">J12/($H12+$I12+$J12+$K12+$L12)*100</f>
        <v>4.7619047619047619</v>
      </c>
      <c r="W12" s="11">
        <f t="shared" ref="W12:W15" si="6">K12/($H12+$I12+$J12+$K12+$L12)*100</f>
        <v>19.047619047619047</v>
      </c>
      <c r="X12" s="11">
        <f t="shared" ref="X12:X15" si="7">L12/($H12+$I12+$J12+$K12+$L12)*100</f>
        <v>9.5238095238095237</v>
      </c>
    </row>
    <row r="13" spans="1:24" x14ac:dyDescent="0.25">
      <c r="B13" s="9" t="s">
        <v>4</v>
      </c>
      <c r="C13" s="7">
        <v>38</v>
      </c>
      <c r="D13" s="7">
        <v>58</v>
      </c>
      <c r="E13" s="7">
        <v>33</v>
      </c>
      <c r="F13" s="7">
        <v>11</v>
      </c>
      <c r="G13" s="7">
        <v>27</v>
      </c>
      <c r="H13" s="7">
        <v>32</v>
      </c>
      <c r="I13" s="7">
        <v>26</v>
      </c>
      <c r="J13" s="7">
        <v>11</v>
      </c>
      <c r="K13" s="7">
        <v>3</v>
      </c>
      <c r="L13" s="7">
        <v>4</v>
      </c>
      <c r="N13" s="9" t="s">
        <v>4</v>
      </c>
      <c r="O13" s="11">
        <f t="shared" si="2"/>
        <v>22.754491017964071</v>
      </c>
      <c r="P13" s="11">
        <f t="shared" si="2"/>
        <v>34.730538922155688</v>
      </c>
      <c r="Q13" s="11">
        <f t="shared" si="2"/>
        <v>19.760479041916167</v>
      </c>
      <c r="R13" s="11">
        <f t="shared" si="2"/>
        <v>6.5868263473053901</v>
      </c>
      <c r="S13" s="11">
        <f t="shared" si="2"/>
        <v>16.167664670658681</v>
      </c>
      <c r="T13" s="11">
        <f t="shared" si="3"/>
        <v>42.105263157894733</v>
      </c>
      <c r="U13" s="11">
        <f t="shared" si="4"/>
        <v>34.210526315789473</v>
      </c>
      <c r="V13" s="11">
        <f t="shared" si="5"/>
        <v>14.473684210526317</v>
      </c>
      <c r="W13" s="11">
        <f t="shared" si="6"/>
        <v>3.9473684210526314</v>
      </c>
      <c r="X13" s="11">
        <f t="shared" si="7"/>
        <v>5.2631578947368416</v>
      </c>
    </row>
    <row r="14" spans="1:24" x14ac:dyDescent="0.25">
      <c r="B14" s="9" t="s">
        <v>5</v>
      </c>
      <c r="C14" s="7">
        <v>59</v>
      </c>
      <c r="D14" s="7">
        <v>57</v>
      </c>
      <c r="E14" s="7">
        <v>26</v>
      </c>
      <c r="F14" s="7">
        <v>15</v>
      </c>
      <c r="G14" s="7">
        <v>33</v>
      </c>
      <c r="H14" s="7">
        <v>49</v>
      </c>
      <c r="I14" s="7">
        <v>31</v>
      </c>
      <c r="J14" s="7">
        <v>11</v>
      </c>
      <c r="K14" s="7">
        <v>2</v>
      </c>
      <c r="L14" s="7">
        <v>4</v>
      </c>
      <c r="N14" s="9" t="s">
        <v>5</v>
      </c>
      <c r="O14" s="11">
        <f t="shared" si="2"/>
        <v>31.05263157894737</v>
      </c>
      <c r="P14" s="11">
        <f t="shared" si="2"/>
        <v>30</v>
      </c>
      <c r="Q14" s="11">
        <f t="shared" si="2"/>
        <v>13.684210526315791</v>
      </c>
      <c r="R14" s="11">
        <f t="shared" si="2"/>
        <v>7.8947368421052628</v>
      </c>
      <c r="S14" s="11">
        <f t="shared" si="2"/>
        <v>17.368421052631579</v>
      </c>
      <c r="T14" s="11">
        <f t="shared" si="3"/>
        <v>50.515463917525771</v>
      </c>
      <c r="U14" s="11">
        <f t="shared" si="4"/>
        <v>31.958762886597935</v>
      </c>
      <c r="V14" s="11">
        <f t="shared" si="5"/>
        <v>11.340206185567011</v>
      </c>
      <c r="W14" s="11">
        <f t="shared" si="6"/>
        <v>2.0618556701030926</v>
      </c>
      <c r="X14" s="11">
        <f t="shared" si="7"/>
        <v>4.1237113402061851</v>
      </c>
    </row>
    <row r="15" spans="1:24" x14ac:dyDescent="0.25">
      <c r="B15" s="9" t="s">
        <v>6</v>
      </c>
      <c r="C15" s="7">
        <v>36</v>
      </c>
      <c r="D15" s="7">
        <v>36</v>
      </c>
      <c r="E15" s="7">
        <v>13</v>
      </c>
      <c r="F15" s="7">
        <v>11</v>
      </c>
      <c r="G15" s="7">
        <v>8</v>
      </c>
      <c r="H15" s="7">
        <v>36</v>
      </c>
      <c r="I15" s="7">
        <v>13</v>
      </c>
      <c r="J15" s="7">
        <v>4</v>
      </c>
      <c r="K15" s="7">
        <v>1</v>
      </c>
      <c r="L15" s="7">
        <v>2</v>
      </c>
      <c r="N15" s="9" t="s">
        <v>6</v>
      </c>
      <c r="O15" s="11">
        <f t="shared" si="2"/>
        <v>34.615384615384613</v>
      </c>
      <c r="P15" s="11">
        <f t="shared" si="2"/>
        <v>34.615384615384613</v>
      </c>
      <c r="Q15" s="11">
        <f t="shared" si="2"/>
        <v>12.5</v>
      </c>
      <c r="R15" s="11">
        <f t="shared" si="2"/>
        <v>10.576923076923077</v>
      </c>
      <c r="S15" s="11">
        <f t="shared" si="2"/>
        <v>7.6923076923076925</v>
      </c>
      <c r="T15" s="11">
        <f t="shared" si="3"/>
        <v>64.285714285714292</v>
      </c>
      <c r="U15" s="11">
        <f t="shared" si="4"/>
        <v>23.214285714285715</v>
      </c>
      <c r="V15" s="11">
        <f t="shared" si="5"/>
        <v>7.1428571428571423</v>
      </c>
      <c r="W15" s="11">
        <f t="shared" si="6"/>
        <v>1.7857142857142856</v>
      </c>
      <c r="X15" s="11">
        <f t="shared" si="7"/>
        <v>3.5714285714285712</v>
      </c>
    </row>
    <row r="16" spans="1:24" x14ac:dyDescent="0.25">
      <c r="B16" s="4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N16" s="4" t="s">
        <v>17</v>
      </c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2:24" x14ac:dyDescent="0.25">
      <c r="B17" s="9" t="s">
        <v>10</v>
      </c>
      <c r="C17" s="7">
        <v>59</v>
      </c>
      <c r="D17" s="7">
        <v>41</v>
      </c>
      <c r="E17" s="7">
        <v>15</v>
      </c>
      <c r="F17" s="7">
        <v>9</v>
      </c>
      <c r="G17" s="7">
        <v>20</v>
      </c>
      <c r="H17" s="7">
        <v>54</v>
      </c>
      <c r="I17" s="7">
        <v>30</v>
      </c>
      <c r="J17" s="7">
        <v>9</v>
      </c>
      <c r="K17" s="7">
        <v>1</v>
      </c>
      <c r="L17" s="7">
        <v>3</v>
      </c>
      <c r="N17" s="9" t="s">
        <v>10</v>
      </c>
      <c r="O17" s="11">
        <f t="shared" ref="O17:S23" si="8">C17/($C17+$D17+$E17+$F17+$G17)*100</f>
        <v>40.972222222222221</v>
      </c>
      <c r="P17" s="11">
        <f t="shared" si="8"/>
        <v>28.472222222222221</v>
      </c>
      <c r="Q17" s="11">
        <f t="shared" si="8"/>
        <v>10.416666666666668</v>
      </c>
      <c r="R17" s="11">
        <f t="shared" si="8"/>
        <v>6.25</v>
      </c>
      <c r="S17" s="11">
        <f t="shared" si="8"/>
        <v>13.888888888888889</v>
      </c>
      <c r="T17" s="11">
        <f t="shared" ref="T17:T23" si="9">H17/($H17+$I17+$J17+$K17+$L17)*100</f>
        <v>55.670103092783506</v>
      </c>
      <c r="U17" s="11">
        <f t="shared" ref="U17:U23" si="10">I17/($H17+$I17+$J17+$K17+$L17)*100</f>
        <v>30.927835051546392</v>
      </c>
      <c r="V17" s="11">
        <f t="shared" ref="V17:V23" si="11">J17/($H17+$I17+$J17+$K17+$L17)*100</f>
        <v>9.2783505154639183</v>
      </c>
      <c r="W17" s="11">
        <f t="shared" ref="W17:W23" si="12">K17/($H17+$I17+$J17+$K17+$L17)*100</f>
        <v>1.0309278350515463</v>
      </c>
      <c r="X17" s="11">
        <f t="shared" ref="X17:X23" si="13">L17/($H17+$I17+$J17+$K17+$L17)*100</f>
        <v>3.0927835051546393</v>
      </c>
    </row>
    <row r="18" spans="2:24" x14ac:dyDescent="0.25">
      <c r="B18" s="9" t="s">
        <v>11</v>
      </c>
      <c r="C18" s="7">
        <v>11</v>
      </c>
      <c r="D18" s="7">
        <v>10</v>
      </c>
      <c r="E18" s="7">
        <v>4</v>
      </c>
      <c r="F18" s="7">
        <v>3</v>
      </c>
      <c r="G18" s="7">
        <v>6</v>
      </c>
      <c r="H18" s="7">
        <v>6</v>
      </c>
      <c r="I18" s="7">
        <v>11</v>
      </c>
      <c r="J18" s="7">
        <v>2</v>
      </c>
      <c r="K18" s="7">
        <v>2</v>
      </c>
      <c r="L18" s="7">
        <v>3</v>
      </c>
      <c r="N18" s="9" t="s">
        <v>11</v>
      </c>
      <c r="O18" s="11">
        <f t="shared" si="8"/>
        <v>32.352941176470587</v>
      </c>
      <c r="P18" s="11">
        <f t="shared" si="8"/>
        <v>29.411764705882355</v>
      </c>
      <c r="Q18" s="11">
        <f t="shared" si="8"/>
        <v>11.76470588235294</v>
      </c>
      <c r="R18" s="11">
        <f t="shared" si="8"/>
        <v>8.8235294117647065</v>
      </c>
      <c r="S18" s="11">
        <f t="shared" si="8"/>
        <v>17.647058823529413</v>
      </c>
      <c r="T18" s="11">
        <f t="shared" si="9"/>
        <v>25</v>
      </c>
      <c r="U18" s="11">
        <f t="shared" si="10"/>
        <v>45.833333333333329</v>
      </c>
      <c r="V18" s="11">
        <f t="shared" si="11"/>
        <v>8.3333333333333321</v>
      </c>
      <c r="W18" s="11">
        <f t="shared" si="12"/>
        <v>8.3333333333333321</v>
      </c>
      <c r="X18" s="11">
        <f t="shared" si="13"/>
        <v>12.5</v>
      </c>
    </row>
    <row r="19" spans="2:24" x14ac:dyDescent="0.25">
      <c r="B19" s="9" t="s">
        <v>12</v>
      </c>
      <c r="C19" s="7">
        <v>27</v>
      </c>
      <c r="D19" s="7">
        <v>40</v>
      </c>
      <c r="E19" s="7">
        <v>11</v>
      </c>
      <c r="F19" s="7">
        <v>6</v>
      </c>
      <c r="G19" s="7">
        <v>15</v>
      </c>
      <c r="H19" s="7">
        <v>27</v>
      </c>
      <c r="I19" s="7">
        <v>8</v>
      </c>
      <c r="J19" s="7">
        <v>1</v>
      </c>
      <c r="K19" s="7">
        <v>2</v>
      </c>
      <c r="L19" s="7">
        <v>3</v>
      </c>
      <c r="N19" s="9" t="s">
        <v>12</v>
      </c>
      <c r="O19" s="11">
        <f t="shared" si="8"/>
        <v>27.27272727272727</v>
      </c>
      <c r="P19" s="11">
        <f t="shared" si="8"/>
        <v>40.404040404040401</v>
      </c>
      <c r="Q19" s="11">
        <f t="shared" si="8"/>
        <v>11.111111111111111</v>
      </c>
      <c r="R19" s="11">
        <f t="shared" si="8"/>
        <v>6.0606060606060606</v>
      </c>
      <c r="S19" s="11">
        <f t="shared" si="8"/>
        <v>15.151515151515152</v>
      </c>
      <c r="T19" s="11">
        <f t="shared" si="9"/>
        <v>65.853658536585371</v>
      </c>
      <c r="U19" s="11">
        <f t="shared" si="10"/>
        <v>19.512195121951219</v>
      </c>
      <c r="V19" s="11">
        <f t="shared" si="11"/>
        <v>2.4390243902439024</v>
      </c>
      <c r="W19" s="11">
        <f t="shared" si="12"/>
        <v>4.8780487804878048</v>
      </c>
      <c r="X19" s="11">
        <f t="shared" si="13"/>
        <v>7.3170731707317067</v>
      </c>
    </row>
    <row r="20" spans="2:24" x14ac:dyDescent="0.25">
      <c r="B20" s="9" t="s">
        <v>13</v>
      </c>
      <c r="C20" s="7">
        <v>15</v>
      </c>
      <c r="D20" s="7">
        <v>7</v>
      </c>
      <c r="E20" s="7">
        <v>5</v>
      </c>
      <c r="F20" s="7">
        <v>4</v>
      </c>
      <c r="G20" s="7">
        <v>2</v>
      </c>
      <c r="H20" s="7">
        <v>7</v>
      </c>
      <c r="I20" s="7">
        <v>2</v>
      </c>
      <c r="J20" s="7">
        <v>1</v>
      </c>
      <c r="K20" s="7">
        <v>0</v>
      </c>
      <c r="L20" s="7">
        <v>0</v>
      </c>
      <c r="N20" s="9" t="s">
        <v>13</v>
      </c>
      <c r="O20" s="11">
        <f t="shared" si="8"/>
        <v>45.454545454545453</v>
      </c>
      <c r="P20" s="11">
        <f t="shared" si="8"/>
        <v>21.212121212121211</v>
      </c>
      <c r="Q20" s="11">
        <f t="shared" si="8"/>
        <v>15.151515151515152</v>
      </c>
      <c r="R20" s="11">
        <f t="shared" si="8"/>
        <v>12.121212121212121</v>
      </c>
      <c r="S20" s="11">
        <f t="shared" si="8"/>
        <v>6.0606060606060606</v>
      </c>
      <c r="T20" s="11">
        <f t="shared" si="9"/>
        <v>70</v>
      </c>
      <c r="U20" s="11">
        <f t="shared" si="10"/>
        <v>20</v>
      </c>
      <c r="V20" s="11">
        <f t="shared" si="11"/>
        <v>10</v>
      </c>
      <c r="W20" s="11">
        <f t="shared" si="12"/>
        <v>0</v>
      </c>
      <c r="X20" s="11">
        <f t="shared" si="13"/>
        <v>0</v>
      </c>
    </row>
    <row r="21" spans="2:24" x14ac:dyDescent="0.25">
      <c r="B21" s="9" t="s">
        <v>14</v>
      </c>
      <c r="C21" s="7">
        <v>16</v>
      </c>
      <c r="D21" s="7">
        <v>25</v>
      </c>
      <c r="E21" s="7">
        <v>17</v>
      </c>
      <c r="F21" s="7">
        <v>13</v>
      </c>
      <c r="G21" s="7">
        <v>28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N21" s="9" t="s">
        <v>14</v>
      </c>
      <c r="O21" s="11">
        <f t="shared" si="8"/>
        <v>16.161616161616163</v>
      </c>
      <c r="P21" s="11">
        <f t="shared" si="8"/>
        <v>25.252525252525253</v>
      </c>
      <c r="Q21" s="11">
        <f t="shared" si="8"/>
        <v>17.171717171717169</v>
      </c>
      <c r="R21" s="11">
        <f t="shared" si="8"/>
        <v>13.131313131313133</v>
      </c>
      <c r="S21" s="11">
        <f t="shared" si="8"/>
        <v>28.28282828282828</v>
      </c>
      <c r="T21" s="11" t="e">
        <f t="shared" si="9"/>
        <v>#DIV/0!</v>
      </c>
      <c r="U21" s="11" t="e">
        <f t="shared" si="10"/>
        <v>#DIV/0!</v>
      </c>
      <c r="V21" s="11" t="e">
        <f t="shared" si="11"/>
        <v>#DIV/0!</v>
      </c>
      <c r="W21" s="11" t="e">
        <f t="shared" si="12"/>
        <v>#DIV/0!</v>
      </c>
      <c r="X21" s="11" t="e">
        <f t="shared" si="13"/>
        <v>#DIV/0!</v>
      </c>
    </row>
    <row r="22" spans="2:24" x14ac:dyDescent="0.25">
      <c r="B22" s="9" t="s">
        <v>15</v>
      </c>
      <c r="C22" s="7">
        <v>1</v>
      </c>
      <c r="D22" s="7">
        <v>4</v>
      </c>
      <c r="E22" s="7">
        <v>2</v>
      </c>
      <c r="F22" s="7">
        <v>1</v>
      </c>
      <c r="G22" s="7">
        <v>1</v>
      </c>
      <c r="H22" s="7">
        <v>8</v>
      </c>
      <c r="I22" s="7">
        <v>8</v>
      </c>
      <c r="J22" s="7">
        <v>3</v>
      </c>
      <c r="K22" s="7">
        <v>2</v>
      </c>
      <c r="L22" s="7">
        <v>1</v>
      </c>
      <c r="N22" s="9" t="s">
        <v>15</v>
      </c>
      <c r="O22" s="11">
        <f t="shared" si="8"/>
        <v>11.111111111111111</v>
      </c>
      <c r="P22" s="11">
        <f t="shared" si="8"/>
        <v>44.444444444444443</v>
      </c>
      <c r="Q22" s="11">
        <f t="shared" si="8"/>
        <v>22.222222222222221</v>
      </c>
      <c r="R22" s="11">
        <f t="shared" si="8"/>
        <v>11.111111111111111</v>
      </c>
      <c r="S22" s="11">
        <f t="shared" si="8"/>
        <v>11.111111111111111</v>
      </c>
      <c r="T22" s="11">
        <f t="shared" si="9"/>
        <v>36.363636363636367</v>
      </c>
      <c r="U22" s="11">
        <f t="shared" si="10"/>
        <v>36.363636363636367</v>
      </c>
      <c r="V22" s="11">
        <f t="shared" si="11"/>
        <v>13.636363636363635</v>
      </c>
      <c r="W22" s="11">
        <f t="shared" si="12"/>
        <v>9.0909090909090917</v>
      </c>
      <c r="X22" s="11">
        <f t="shared" si="13"/>
        <v>4.5454545454545459</v>
      </c>
    </row>
    <row r="23" spans="2:24" x14ac:dyDescent="0.25">
      <c r="B23" s="9" t="s">
        <v>16</v>
      </c>
      <c r="C23" s="7">
        <v>20</v>
      </c>
      <c r="D23" s="7">
        <v>33</v>
      </c>
      <c r="E23" s="7">
        <v>22</v>
      </c>
      <c r="F23" s="7">
        <v>9</v>
      </c>
      <c r="G23" s="7">
        <v>16</v>
      </c>
      <c r="H23" s="7">
        <v>22</v>
      </c>
      <c r="I23" s="7">
        <v>18</v>
      </c>
      <c r="J23" s="7">
        <v>11</v>
      </c>
      <c r="K23" s="7">
        <v>3</v>
      </c>
      <c r="L23" s="7">
        <v>2</v>
      </c>
      <c r="N23" s="9" t="s">
        <v>16</v>
      </c>
      <c r="O23" s="11">
        <f t="shared" si="8"/>
        <v>20</v>
      </c>
      <c r="P23" s="11">
        <f t="shared" si="8"/>
        <v>33</v>
      </c>
      <c r="Q23" s="11">
        <f t="shared" si="8"/>
        <v>22</v>
      </c>
      <c r="R23" s="11">
        <f t="shared" si="8"/>
        <v>9</v>
      </c>
      <c r="S23" s="11">
        <f t="shared" si="8"/>
        <v>16</v>
      </c>
      <c r="T23" s="11">
        <f t="shared" si="9"/>
        <v>39.285714285714285</v>
      </c>
      <c r="U23" s="11">
        <f t="shared" si="10"/>
        <v>32.142857142857146</v>
      </c>
      <c r="V23" s="11">
        <f t="shared" si="11"/>
        <v>19.642857142857142</v>
      </c>
      <c r="W23" s="11">
        <f t="shared" si="12"/>
        <v>5.3571428571428568</v>
      </c>
      <c r="X23" s="11">
        <f t="shared" si="13"/>
        <v>3.5714285714285712</v>
      </c>
    </row>
    <row r="24" spans="2:24" x14ac:dyDescent="0.25">
      <c r="B24" s="4" t="s">
        <v>46</v>
      </c>
      <c r="C24" s="18"/>
      <c r="D24" s="18"/>
      <c r="E24" s="18"/>
      <c r="F24" s="34"/>
      <c r="G24" s="34"/>
      <c r="H24" s="18"/>
      <c r="I24" s="18"/>
      <c r="J24" s="18"/>
      <c r="K24" s="34"/>
      <c r="L24" s="34"/>
      <c r="N24" s="4" t="s">
        <v>46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x14ac:dyDescent="0.25">
      <c r="B25" s="9" t="s">
        <v>47</v>
      </c>
      <c r="C25" s="7">
        <v>97</v>
      </c>
      <c r="D25" s="7">
        <v>120</v>
      </c>
      <c r="E25" s="7">
        <v>56</v>
      </c>
      <c r="F25" s="7">
        <v>36</v>
      </c>
      <c r="G25" s="7">
        <v>69</v>
      </c>
      <c r="H25" s="7">
        <v>76</v>
      </c>
      <c r="I25" s="7">
        <v>48</v>
      </c>
      <c r="J25" s="7">
        <v>17</v>
      </c>
      <c r="K25" s="7">
        <v>8</v>
      </c>
      <c r="L25" s="7">
        <v>7</v>
      </c>
      <c r="N25" s="9" t="s">
        <v>47</v>
      </c>
      <c r="O25" s="11">
        <f t="shared" ref="O25:S26" si="14">C25/($C25+$D25+$E25+$F25+$G25)*100</f>
        <v>25.661375661375661</v>
      </c>
      <c r="P25" s="11">
        <f t="shared" si="14"/>
        <v>31.746031746031743</v>
      </c>
      <c r="Q25" s="11">
        <f t="shared" si="14"/>
        <v>14.814814814814813</v>
      </c>
      <c r="R25" s="11">
        <f t="shared" si="14"/>
        <v>9.5238095238095237</v>
      </c>
      <c r="S25" s="11">
        <f t="shared" si="14"/>
        <v>18.253968253968253</v>
      </c>
      <c r="T25" s="11">
        <f t="shared" ref="T25:T26" si="15">H25/($H25+$I25+$J25+$K25+$L25)*100</f>
        <v>48.717948717948715</v>
      </c>
      <c r="U25" s="11">
        <f t="shared" ref="U25:U26" si="16">I25/($H25+$I25+$J25+$K25+$L25)*100</f>
        <v>30.76923076923077</v>
      </c>
      <c r="V25" s="11">
        <f t="shared" ref="V25:V26" si="17">J25/($H25+$I25+$J25+$K25+$L25)*100</f>
        <v>10.897435897435898</v>
      </c>
      <c r="W25" s="11">
        <f t="shared" ref="W25:W26" si="18">K25/($H25+$I25+$J25+$K25+$L25)*100</f>
        <v>5.1282051282051277</v>
      </c>
      <c r="X25" s="11">
        <f t="shared" ref="X25:X26" si="19">L25/($H25+$I25+$J25+$K25+$L25)*100</f>
        <v>4.4871794871794872</v>
      </c>
    </row>
    <row r="26" spans="2:24" x14ac:dyDescent="0.25">
      <c r="B26" s="9" t="s">
        <v>48</v>
      </c>
      <c r="C26" s="7">
        <v>52</v>
      </c>
      <c r="D26" s="7">
        <v>40</v>
      </c>
      <c r="E26" s="7">
        <v>20</v>
      </c>
      <c r="F26" s="7">
        <v>9</v>
      </c>
      <c r="G26" s="7">
        <v>19</v>
      </c>
      <c r="H26" s="7">
        <v>48</v>
      </c>
      <c r="I26" s="7">
        <v>29</v>
      </c>
      <c r="J26" s="7">
        <v>10</v>
      </c>
      <c r="K26" s="7">
        <v>2</v>
      </c>
      <c r="L26" s="7">
        <v>5</v>
      </c>
      <c r="N26" s="9" t="s">
        <v>48</v>
      </c>
      <c r="O26" s="11">
        <f t="shared" si="14"/>
        <v>37.142857142857146</v>
      </c>
      <c r="P26" s="11">
        <f>D26/($C26+$D26+$E26+$F26+$G26)*100</f>
        <v>28.571428571428569</v>
      </c>
      <c r="Q26" s="11">
        <f t="shared" si="14"/>
        <v>14.285714285714285</v>
      </c>
      <c r="R26" s="11">
        <f t="shared" si="14"/>
        <v>6.4285714285714279</v>
      </c>
      <c r="S26" s="11">
        <f t="shared" si="14"/>
        <v>13.571428571428571</v>
      </c>
      <c r="T26" s="11">
        <f t="shared" si="15"/>
        <v>51.063829787234042</v>
      </c>
      <c r="U26" s="11">
        <f t="shared" si="16"/>
        <v>30.851063829787233</v>
      </c>
      <c r="V26" s="11">
        <f t="shared" si="17"/>
        <v>10.638297872340425</v>
      </c>
      <c r="W26" s="11">
        <f t="shared" si="18"/>
        <v>2.1276595744680851</v>
      </c>
      <c r="X26" s="11">
        <f t="shared" si="19"/>
        <v>5.3191489361702127</v>
      </c>
    </row>
  </sheetData>
  <mergeCells count="6">
    <mergeCell ref="B7:B8"/>
    <mergeCell ref="C7:G7"/>
    <mergeCell ref="H7:L7"/>
    <mergeCell ref="O7:S7"/>
    <mergeCell ref="T7:X7"/>
    <mergeCell ref="N7:N8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showGridLines="0" zoomScaleNormal="100" workbookViewId="0">
      <selection activeCell="B1" sqref="B1"/>
    </sheetView>
  </sheetViews>
  <sheetFormatPr defaultRowHeight="15" x14ac:dyDescent="0.25"/>
  <cols>
    <col min="1" max="1" width="3.42578125" customWidth="1"/>
    <col min="2" max="2" width="28.28515625" customWidth="1"/>
    <col min="3" max="18" width="10.140625" customWidth="1"/>
    <col min="19" max="19" width="3.42578125" customWidth="1"/>
    <col min="20" max="20" width="27.7109375" customWidth="1"/>
  </cols>
  <sheetData>
    <row r="1" spans="1:36" ht="18" x14ac:dyDescent="0.25">
      <c r="B1" s="1" t="s">
        <v>30</v>
      </c>
    </row>
    <row r="2" spans="1:36" ht="18" x14ac:dyDescent="0.25">
      <c r="A2" s="22"/>
      <c r="B2" s="1" t="str">
        <f>Índice!B2</f>
        <v>Novembro 2020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59"/>
      <c r="Z2" s="59"/>
    </row>
    <row r="3" spans="1:36" x14ac:dyDescent="0.25">
      <c r="B3" s="23" t="s">
        <v>33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59"/>
      <c r="Z3" s="59"/>
    </row>
    <row r="4" spans="1:36" ht="18" customHeight="1" x14ac:dyDescent="0.25">
      <c r="B4" s="1" t="s">
        <v>100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4.5" customHeight="1" x14ac:dyDescent="0.25"/>
    <row r="6" spans="1:36" x14ac:dyDescent="0.25">
      <c r="B6" s="19" t="s">
        <v>27</v>
      </c>
      <c r="T6" s="19" t="s">
        <v>28</v>
      </c>
    </row>
    <row r="7" spans="1:36" ht="27" customHeight="1" x14ac:dyDescent="0.25">
      <c r="B7" s="93" t="s">
        <v>0</v>
      </c>
      <c r="C7" s="93" t="s">
        <v>101</v>
      </c>
      <c r="D7" s="93"/>
      <c r="E7" s="93"/>
      <c r="F7" s="98"/>
      <c r="G7" s="93" t="s">
        <v>102</v>
      </c>
      <c r="H7" s="93"/>
      <c r="I7" s="93"/>
      <c r="J7" s="99"/>
      <c r="K7" s="93" t="s">
        <v>103</v>
      </c>
      <c r="L7" s="93"/>
      <c r="M7" s="93"/>
      <c r="N7" s="100"/>
      <c r="O7" s="93" t="s">
        <v>104</v>
      </c>
      <c r="P7" s="93"/>
      <c r="Q7" s="93"/>
      <c r="R7" s="93"/>
      <c r="T7" s="93" t="s">
        <v>0</v>
      </c>
      <c r="U7" s="93" t="s">
        <v>101</v>
      </c>
      <c r="V7" s="93"/>
      <c r="W7" s="93"/>
      <c r="X7" s="98"/>
      <c r="Y7" s="93" t="s">
        <v>102</v>
      </c>
      <c r="Z7" s="93"/>
      <c r="AA7" s="93"/>
      <c r="AB7" s="99"/>
      <c r="AC7" s="93" t="s">
        <v>103</v>
      </c>
      <c r="AD7" s="93"/>
      <c r="AE7" s="93"/>
      <c r="AF7" s="100"/>
      <c r="AG7" s="93" t="s">
        <v>104</v>
      </c>
      <c r="AH7" s="93"/>
      <c r="AI7" s="93"/>
      <c r="AJ7" s="93"/>
    </row>
    <row r="8" spans="1:36" ht="33.75" x14ac:dyDescent="0.25">
      <c r="B8" s="94"/>
      <c r="C8" s="60" t="s">
        <v>105</v>
      </c>
      <c r="D8" s="60" t="s">
        <v>106</v>
      </c>
      <c r="E8" s="60" t="s">
        <v>107</v>
      </c>
      <c r="F8" s="60" t="s">
        <v>77</v>
      </c>
      <c r="G8" s="60" t="s">
        <v>105</v>
      </c>
      <c r="H8" s="60" t="s">
        <v>106</v>
      </c>
      <c r="I8" s="60" t="s">
        <v>107</v>
      </c>
      <c r="J8" s="60" t="s">
        <v>77</v>
      </c>
      <c r="K8" s="60" t="s">
        <v>105</v>
      </c>
      <c r="L8" s="60" t="s">
        <v>106</v>
      </c>
      <c r="M8" s="60" t="s">
        <v>107</v>
      </c>
      <c r="N8" s="60" t="s">
        <v>77</v>
      </c>
      <c r="O8" s="60" t="s">
        <v>105</v>
      </c>
      <c r="P8" s="60" t="s">
        <v>106</v>
      </c>
      <c r="Q8" s="60" t="s">
        <v>107</v>
      </c>
      <c r="R8" s="60" t="s">
        <v>77</v>
      </c>
      <c r="T8" s="94"/>
      <c r="U8" s="60" t="s">
        <v>105</v>
      </c>
      <c r="V8" s="60" t="s">
        <v>106</v>
      </c>
      <c r="W8" s="60" t="s">
        <v>107</v>
      </c>
      <c r="X8" s="3" t="s">
        <v>57</v>
      </c>
      <c r="Y8" s="60" t="s">
        <v>105</v>
      </c>
      <c r="Z8" s="60" t="s">
        <v>106</v>
      </c>
      <c r="AA8" s="60" t="s">
        <v>107</v>
      </c>
      <c r="AB8" s="3" t="s">
        <v>57</v>
      </c>
      <c r="AC8" s="60" t="s">
        <v>105</v>
      </c>
      <c r="AD8" s="60" t="s">
        <v>106</v>
      </c>
      <c r="AE8" s="60" t="s">
        <v>107</v>
      </c>
      <c r="AF8" s="3" t="s">
        <v>57</v>
      </c>
      <c r="AG8" s="60" t="s">
        <v>105</v>
      </c>
      <c r="AH8" s="60" t="s">
        <v>106</v>
      </c>
      <c r="AI8" s="60" t="s">
        <v>107</v>
      </c>
      <c r="AJ8" s="3" t="s">
        <v>57</v>
      </c>
    </row>
    <row r="9" spans="1:36" x14ac:dyDescent="0.25">
      <c r="B9" s="4" t="s">
        <v>1</v>
      </c>
      <c r="C9" s="5"/>
      <c r="D9" s="5"/>
      <c r="E9" s="5"/>
      <c r="F9" s="32"/>
      <c r="G9" s="36"/>
      <c r="H9" s="5"/>
      <c r="I9" s="5"/>
      <c r="J9" s="37"/>
      <c r="K9" s="42"/>
      <c r="L9" s="5"/>
      <c r="M9" s="5"/>
      <c r="N9" s="43"/>
      <c r="O9" s="5"/>
      <c r="P9" s="5"/>
      <c r="Q9" s="5"/>
      <c r="R9" s="5"/>
      <c r="T9" s="4" t="s">
        <v>1</v>
      </c>
      <c r="U9" s="5"/>
      <c r="V9" s="5"/>
      <c r="W9" s="5"/>
      <c r="X9" s="32"/>
      <c r="Y9" s="36"/>
      <c r="Z9" s="5"/>
      <c r="AA9" s="5"/>
      <c r="AB9" s="37"/>
      <c r="AC9" s="42"/>
      <c r="AD9" s="5"/>
      <c r="AE9" s="5"/>
      <c r="AF9" s="43"/>
      <c r="AG9" s="5"/>
      <c r="AH9" s="5"/>
      <c r="AI9" s="5"/>
      <c r="AJ9" s="5"/>
    </row>
    <row r="10" spans="1:36" x14ac:dyDescent="0.25">
      <c r="B10" s="6" t="s">
        <v>1</v>
      </c>
      <c r="C10" s="7">
        <v>1560</v>
      </c>
      <c r="D10" s="7">
        <v>1305</v>
      </c>
      <c r="E10" s="7">
        <v>2241</v>
      </c>
      <c r="F10" s="7">
        <v>731</v>
      </c>
      <c r="G10" s="7">
        <v>1805</v>
      </c>
      <c r="H10" s="7">
        <v>1794</v>
      </c>
      <c r="I10" s="7">
        <v>1473</v>
      </c>
      <c r="J10" s="7">
        <v>765</v>
      </c>
      <c r="K10" s="7">
        <v>2317</v>
      </c>
      <c r="L10" s="7">
        <v>1590</v>
      </c>
      <c r="M10" s="7">
        <v>1171</v>
      </c>
      <c r="N10" s="7">
        <v>759</v>
      </c>
      <c r="O10" s="7">
        <v>2686</v>
      </c>
      <c r="P10" s="7">
        <v>842</v>
      </c>
      <c r="Q10" s="7">
        <v>1060</v>
      </c>
      <c r="R10" s="7">
        <v>1249</v>
      </c>
      <c r="T10" s="6" t="s">
        <v>1</v>
      </c>
      <c r="U10" s="11">
        <f>C10/($C10+$D10+$E10+$F10)*100</f>
        <v>26.726057906458799</v>
      </c>
      <c r="V10" s="11">
        <f>D10/($C10+$D10+$E10+$F10)*100</f>
        <v>22.357375364056878</v>
      </c>
      <c r="W10" s="11">
        <f>E10/($C10+$D10+$E10+$F10)*100</f>
        <v>38.393010107932156</v>
      </c>
      <c r="X10" s="11">
        <f>F10/($C10+$D10+$E10+$F10)*100</f>
        <v>12.523556621552167</v>
      </c>
      <c r="Y10" s="50">
        <f>G10/($G10+$H10+$I10+$J10)*100</f>
        <v>30.923419564844956</v>
      </c>
      <c r="Z10" s="50">
        <f>H10/($G10+$H10+$I10+$J10)*100</f>
        <v>30.734966592427615</v>
      </c>
      <c r="AA10" s="50">
        <f>I10/($G10+$H10+$I10+$J10)*100</f>
        <v>25.235566215521672</v>
      </c>
      <c r="AB10" s="50">
        <f>J10/($G10+$H10+$I10+$J10)*100</f>
        <v>13.106047627205756</v>
      </c>
      <c r="AC10" s="55">
        <f>K10/($K10+$L10+$M10+$N10)*100</f>
        <v>39.695048826451945</v>
      </c>
      <c r="AD10" s="55">
        <f>L10/($K10+$L10+$M10+$N10)*100</f>
        <v>27.240020558506085</v>
      </c>
      <c r="AE10" s="55">
        <f>M10/($K10+$L10+$M10+$N10)*100</f>
        <v>20.061675518245675</v>
      </c>
      <c r="AF10" s="55">
        <f>N10/($K10+$L10+$M10+$N10)*100</f>
        <v>13.003255096796298</v>
      </c>
      <c r="AG10" s="21">
        <f>O10/($O10+$P10+$Q10+$R10)*100</f>
        <v>46.016789446633545</v>
      </c>
      <c r="AH10" s="21">
        <f>P10/($O10+$P10+$Q10+$R10)*100</f>
        <v>14.425218434127121</v>
      </c>
      <c r="AI10" s="21">
        <f>Q10/($O10+$P10+$Q10+$R10)*100</f>
        <v>18.160013705670721</v>
      </c>
      <c r="AJ10" s="21">
        <f>R10/($O10+$P10+$Q10+$R10)*100</f>
        <v>21.397978413568612</v>
      </c>
    </row>
    <row r="11" spans="1:36" x14ac:dyDescent="0.25">
      <c r="B11" s="4" t="s">
        <v>2</v>
      </c>
      <c r="C11" s="8"/>
      <c r="D11" s="8"/>
      <c r="E11" s="8"/>
      <c r="F11" s="33"/>
      <c r="G11" s="38"/>
      <c r="H11" s="8"/>
      <c r="I11" s="8"/>
      <c r="J11" s="39"/>
      <c r="K11" s="44"/>
      <c r="L11" s="8"/>
      <c r="M11" s="8"/>
      <c r="N11" s="45"/>
      <c r="O11" s="8"/>
      <c r="P11" s="8"/>
      <c r="Q11" s="8"/>
      <c r="R11" s="8"/>
      <c r="T11" s="4" t="s">
        <v>2</v>
      </c>
      <c r="U11" s="12"/>
      <c r="V11" s="12"/>
      <c r="W11" s="12"/>
      <c r="X11" s="48"/>
      <c r="Y11" s="51"/>
      <c r="Z11" s="12"/>
      <c r="AA11" s="12"/>
      <c r="AB11" s="52"/>
      <c r="AC11" s="56"/>
      <c r="AD11" s="12"/>
      <c r="AE11" s="12"/>
      <c r="AF11" s="57"/>
      <c r="AG11" s="12"/>
      <c r="AH11" s="12"/>
      <c r="AI11" s="12"/>
      <c r="AJ11" s="12"/>
    </row>
    <row r="12" spans="1:36" x14ac:dyDescent="0.25">
      <c r="B12" s="9" t="s">
        <v>3</v>
      </c>
      <c r="C12" s="7">
        <v>171</v>
      </c>
      <c r="D12" s="7">
        <v>169</v>
      </c>
      <c r="E12" s="7">
        <v>663</v>
      </c>
      <c r="F12" s="7">
        <v>217</v>
      </c>
      <c r="G12" s="7">
        <v>295</v>
      </c>
      <c r="H12" s="7">
        <v>288</v>
      </c>
      <c r="I12" s="7">
        <v>409</v>
      </c>
      <c r="J12" s="7">
        <v>228</v>
      </c>
      <c r="K12" s="7">
        <v>325</v>
      </c>
      <c r="L12" s="7">
        <v>271</v>
      </c>
      <c r="M12" s="7">
        <v>381</v>
      </c>
      <c r="N12" s="7">
        <v>243</v>
      </c>
      <c r="O12" s="7">
        <v>335</v>
      </c>
      <c r="P12" s="7">
        <v>161</v>
      </c>
      <c r="Q12" s="7">
        <v>361</v>
      </c>
      <c r="R12" s="7">
        <v>363</v>
      </c>
      <c r="T12" s="9" t="s">
        <v>3</v>
      </c>
      <c r="U12" s="11">
        <f t="shared" ref="U12:X15" si="0">C12/($C12+$D12+$E12+$F12)*100</f>
        <v>14.016393442622951</v>
      </c>
      <c r="V12" s="11">
        <f t="shared" si="0"/>
        <v>13.852459016393443</v>
      </c>
      <c r="W12" s="11">
        <f t="shared" si="0"/>
        <v>54.344262295081968</v>
      </c>
      <c r="X12" s="11">
        <f t="shared" si="0"/>
        <v>17.78688524590164</v>
      </c>
      <c r="Y12" s="50">
        <f t="shared" ref="Y12:AB15" si="1">G12/($G12+$H12+$I12+$J12)*100</f>
        <v>24.180327868852459</v>
      </c>
      <c r="Z12" s="50">
        <f t="shared" si="1"/>
        <v>23.606557377049182</v>
      </c>
      <c r="AA12" s="50">
        <f t="shared" si="1"/>
        <v>33.524590163934427</v>
      </c>
      <c r="AB12" s="50">
        <f t="shared" si="1"/>
        <v>18.688524590163937</v>
      </c>
      <c r="AC12" s="55">
        <f t="shared" ref="AC12:AF15" si="2">K12/($K12+$L12+$M12+$N12)*100</f>
        <v>26.639344262295083</v>
      </c>
      <c r="AD12" s="55">
        <f t="shared" si="2"/>
        <v>22.213114754098363</v>
      </c>
      <c r="AE12" s="55">
        <f t="shared" si="2"/>
        <v>31.229508196721312</v>
      </c>
      <c r="AF12" s="55">
        <f t="shared" si="2"/>
        <v>19.918032786885245</v>
      </c>
      <c r="AG12" s="21">
        <f t="shared" ref="AG12:AJ15" si="3">O12/($O12+$P12+$Q12+$R12)*100</f>
        <v>27.459016393442624</v>
      </c>
      <c r="AH12" s="21">
        <f t="shared" si="3"/>
        <v>13.196721311475409</v>
      </c>
      <c r="AI12" s="21">
        <f t="shared" si="3"/>
        <v>29.590163934426229</v>
      </c>
      <c r="AJ12" s="21">
        <f t="shared" si="3"/>
        <v>29.754098360655739</v>
      </c>
    </row>
    <row r="13" spans="1:36" x14ac:dyDescent="0.25">
      <c r="B13" s="9" t="s">
        <v>4</v>
      </c>
      <c r="C13" s="7">
        <v>435</v>
      </c>
      <c r="D13" s="7">
        <v>461</v>
      </c>
      <c r="E13" s="7">
        <v>935</v>
      </c>
      <c r="F13" s="7">
        <v>256</v>
      </c>
      <c r="G13" s="7">
        <v>594</v>
      </c>
      <c r="H13" s="7">
        <v>651</v>
      </c>
      <c r="I13" s="7">
        <v>579</v>
      </c>
      <c r="J13" s="7">
        <v>263</v>
      </c>
      <c r="K13" s="7">
        <v>817</v>
      </c>
      <c r="L13" s="7">
        <v>583</v>
      </c>
      <c r="M13" s="7">
        <v>437</v>
      </c>
      <c r="N13" s="7">
        <v>250</v>
      </c>
      <c r="O13" s="7">
        <v>880</v>
      </c>
      <c r="P13" s="7">
        <v>313</v>
      </c>
      <c r="Q13" s="7">
        <v>410</v>
      </c>
      <c r="R13" s="7">
        <v>484</v>
      </c>
      <c r="T13" s="9" t="s">
        <v>4</v>
      </c>
      <c r="U13" s="11">
        <f t="shared" si="0"/>
        <v>20.843315764254911</v>
      </c>
      <c r="V13" s="11">
        <f t="shared" si="0"/>
        <v>22.089123143267848</v>
      </c>
      <c r="W13" s="11">
        <f t="shared" si="0"/>
        <v>44.801149976042169</v>
      </c>
      <c r="X13" s="11">
        <f t="shared" si="0"/>
        <v>12.266411116435075</v>
      </c>
      <c r="Y13" s="50">
        <f t="shared" si="1"/>
        <v>28.461907043603258</v>
      </c>
      <c r="Z13" s="50">
        <f t="shared" si="1"/>
        <v>31.193100143747003</v>
      </c>
      <c r="AA13" s="50">
        <f t="shared" si="1"/>
        <v>27.743172017249641</v>
      </c>
      <c r="AB13" s="50">
        <f t="shared" si="1"/>
        <v>12.601820795400096</v>
      </c>
      <c r="AC13" s="55">
        <f t="shared" si="2"/>
        <v>39.147101102060375</v>
      </c>
      <c r="AD13" s="55">
        <f t="shared" si="2"/>
        <v>27.934834690943937</v>
      </c>
      <c r="AE13" s="55">
        <f t="shared" si="2"/>
        <v>20.939147101102058</v>
      </c>
      <c r="AF13" s="55">
        <f t="shared" si="2"/>
        <v>11.978917105893627</v>
      </c>
      <c r="AG13" s="21">
        <f t="shared" si="3"/>
        <v>42.165788212745568</v>
      </c>
      <c r="AH13" s="21">
        <f t="shared" si="3"/>
        <v>14.997604216578821</v>
      </c>
      <c r="AI13" s="21">
        <f t="shared" si="3"/>
        <v>19.64542405366555</v>
      </c>
      <c r="AJ13" s="21">
        <f t="shared" si="3"/>
        <v>23.19118351701006</v>
      </c>
    </row>
    <row r="14" spans="1:36" x14ac:dyDescent="0.25">
      <c r="B14" s="9" t="s">
        <v>5</v>
      </c>
      <c r="C14" s="7">
        <v>539</v>
      </c>
      <c r="D14" s="7">
        <v>469</v>
      </c>
      <c r="E14" s="7">
        <v>536</v>
      </c>
      <c r="F14" s="7">
        <v>181</v>
      </c>
      <c r="G14" s="7">
        <v>584</v>
      </c>
      <c r="H14" s="7">
        <v>597</v>
      </c>
      <c r="I14" s="7">
        <v>364</v>
      </c>
      <c r="J14" s="7">
        <v>180</v>
      </c>
      <c r="K14" s="7">
        <v>769</v>
      </c>
      <c r="L14" s="7">
        <v>503</v>
      </c>
      <c r="M14" s="7">
        <v>273</v>
      </c>
      <c r="N14" s="7">
        <v>180</v>
      </c>
      <c r="O14" s="7">
        <v>945</v>
      </c>
      <c r="P14" s="7">
        <v>257</v>
      </c>
      <c r="Q14" s="7">
        <v>235</v>
      </c>
      <c r="R14" s="7">
        <v>288</v>
      </c>
      <c r="T14" s="9" t="s">
        <v>5</v>
      </c>
      <c r="U14" s="11">
        <f t="shared" si="0"/>
        <v>31.2463768115942</v>
      </c>
      <c r="V14" s="11">
        <f t="shared" si="0"/>
        <v>27.188405797101449</v>
      </c>
      <c r="W14" s="11">
        <f t="shared" si="0"/>
        <v>31.072463768115945</v>
      </c>
      <c r="X14" s="11">
        <f t="shared" si="0"/>
        <v>10.492753623188406</v>
      </c>
      <c r="Y14" s="50">
        <f t="shared" si="1"/>
        <v>33.855072463768117</v>
      </c>
      <c r="Z14" s="50">
        <f t="shared" si="1"/>
        <v>34.608695652173914</v>
      </c>
      <c r="AA14" s="50">
        <f t="shared" si="1"/>
        <v>21.10144927536232</v>
      </c>
      <c r="AB14" s="50">
        <f t="shared" si="1"/>
        <v>10.434782608695652</v>
      </c>
      <c r="AC14" s="55">
        <f t="shared" si="2"/>
        <v>44.579710144927539</v>
      </c>
      <c r="AD14" s="55">
        <f t="shared" si="2"/>
        <v>29.159420289855071</v>
      </c>
      <c r="AE14" s="55">
        <f t="shared" si="2"/>
        <v>15.82608695652174</v>
      </c>
      <c r="AF14" s="55">
        <f t="shared" si="2"/>
        <v>10.434782608695652</v>
      </c>
      <c r="AG14" s="21">
        <f t="shared" si="3"/>
        <v>54.782608695652172</v>
      </c>
      <c r="AH14" s="21">
        <f t="shared" si="3"/>
        <v>14.898550724637683</v>
      </c>
      <c r="AI14" s="21">
        <f t="shared" si="3"/>
        <v>13.623188405797102</v>
      </c>
      <c r="AJ14" s="21">
        <f t="shared" si="3"/>
        <v>16.695652173913047</v>
      </c>
    </row>
    <row r="15" spans="1:36" x14ac:dyDescent="0.25">
      <c r="B15" s="9" t="s">
        <v>6</v>
      </c>
      <c r="C15" s="7">
        <v>415</v>
      </c>
      <c r="D15" s="7">
        <v>206</v>
      </c>
      <c r="E15" s="7">
        <v>107</v>
      </c>
      <c r="F15" s="7">
        <v>77</v>
      </c>
      <c r="G15" s="7">
        <v>332</v>
      </c>
      <c r="H15" s="7">
        <v>258</v>
      </c>
      <c r="I15" s="7">
        <v>121</v>
      </c>
      <c r="J15" s="7">
        <v>94</v>
      </c>
      <c r="K15" s="7">
        <v>406</v>
      </c>
      <c r="L15" s="7">
        <v>233</v>
      </c>
      <c r="M15" s="7">
        <v>80</v>
      </c>
      <c r="N15" s="7">
        <v>86</v>
      </c>
      <c r="O15" s="7">
        <v>526</v>
      </c>
      <c r="P15" s="7">
        <v>111</v>
      </c>
      <c r="Q15" s="7">
        <v>54</v>
      </c>
      <c r="R15" s="7">
        <v>114</v>
      </c>
      <c r="T15" s="9" t="s">
        <v>6</v>
      </c>
      <c r="U15" s="11">
        <f t="shared" si="0"/>
        <v>51.552795031055901</v>
      </c>
      <c r="V15" s="11">
        <f t="shared" si="0"/>
        <v>25.590062111801242</v>
      </c>
      <c r="W15" s="11">
        <f t="shared" si="0"/>
        <v>13.291925465838508</v>
      </c>
      <c r="X15" s="11">
        <f t="shared" si="0"/>
        <v>9.5652173913043477</v>
      </c>
      <c r="Y15" s="50">
        <f t="shared" si="1"/>
        <v>41.242236024844722</v>
      </c>
      <c r="Z15" s="50">
        <f t="shared" si="1"/>
        <v>32.049689440993788</v>
      </c>
      <c r="AA15" s="50">
        <f t="shared" si="1"/>
        <v>15.031055900621118</v>
      </c>
      <c r="AB15" s="50">
        <f t="shared" si="1"/>
        <v>11.677018633540373</v>
      </c>
      <c r="AC15" s="55">
        <f t="shared" si="2"/>
        <v>50.434782608695649</v>
      </c>
      <c r="AD15" s="55">
        <f t="shared" si="2"/>
        <v>28.944099378881987</v>
      </c>
      <c r="AE15" s="55">
        <f t="shared" si="2"/>
        <v>9.9378881987577632</v>
      </c>
      <c r="AF15" s="55">
        <f t="shared" si="2"/>
        <v>10.683229813664596</v>
      </c>
      <c r="AG15" s="21">
        <f t="shared" si="3"/>
        <v>65.341614906832305</v>
      </c>
      <c r="AH15" s="21">
        <f t="shared" si="3"/>
        <v>13.788819875776397</v>
      </c>
      <c r="AI15" s="21">
        <f t="shared" si="3"/>
        <v>6.70807453416149</v>
      </c>
      <c r="AJ15" s="21">
        <f t="shared" si="3"/>
        <v>14.161490683229813</v>
      </c>
    </row>
    <row r="16" spans="1:36" x14ac:dyDescent="0.25">
      <c r="B16" s="4" t="s">
        <v>17</v>
      </c>
      <c r="C16" s="8"/>
      <c r="D16" s="8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T16" s="4" t="s">
        <v>17</v>
      </c>
      <c r="U16" s="8"/>
      <c r="V16" s="8"/>
      <c r="W16" s="8"/>
      <c r="X16" s="33"/>
      <c r="Y16" s="38"/>
      <c r="Z16" s="8"/>
      <c r="AA16" s="8"/>
      <c r="AB16" s="39"/>
      <c r="AC16" s="44"/>
      <c r="AD16" s="8"/>
      <c r="AE16" s="8"/>
      <c r="AF16" s="45"/>
      <c r="AG16" s="8"/>
      <c r="AH16" s="8"/>
      <c r="AI16" s="8"/>
      <c r="AJ16" s="8"/>
    </row>
    <row r="17" spans="2:36" x14ac:dyDescent="0.25">
      <c r="B17" s="9" t="s">
        <v>10</v>
      </c>
      <c r="C17" s="7">
        <v>401</v>
      </c>
      <c r="D17" s="7">
        <v>472</v>
      </c>
      <c r="E17" s="7">
        <v>638</v>
      </c>
      <c r="F17" s="7">
        <v>181</v>
      </c>
      <c r="G17" s="7">
        <v>472</v>
      </c>
      <c r="H17" s="7">
        <v>610</v>
      </c>
      <c r="I17" s="7">
        <v>436</v>
      </c>
      <c r="J17" s="7">
        <v>174</v>
      </c>
      <c r="K17" s="7">
        <v>660</v>
      </c>
      <c r="L17" s="7">
        <v>546</v>
      </c>
      <c r="M17" s="7">
        <v>310</v>
      </c>
      <c r="N17" s="7">
        <v>176</v>
      </c>
      <c r="O17" s="7">
        <v>942</v>
      </c>
      <c r="P17" s="7">
        <v>250</v>
      </c>
      <c r="Q17" s="7">
        <v>233</v>
      </c>
      <c r="R17" s="7">
        <v>267</v>
      </c>
      <c r="T17" s="9" t="s">
        <v>10</v>
      </c>
      <c r="U17" s="11">
        <f t="shared" ref="U17:X23" si="4">C17/($C17+$D17+$E17+$F17)*100</f>
        <v>23.699763593380617</v>
      </c>
      <c r="V17" s="11">
        <f t="shared" si="4"/>
        <v>27.895981087470449</v>
      </c>
      <c r="W17" s="11">
        <f t="shared" si="4"/>
        <v>37.706855791962177</v>
      </c>
      <c r="X17" s="11">
        <f t="shared" si="4"/>
        <v>10.697399527186761</v>
      </c>
      <c r="Y17" s="50">
        <f t="shared" ref="Y17:AB23" si="5">G17/($G17+$H17+$I17+$J17)*100</f>
        <v>27.895981087470449</v>
      </c>
      <c r="Z17" s="50">
        <f t="shared" si="5"/>
        <v>36.052009456264777</v>
      </c>
      <c r="AA17" s="50">
        <f t="shared" si="5"/>
        <v>25.768321513002363</v>
      </c>
      <c r="AB17" s="50">
        <f t="shared" si="5"/>
        <v>10.283687943262411</v>
      </c>
      <c r="AC17" s="55">
        <f t="shared" ref="AC17:AF23" si="6">K17/($K17+$L17+$M17+$N17)*100</f>
        <v>39.00709219858156</v>
      </c>
      <c r="AD17" s="55">
        <f t="shared" si="6"/>
        <v>32.269503546099294</v>
      </c>
      <c r="AE17" s="55">
        <f t="shared" si="6"/>
        <v>18.321513002364064</v>
      </c>
      <c r="AF17" s="55">
        <f t="shared" si="6"/>
        <v>10.401891252955082</v>
      </c>
      <c r="AG17" s="21">
        <f t="shared" ref="AG17:AJ23" si="7">O17/($O17+$P17+$Q17+$R17)*100</f>
        <v>55.673758865248224</v>
      </c>
      <c r="AH17" s="21">
        <f t="shared" si="7"/>
        <v>14.775413711583923</v>
      </c>
      <c r="AI17" s="21">
        <f t="shared" si="7"/>
        <v>13.770685579196218</v>
      </c>
      <c r="AJ17" s="21">
        <f t="shared" si="7"/>
        <v>15.780141843971633</v>
      </c>
    </row>
    <row r="18" spans="2:36" x14ac:dyDescent="0.25">
      <c r="B18" s="9" t="s">
        <v>11</v>
      </c>
      <c r="C18" s="7">
        <v>137</v>
      </c>
      <c r="D18" s="7">
        <v>145</v>
      </c>
      <c r="E18" s="7">
        <v>245</v>
      </c>
      <c r="F18" s="7">
        <v>112</v>
      </c>
      <c r="G18" s="7">
        <v>144</v>
      </c>
      <c r="H18" s="7">
        <v>183</v>
      </c>
      <c r="I18" s="7">
        <v>192</v>
      </c>
      <c r="J18" s="7">
        <v>120</v>
      </c>
      <c r="K18" s="7">
        <v>214</v>
      </c>
      <c r="L18" s="7">
        <v>162</v>
      </c>
      <c r="M18" s="7">
        <v>141</v>
      </c>
      <c r="N18" s="7">
        <v>122</v>
      </c>
      <c r="O18" s="7">
        <v>205</v>
      </c>
      <c r="P18" s="7">
        <v>113</v>
      </c>
      <c r="Q18" s="7">
        <v>133</v>
      </c>
      <c r="R18" s="7">
        <v>188</v>
      </c>
      <c r="T18" s="9" t="s">
        <v>11</v>
      </c>
      <c r="U18" s="11">
        <f t="shared" si="4"/>
        <v>21.439749608763695</v>
      </c>
      <c r="V18" s="11">
        <f t="shared" si="4"/>
        <v>22.691705790297341</v>
      </c>
      <c r="W18" s="11">
        <f t="shared" si="4"/>
        <v>38.341158059467915</v>
      </c>
      <c r="X18" s="11">
        <f t="shared" si="4"/>
        <v>17.527386541471049</v>
      </c>
      <c r="Y18" s="50">
        <f t="shared" si="5"/>
        <v>22.535211267605636</v>
      </c>
      <c r="Z18" s="50">
        <f t="shared" si="5"/>
        <v>28.638497652582164</v>
      </c>
      <c r="AA18" s="50">
        <f t="shared" si="5"/>
        <v>30.046948356807512</v>
      </c>
      <c r="AB18" s="50">
        <f t="shared" si="5"/>
        <v>18.779342723004692</v>
      </c>
      <c r="AC18" s="55">
        <f t="shared" si="6"/>
        <v>33.489827856025038</v>
      </c>
      <c r="AD18" s="55">
        <f t="shared" si="6"/>
        <v>25.352112676056336</v>
      </c>
      <c r="AE18" s="55">
        <f t="shared" si="6"/>
        <v>22.065727699530516</v>
      </c>
      <c r="AF18" s="55">
        <f t="shared" si="6"/>
        <v>19.092331768388107</v>
      </c>
      <c r="AG18" s="21">
        <f t="shared" si="7"/>
        <v>32.081377151799693</v>
      </c>
      <c r="AH18" s="21">
        <f t="shared" si="7"/>
        <v>17.683881064162755</v>
      </c>
      <c r="AI18" s="21">
        <f t="shared" si="7"/>
        <v>20.813771517996869</v>
      </c>
      <c r="AJ18" s="21">
        <f t="shared" si="7"/>
        <v>29.42097026604069</v>
      </c>
    </row>
    <row r="19" spans="2:36" x14ac:dyDescent="0.25">
      <c r="B19" s="9" t="s">
        <v>12</v>
      </c>
      <c r="C19" s="7">
        <v>355</v>
      </c>
      <c r="D19" s="7">
        <v>354</v>
      </c>
      <c r="E19" s="7">
        <v>864</v>
      </c>
      <c r="F19" s="7">
        <v>214</v>
      </c>
      <c r="G19" s="7">
        <v>483</v>
      </c>
      <c r="H19" s="7">
        <v>561</v>
      </c>
      <c r="I19" s="7">
        <v>520</v>
      </c>
      <c r="J19" s="7">
        <v>223</v>
      </c>
      <c r="K19" s="7">
        <v>639</v>
      </c>
      <c r="L19" s="7">
        <v>488</v>
      </c>
      <c r="M19" s="7">
        <v>440</v>
      </c>
      <c r="N19" s="7">
        <v>220</v>
      </c>
      <c r="O19" s="7">
        <v>739</v>
      </c>
      <c r="P19" s="7">
        <v>248</v>
      </c>
      <c r="Q19" s="7">
        <v>405</v>
      </c>
      <c r="R19" s="7">
        <v>395</v>
      </c>
      <c r="T19" s="9" t="s">
        <v>12</v>
      </c>
      <c r="U19" s="11">
        <f t="shared" si="4"/>
        <v>19.865696698377171</v>
      </c>
      <c r="V19" s="11">
        <f t="shared" si="4"/>
        <v>19.809736989367654</v>
      </c>
      <c r="W19" s="11">
        <f t="shared" si="4"/>
        <v>48.349188584219362</v>
      </c>
      <c r="X19" s="11">
        <f t="shared" si="4"/>
        <v>11.975377728035815</v>
      </c>
      <c r="Y19" s="50">
        <f t="shared" si="5"/>
        <v>27.028539451594852</v>
      </c>
      <c r="Z19" s="50">
        <f t="shared" si="5"/>
        <v>31.393396754336877</v>
      </c>
      <c r="AA19" s="50">
        <f t="shared" si="5"/>
        <v>29.099048684946837</v>
      </c>
      <c r="AB19" s="50">
        <f t="shared" si="5"/>
        <v>12.479015109121432</v>
      </c>
      <c r="AC19" s="55">
        <f t="shared" si="6"/>
        <v>35.758254057078901</v>
      </c>
      <c r="AD19" s="55">
        <f t="shared" si="6"/>
        <v>27.308337996642418</v>
      </c>
      <c r="AE19" s="55">
        <f t="shared" si="6"/>
        <v>24.622271964185785</v>
      </c>
      <c r="AF19" s="55">
        <f t="shared" si="6"/>
        <v>12.311135982092893</v>
      </c>
      <c r="AG19" s="21">
        <f t="shared" si="7"/>
        <v>41.354224958030215</v>
      </c>
      <c r="AH19" s="21">
        <f t="shared" si="7"/>
        <v>13.878007834359259</v>
      </c>
      <c r="AI19" s="21">
        <f t="shared" si="7"/>
        <v>22.663682148852825</v>
      </c>
      <c r="AJ19" s="21">
        <f t="shared" si="7"/>
        <v>22.104085058757693</v>
      </c>
    </row>
    <row r="20" spans="2:36" x14ac:dyDescent="0.25">
      <c r="B20" s="9" t="s">
        <v>13</v>
      </c>
      <c r="C20" s="7">
        <v>75</v>
      </c>
      <c r="D20" s="7">
        <v>45</v>
      </c>
      <c r="E20" s="7">
        <v>49</v>
      </c>
      <c r="F20" s="7">
        <v>26</v>
      </c>
      <c r="G20" s="7">
        <v>75</v>
      </c>
      <c r="H20" s="7">
        <v>51</v>
      </c>
      <c r="I20" s="7">
        <v>42</v>
      </c>
      <c r="J20" s="7">
        <v>27</v>
      </c>
      <c r="K20" s="7">
        <v>91</v>
      </c>
      <c r="L20" s="7">
        <v>53</v>
      </c>
      <c r="M20" s="7">
        <v>32</v>
      </c>
      <c r="N20" s="7">
        <v>19</v>
      </c>
      <c r="O20" s="7">
        <v>105</v>
      </c>
      <c r="P20" s="7">
        <v>30</v>
      </c>
      <c r="Q20" s="7">
        <v>26</v>
      </c>
      <c r="R20" s="7">
        <v>34</v>
      </c>
      <c r="T20" s="9" t="s">
        <v>13</v>
      </c>
      <c r="U20" s="11">
        <f t="shared" si="4"/>
        <v>38.461538461538467</v>
      </c>
      <c r="V20" s="11">
        <f t="shared" si="4"/>
        <v>23.076923076923077</v>
      </c>
      <c r="W20" s="11">
        <f t="shared" si="4"/>
        <v>25.128205128205128</v>
      </c>
      <c r="X20" s="11">
        <f t="shared" si="4"/>
        <v>13.333333333333334</v>
      </c>
      <c r="Y20" s="50">
        <f t="shared" si="5"/>
        <v>38.461538461538467</v>
      </c>
      <c r="Z20" s="50">
        <f t="shared" si="5"/>
        <v>26.153846153846157</v>
      </c>
      <c r="AA20" s="50">
        <f t="shared" si="5"/>
        <v>21.53846153846154</v>
      </c>
      <c r="AB20" s="50">
        <f t="shared" si="5"/>
        <v>13.846153846153847</v>
      </c>
      <c r="AC20" s="55">
        <f t="shared" si="6"/>
        <v>46.666666666666664</v>
      </c>
      <c r="AD20" s="55">
        <f t="shared" si="6"/>
        <v>27.179487179487179</v>
      </c>
      <c r="AE20" s="55">
        <f t="shared" si="6"/>
        <v>16.410256410256409</v>
      </c>
      <c r="AF20" s="55">
        <f t="shared" si="6"/>
        <v>9.7435897435897445</v>
      </c>
      <c r="AG20" s="21">
        <f t="shared" si="7"/>
        <v>53.846153846153847</v>
      </c>
      <c r="AH20" s="21">
        <f t="shared" si="7"/>
        <v>15.384615384615385</v>
      </c>
      <c r="AI20" s="21">
        <f t="shared" si="7"/>
        <v>13.333333333333334</v>
      </c>
      <c r="AJ20" s="21">
        <f t="shared" si="7"/>
        <v>17.435897435897434</v>
      </c>
    </row>
    <row r="21" spans="2:36" x14ac:dyDescent="0.25">
      <c r="B21" s="9" t="s">
        <v>14</v>
      </c>
      <c r="C21" s="7">
        <v>37</v>
      </c>
      <c r="D21" s="7">
        <v>48</v>
      </c>
      <c r="E21" s="7">
        <v>207</v>
      </c>
      <c r="F21" s="7">
        <v>64</v>
      </c>
      <c r="G21" s="7">
        <v>130</v>
      </c>
      <c r="H21" s="7">
        <v>81</v>
      </c>
      <c r="I21" s="7">
        <v>87</v>
      </c>
      <c r="J21" s="7">
        <v>58</v>
      </c>
      <c r="K21" s="7">
        <v>174</v>
      </c>
      <c r="L21" s="7">
        <v>62</v>
      </c>
      <c r="M21" s="7">
        <v>62</v>
      </c>
      <c r="N21" s="7">
        <v>58</v>
      </c>
      <c r="O21" s="7">
        <v>96</v>
      </c>
      <c r="P21" s="7">
        <v>22</v>
      </c>
      <c r="Q21" s="7">
        <v>103</v>
      </c>
      <c r="R21" s="7">
        <v>135</v>
      </c>
      <c r="T21" s="9" t="s">
        <v>14</v>
      </c>
      <c r="U21" s="11">
        <f t="shared" si="4"/>
        <v>10.393258426966293</v>
      </c>
      <c r="V21" s="11">
        <f t="shared" si="4"/>
        <v>13.48314606741573</v>
      </c>
      <c r="W21" s="11">
        <f t="shared" si="4"/>
        <v>58.146067415730343</v>
      </c>
      <c r="X21" s="11">
        <f t="shared" si="4"/>
        <v>17.977528089887642</v>
      </c>
      <c r="Y21" s="50">
        <f t="shared" si="5"/>
        <v>36.516853932584269</v>
      </c>
      <c r="Z21" s="50">
        <f t="shared" si="5"/>
        <v>22.752808988764045</v>
      </c>
      <c r="AA21" s="50">
        <f t="shared" si="5"/>
        <v>24.438202247191011</v>
      </c>
      <c r="AB21" s="50">
        <f t="shared" si="5"/>
        <v>16.292134831460675</v>
      </c>
      <c r="AC21" s="55">
        <f t="shared" si="6"/>
        <v>48.876404494382022</v>
      </c>
      <c r="AD21" s="55">
        <f t="shared" si="6"/>
        <v>17.415730337078653</v>
      </c>
      <c r="AE21" s="55">
        <f t="shared" si="6"/>
        <v>17.415730337078653</v>
      </c>
      <c r="AF21" s="55">
        <f t="shared" si="6"/>
        <v>16.292134831460675</v>
      </c>
      <c r="AG21" s="21">
        <f t="shared" si="7"/>
        <v>26.966292134831459</v>
      </c>
      <c r="AH21" s="21">
        <f t="shared" si="7"/>
        <v>6.179775280898876</v>
      </c>
      <c r="AI21" s="21">
        <f t="shared" si="7"/>
        <v>28.932584269662918</v>
      </c>
      <c r="AJ21" s="21">
        <f t="shared" si="7"/>
        <v>37.921348314606739</v>
      </c>
    </row>
    <row r="22" spans="2:36" x14ac:dyDescent="0.25">
      <c r="B22" s="9" t="s">
        <v>15</v>
      </c>
      <c r="C22" s="7">
        <v>137</v>
      </c>
      <c r="D22" s="7">
        <v>49</v>
      </c>
      <c r="E22" s="7">
        <v>25</v>
      </c>
      <c r="F22" s="7">
        <v>22</v>
      </c>
      <c r="G22" s="7">
        <v>116</v>
      </c>
      <c r="H22" s="7">
        <v>62</v>
      </c>
      <c r="I22" s="7">
        <v>22</v>
      </c>
      <c r="J22" s="7">
        <v>33</v>
      </c>
      <c r="K22" s="7">
        <v>105</v>
      </c>
      <c r="L22" s="7">
        <v>63</v>
      </c>
      <c r="M22" s="7">
        <v>28</v>
      </c>
      <c r="N22" s="7">
        <v>37</v>
      </c>
      <c r="O22" s="7">
        <v>120</v>
      </c>
      <c r="P22" s="7">
        <v>50</v>
      </c>
      <c r="Q22" s="7">
        <v>17</v>
      </c>
      <c r="R22" s="7">
        <v>46</v>
      </c>
      <c r="T22" s="9" t="s">
        <v>15</v>
      </c>
      <c r="U22" s="11">
        <f t="shared" si="4"/>
        <v>58.798283261802574</v>
      </c>
      <c r="V22" s="11">
        <f t="shared" si="4"/>
        <v>21.030042918454935</v>
      </c>
      <c r="W22" s="11">
        <f t="shared" si="4"/>
        <v>10.72961373390558</v>
      </c>
      <c r="X22" s="11">
        <f t="shared" si="4"/>
        <v>9.4420600858369106</v>
      </c>
      <c r="Y22" s="50">
        <f t="shared" si="5"/>
        <v>49.785407725321889</v>
      </c>
      <c r="Z22" s="50">
        <f t="shared" si="5"/>
        <v>26.609442060085836</v>
      </c>
      <c r="AA22" s="50">
        <f t="shared" si="5"/>
        <v>9.4420600858369106</v>
      </c>
      <c r="AB22" s="50">
        <f t="shared" si="5"/>
        <v>14.163090128755366</v>
      </c>
      <c r="AC22" s="55">
        <f t="shared" si="6"/>
        <v>45.064377682403432</v>
      </c>
      <c r="AD22" s="55">
        <f t="shared" si="6"/>
        <v>27.038626609442062</v>
      </c>
      <c r="AE22" s="55">
        <f t="shared" si="6"/>
        <v>12.017167381974248</v>
      </c>
      <c r="AF22" s="55">
        <f t="shared" si="6"/>
        <v>15.879828326180256</v>
      </c>
      <c r="AG22" s="21">
        <f t="shared" si="7"/>
        <v>51.502145922746777</v>
      </c>
      <c r="AH22" s="21">
        <f t="shared" si="7"/>
        <v>21.459227467811161</v>
      </c>
      <c r="AI22" s="21">
        <f t="shared" si="7"/>
        <v>7.296137339055794</v>
      </c>
      <c r="AJ22" s="21">
        <f t="shared" si="7"/>
        <v>19.742489270386265</v>
      </c>
    </row>
    <row r="23" spans="2:36" x14ac:dyDescent="0.25">
      <c r="B23" s="9" t="s">
        <v>16</v>
      </c>
      <c r="C23" s="7">
        <v>418</v>
      </c>
      <c r="D23" s="7">
        <v>192</v>
      </c>
      <c r="E23" s="7">
        <v>213</v>
      </c>
      <c r="F23" s="7">
        <v>112</v>
      </c>
      <c r="G23" s="7">
        <v>385</v>
      </c>
      <c r="H23" s="7">
        <v>246</v>
      </c>
      <c r="I23" s="7">
        <v>174</v>
      </c>
      <c r="J23" s="7">
        <v>130</v>
      </c>
      <c r="K23" s="7">
        <v>434</v>
      </c>
      <c r="L23" s="7">
        <v>216</v>
      </c>
      <c r="M23" s="7">
        <v>158</v>
      </c>
      <c r="N23" s="7">
        <v>127</v>
      </c>
      <c r="O23" s="7">
        <v>479</v>
      </c>
      <c r="P23" s="7">
        <v>129</v>
      </c>
      <c r="Q23" s="7">
        <v>143</v>
      </c>
      <c r="R23" s="7">
        <v>184</v>
      </c>
      <c r="T23" s="9" t="s">
        <v>16</v>
      </c>
      <c r="U23" s="11">
        <f t="shared" si="4"/>
        <v>44.705882352941181</v>
      </c>
      <c r="V23" s="11">
        <f t="shared" si="4"/>
        <v>20.53475935828877</v>
      </c>
      <c r="W23" s="11">
        <f t="shared" si="4"/>
        <v>22.780748663101605</v>
      </c>
      <c r="X23" s="11">
        <f t="shared" si="4"/>
        <v>11.978609625668449</v>
      </c>
      <c r="Y23" s="50">
        <f t="shared" si="5"/>
        <v>41.17647058823529</v>
      </c>
      <c r="Z23" s="50">
        <f t="shared" si="5"/>
        <v>26.310160427807489</v>
      </c>
      <c r="AA23" s="50">
        <f t="shared" si="5"/>
        <v>18.609625668449198</v>
      </c>
      <c r="AB23" s="50">
        <f t="shared" si="5"/>
        <v>13.903743315508022</v>
      </c>
      <c r="AC23" s="55">
        <f t="shared" si="6"/>
        <v>46.417112299465238</v>
      </c>
      <c r="AD23" s="55">
        <f t="shared" si="6"/>
        <v>23.101604278074866</v>
      </c>
      <c r="AE23" s="55">
        <f t="shared" si="6"/>
        <v>16.898395721925134</v>
      </c>
      <c r="AF23" s="55">
        <f t="shared" si="6"/>
        <v>13.58288770053476</v>
      </c>
      <c r="AG23" s="21">
        <f t="shared" si="7"/>
        <v>51.229946524064175</v>
      </c>
      <c r="AH23" s="21">
        <f t="shared" si="7"/>
        <v>13.796791443850267</v>
      </c>
      <c r="AI23" s="21">
        <f t="shared" si="7"/>
        <v>15.294117647058824</v>
      </c>
      <c r="AJ23" s="21">
        <f t="shared" si="7"/>
        <v>19.679144385026738</v>
      </c>
    </row>
    <row r="24" spans="2:36" x14ac:dyDescent="0.25">
      <c r="B24" s="4" t="s">
        <v>46</v>
      </c>
      <c r="C24" s="18"/>
      <c r="D24" s="18"/>
      <c r="E24" s="1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T24" s="4" t="s">
        <v>46</v>
      </c>
      <c r="U24" s="34"/>
      <c r="V24" s="34"/>
      <c r="W24" s="34"/>
      <c r="X24" s="49"/>
      <c r="Y24" s="53"/>
      <c r="Z24" s="34"/>
      <c r="AA24" s="34"/>
      <c r="AB24" s="54"/>
      <c r="AC24" s="46"/>
      <c r="AD24" s="34"/>
      <c r="AE24" s="34"/>
      <c r="AF24" s="58"/>
    </row>
    <row r="25" spans="2:36" x14ac:dyDescent="0.25">
      <c r="B25" s="9" t="s">
        <v>47</v>
      </c>
      <c r="C25" s="7">
        <v>1016</v>
      </c>
      <c r="D25" s="7">
        <v>868</v>
      </c>
      <c r="E25" s="7">
        <v>1831</v>
      </c>
      <c r="F25" s="7">
        <v>562</v>
      </c>
      <c r="G25" s="7">
        <v>1290</v>
      </c>
      <c r="H25" s="7">
        <v>1264</v>
      </c>
      <c r="I25" s="7">
        <v>1143</v>
      </c>
      <c r="J25" s="7">
        <v>580</v>
      </c>
      <c r="K25" s="7">
        <v>1663</v>
      </c>
      <c r="L25" s="7">
        <v>1129</v>
      </c>
      <c r="M25" s="7">
        <v>907</v>
      </c>
      <c r="N25" s="7">
        <v>578</v>
      </c>
      <c r="O25" s="7">
        <v>1736</v>
      </c>
      <c r="P25" s="7">
        <v>605</v>
      </c>
      <c r="Q25" s="7">
        <v>908</v>
      </c>
      <c r="R25" s="7">
        <v>1028</v>
      </c>
      <c r="T25" s="9" t="s">
        <v>47</v>
      </c>
      <c r="U25" s="11">
        <f t="shared" ref="U25:X26" si="8">C25/($C25+$D25+$E25+$F25)*100</f>
        <v>23.754968435819499</v>
      </c>
      <c r="V25" s="11">
        <f t="shared" si="8"/>
        <v>20.294599018003272</v>
      </c>
      <c r="W25" s="11">
        <f t="shared" si="8"/>
        <v>42.810381108253445</v>
      </c>
      <c r="X25" s="11">
        <f t="shared" si="8"/>
        <v>13.140051437923777</v>
      </c>
      <c r="Y25" s="50">
        <f t="shared" ref="Y25:AB26" si="9">G25/($G25+$H25+$I25+$J25)*100</f>
        <v>30.161328033668461</v>
      </c>
      <c r="Z25" s="50">
        <f t="shared" si="9"/>
        <v>29.553425298106152</v>
      </c>
      <c r="AA25" s="50">
        <f t="shared" si="9"/>
        <v>26.724339490296938</v>
      </c>
      <c r="AB25" s="50">
        <f t="shared" si="9"/>
        <v>13.560907177928454</v>
      </c>
      <c r="AC25" s="55">
        <f t="shared" ref="AC25:AF26" si="10">K25/($K25+$L25+$M25+$N25)*100</f>
        <v>38.882394201543136</v>
      </c>
      <c r="AD25" s="55">
        <f t="shared" si="10"/>
        <v>26.39700724807108</v>
      </c>
      <c r="AE25" s="55">
        <f t="shared" si="10"/>
        <v>21.206453121346737</v>
      </c>
      <c r="AF25" s="55">
        <f t="shared" si="10"/>
        <v>13.514145429039045</v>
      </c>
      <c r="AG25" s="21">
        <f t="shared" ref="AG25:AJ26" si="11">O25/($O25+$P25+$Q25+$R25)*100</f>
        <v>40.589198036006543</v>
      </c>
      <c r="AH25" s="21">
        <f t="shared" si="11"/>
        <v>14.145429039046059</v>
      </c>
      <c r="AI25" s="21">
        <f t="shared" si="11"/>
        <v>21.229833995791441</v>
      </c>
      <c r="AJ25" s="21">
        <f t="shared" si="11"/>
        <v>24.035538929155951</v>
      </c>
    </row>
    <row r="26" spans="2:36" x14ac:dyDescent="0.25">
      <c r="B26" s="9" t="s">
        <v>48</v>
      </c>
      <c r="C26" s="7">
        <v>544</v>
      </c>
      <c r="D26" s="7">
        <v>437</v>
      </c>
      <c r="E26" s="7">
        <v>410</v>
      </c>
      <c r="F26" s="7">
        <v>169</v>
      </c>
      <c r="G26" s="7">
        <v>515</v>
      </c>
      <c r="H26" s="7">
        <v>530</v>
      </c>
      <c r="I26" s="7">
        <v>330</v>
      </c>
      <c r="J26" s="7">
        <v>185</v>
      </c>
      <c r="K26" s="7">
        <v>654</v>
      </c>
      <c r="L26" s="7">
        <v>461</v>
      </c>
      <c r="M26" s="7">
        <v>264</v>
      </c>
      <c r="N26" s="7">
        <v>181</v>
      </c>
      <c r="O26" s="7">
        <v>950</v>
      </c>
      <c r="P26" s="7">
        <v>237</v>
      </c>
      <c r="Q26" s="7">
        <v>152</v>
      </c>
      <c r="R26" s="7">
        <v>221</v>
      </c>
      <c r="T26" s="9" t="s">
        <v>48</v>
      </c>
      <c r="U26" s="11">
        <f t="shared" si="8"/>
        <v>34.871794871794869</v>
      </c>
      <c r="V26" s="11">
        <f t="shared" si="8"/>
        <v>28.012820512820515</v>
      </c>
      <c r="W26" s="11">
        <f t="shared" si="8"/>
        <v>26.282051282051285</v>
      </c>
      <c r="X26" s="11">
        <f t="shared" si="8"/>
        <v>10.833333333333334</v>
      </c>
      <c r="Y26" s="50">
        <f t="shared" si="9"/>
        <v>33.012820512820511</v>
      </c>
      <c r="Z26" s="50">
        <f t="shared" si="9"/>
        <v>33.974358974358978</v>
      </c>
      <c r="AA26" s="50">
        <f t="shared" si="9"/>
        <v>21.153846153846153</v>
      </c>
      <c r="AB26" s="50">
        <f t="shared" si="9"/>
        <v>11.858974358974358</v>
      </c>
      <c r="AC26" s="55">
        <f t="shared" si="10"/>
        <v>41.923076923076927</v>
      </c>
      <c r="AD26" s="55">
        <f t="shared" si="10"/>
        <v>29.551282051282051</v>
      </c>
      <c r="AE26" s="55">
        <f t="shared" si="10"/>
        <v>16.923076923076923</v>
      </c>
      <c r="AF26" s="55">
        <f t="shared" si="10"/>
        <v>11.602564102564102</v>
      </c>
      <c r="AG26" s="21">
        <f t="shared" si="11"/>
        <v>60.897435897435891</v>
      </c>
      <c r="AH26" s="21">
        <f t="shared" si="11"/>
        <v>15.192307692307692</v>
      </c>
      <c r="AI26" s="21">
        <f t="shared" si="11"/>
        <v>9.7435897435897445</v>
      </c>
      <c r="AJ26" s="21">
        <f t="shared" si="11"/>
        <v>14.166666666666666</v>
      </c>
    </row>
  </sheetData>
  <mergeCells count="14">
    <mergeCell ref="B7:B8"/>
    <mergeCell ref="C7:F7"/>
    <mergeCell ref="G7:J7"/>
    <mergeCell ref="K7:N7"/>
    <mergeCell ref="O7:R7"/>
    <mergeCell ref="Y7:AB7"/>
    <mergeCell ref="AC7:AF7"/>
    <mergeCell ref="AG7:AJ7"/>
    <mergeCell ref="L2:N2"/>
    <mergeCell ref="O2:Q2"/>
    <mergeCell ref="R2:U2"/>
    <mergeCell ref="V2:X2"/>
    <mergeCell ref="T7:T8"/>
    <mergeCell ref="U7:X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0" max="1048575" man="1"/>
    <brk id="19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Índice</vt:lpstr>
      <vt:lpstr>Amostra</vt:lpstr>
      <vt:lpstr>Q1</vt:lpstr>
      <vt:lpstr>Q2</vt:lpstr>
      <vt:lpstr>Q3</vt:lpstr>
      <vt:lpstr>Q4</vt:lpstr>
      <vt:lpstr>Q5</vt:lpstr>
      <vt:lpstr>Q5.1</vt:lpstr>
      <vt:lpstr>Q6</vt:lpstr>
      <vt:lpstr>Q7</vt:lpstr>
      <vt:lpstr>Q7.1</vt:lpstr>
      <vt:lpstr>Q8</vt:lpstr>
      <vt:lpstr>Q9</vt:lpstr>
      <vt:lpstr>Q9_N.º de meses</vt:lpstr>
      <vt:lpstr>Q10</vt:lpstr>
      <vt:lpstr>Q11</vt:lpstr>
      <vt:lpstr>Q11_N.º de meses</vt:lpstr>
      <vt:lpstr>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ana.chumbau</cp:lastModifiedBy>
  <cp:lastPrinted>2020-06-05T14:20:58Z</cp:lastPrinted>
  <dcterms:created xsi:type="dcterms:W3CDTF">2020-04-07T17:13:30Z</dcterms:created>
  <dcterms:modified xsi:type="dcterms:W3CDTF">2020-11-25T13:05:44Z</dcterms:modified>
</cp:coreProperties>
</file>