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890"/>
  </bookViews>
  <sheets>
    <sheet name="Índice" sheetId="17" r:id="rId1"/>
    <sheet name="Amostra" sheetId="15" r:id="rId2"/>
    <sheet name="Q1" sheetId="1" r:id="rId3"/>
    <sheet name="Q2" sheetId="2" r:id="rId4"/>
    <sheet name="Q21" sheetId="3" r:id="rId5"/>
    <sheet name="Q3" sheetId="32" r:id="rId6"/>
    <sheet name="Q31" sheetId="33" r:id="rId7"/>
    <sheet name="Q32" sheetId="34" r:id="rId8"/>
    <sheet name="Q4" sheetId="35" r:id="rId9"/>
    <sheet name="Q4_%antes da pandemia" sheetId="36" r:id="rId10"/>
    <sheet name="Q4_%atualmente" sheetId="37" r:id="rId11"/>
    <sheet name="Q5" sheetId="38" r:id="rId12"/>
    <sheet name="Q5_Nº de meses" sheetId="39" r:id="rId13"/>
    <sheet name="Q6" sheetId="6" r:id="rId14"/>
    <sheet name="Q61" sheetId="7" r:id="rId15"/>
    <sheet name="Q7" sheetId="21" r:id="rId16"/>
    <sheet name="Q8" sheetId="40" r:id="rId17"/>
    <sheet name="Q9" sheetId="41" r:id="rId18"/>
    <sheet name="Q10" sheetId="42" r:id="rId19"/>
    <sheet name="Q11" sheetId="43" r:id="rId20"/>
    <sheet name="Q12" sheetId="22" r:id="rId21"/>
    <sheet name="Q13" sheetId="44" r:id="rId22"/>
    <sheet name="Nota" sheetId="18" r:id="rId23"/>
  </sheets>
  <definedNames>
    <definedName name="_xlnm._FilterDatabase" localSheetId="19" hidden="1">'Q11'!#REF!</definedName>
    <definedName name="_xlnm._FilterDatabase" localSheetId="4" hidden="1">'Q21'!#REF!</definedName>
    <definedName name="_xlnm._FilterDatabase" localSheetId="5" hidden="1">'Q3'!#REF!</definedName>
    <definedName name="_xlnm._FilterDatabase" localSheetId="8" hidden="1">'Q4'!#REF!</definedName>
    <definedName name="_xlnm._FilterDatabase" localSheetId="11" hidden="1">'Q5'!#REF!</definedName>
    <definedName name="_xlnm._FilterDatabase" localSheetId="13" hidden="1">'Q6'!#REF!</definedName>
    <definedName name="_xlnm._FilterDatabase" localSheetId="16" hidden="1">'Q8'!#REF!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7" l="1"/>
  <c r="B10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2" i="17"/>
  <c r="B11" i="17"/>
  <c r="B9" i="17"/>
  <c r="M13" i="44"/>
  <c r="N14" i="44"/>
  <c r="M11" i="44"/>
  <c r="N33" i="44"/>
  <c r="L33" i="44"/>
  <c r="J33" i="44"/>
  <c r="N32" i="44"/>
  <c r="M32" i="44"/>
  <c r="L32" i="44"/>
  <c r="K32" i="44"/>
  <c r="J32" i="44"/>
  <c r="N30" i="44"/>
  <c r="M30" i="44"/>
  <c r="L30" i="44"/>
  <c r="K30" i="44"/>
  <c r="J30" i="44"/>
  <c r="N29" i="44"/>
  <c r="M29" i="44"/>
  <c r="L29" i="44"/>
  <c r="K29" i="44"/>
  <c r="J29" i="44"/>
  <c r="N28" i="44"/>
  <c r="M28" i="44"/>
  <c r="L28" i="44"/>
  <c r="K28" i="44"/>
  <c r="J28" i="44"/>
  <c r="N27" i="44"/>
  <c r="M27" i="44"/>
  <c r="L27" i="44"/>
  <c r="K27" i="44"/>
  <c r="J27" i="44"/>
  <c r="N26" i="44"/>
  <c r="M26" i="44"/>
  <c r="L26" i="44"/>
  <c r="K26" i="44"/>
  <c r="J26" i="44"/>
  <c r="N25" i="44"/>
  <c r="M25" i="44"/>
  <c r="L25" i="44"/>
  <c r="K25" i="44"/>
  <c r="J25" i="44"/>
  <c r="N24" i="44"/>
  <c r="M24" i="44"/>
  <c r="L24" i="44"/>
  <c r="K24" i="44"/>
  <c r="J24" i="44"/>
  <c r="N22" i="44"/>
  <c r="M22" i="44"/>
  <c r="L22" i="44"/>
  <c r="K22" i="44"/>
  <c r="J22" i="44"/>
  <c r="N21" i="44"/>
  <c r="M21" i="44"/>
  <c r="L21" i="44"/>
  <c r="K21" i="44"/>
  <c r="J21" i="44"/>
  <c r="N20" i="44"/>
  <c r="M20" i="44"/>
  <c r="L20" i="44"/>
  <c r="K20" i="44"/>
  <c r="J20" i="44"/>
  <c r="N19" i="44"/>
  <c r="M19" i="44"/>
  <c r="L19" i="44"/>
  <c r="K19" i="44"/>
  <c r="J19" i="44"/>
  <c r="N18" i="44"/>
  <c r="M18" i="44"/>
  <c r="L18" i="44"/>
  <c r="K18" i="44"/>
  <c r="J18" i="44"/>
  <c r="N17" i="44"/>
  <c r="M17" i="44"/>
  <c r="L17" i="44"/>
  <c r="K17" i="44"/>
  <c r="J17" i="44"/>
  <c r="N16" i="44"/>
  <c r="M16" i="44"/>
  <c r="L16" i="44"/>
  <c r="K16" i="44"/>
  <c r="J16" i="44"/>
  <c r="M14" i="44"/>
  <c r="K14" i="44"/>
  <c r="N13" i="44"/>
  <c r="L13" i="44"/>
  <c r="J13" i="44"/>
  <c r="M12" i="44"/>
  <c r="K12" i="44"/>
  <c r="N11" i="44"/>
  <c r="L11" i="44"/>
  <c r="J11" i="44"/>
  <c r="N9" i="44"/>
  <c r="M9" i="44"/>
  <c r="L9" i="44"/>
  <c r="K9" i="44"/>
  <c r="J9" i="44"/>
  <c r="B2" i="44"/>
  <c r="K25" i="43"/>
  <c r="K26" i="43"/>
  <c r="K27" i="43"/>
  <c r="K28" i="43"/>
  <c r="K29" i="43"/>
  <c r="K30" i="43"/>
  <c r="K21" i="43"/>
  <c r="K22" i="43"/>
  <c r="K11" i="43"/>
  <c r="L33" i="43"/>
  <c r="K33" i="43"/>
  <c r="J33" i="43"/>
  <c r="I33" i="43"/>
  <c r="K32" i="43"/>
  <c r="J32" i="43"/>
  <c r="I32" i="43"/>
  <c r="L30" i="43"/>
  <c r="J30" i="43"/>
  <c r="L29" i="43"/>
  <c r="J29" i="43"/>
  <c r="L28" i="43"/>
  <c r="J28" i="43"/>
  <c r="L27" i="43"/>
  <c r="J27" i="43"/>
  <c r="L26" i="43"/>
  <c r="J26" i="43"/>
  <c r="L25" i="43"/>
  <c r="J25" i="43"/>
  <c r="L24" i="43"/>
  <c r="K24" i="43"/>
  <c r="J24" i="43"/>
  <c r="I24" i="43"/>
  <c r="L22" i="43"/>
  <c r="J22" i="43"/>
  <c r="L21" i="43"/>
  <c r="J21" i="43"/>
  <c r="I21" i="43"/>
  <c r="L20" i="43"/>
  <c r="K20" i="43"/>
  <c r="J20" i="43"/>
  <c r="I20" i="43"/>
  <c r="L19" i="43"/>
  <c r="K19" i="43"/>
  <c r="J19" i="43"/>
  <c r="I19" i="43"/>
  <c r="L18" i="43"/>
  <c r="K18" i="43"/>
  <c r="J18" i="43"/>
  <c r="I18" i="43"/>
  <c r="L17" i="43"/>
  <c r="K17" i="43"/>
  <c r="J17" i="43"/>
  <c r="I17" i="43"/>
  <c r="K16" i="43"/>
  <c r="I16" i="43"/>
  <c r="L14" i="43"/>
  <c r="K14" i="43"/>
  <c r="J14" i="43"/>
  <c r="I14" i="43"/>
  <c r="L13" i="43"/>
  <c r="K13" i="43"/>
  <c r="J13" i="43"/>
  <c r="I13" i="43"/>
  <c r="L12" i="43"/>
  <c r="K12" i="43"/>
  <c r="J12" i="43"/>
  <c r="I12" i="43"/>
  <c r="L11" i="43"/>
  <c r="J11" i="43"/>
  <c r="K9" i="43"/>
  <c r="I9" i="43"/>
  <c r="B2" i="43"/>
  <c r="J34" i="42"/>
  <c r="J31" i="42"/>
  <c r="J29" i="42"/>
  <c r="K28" i="42"/>
  <c r="J27" i="42"/>
  <c r="K26" i="42"/>
  <c r="J25" i="42"/>
  <c r="K23" i="42"/>
  <c r="K19" i="42"/>
  <c r="J18" i="42"/>
  <c r="B2" i="42"/>
  <c r="AC17" i="41"/>
  <c r="AZ10" i="41"/>
  <c r="AX34" i="41"/>
  <c r="AX33" i="41"/>
  <c r="AX31" i="41"/>
  <c r="AX30" i="41"/>
  <c r="AX29" i="41"/>
  <c r="AX28" i="41"/>
  <c r="AX27" i="41"/>
  <c r="AX26" i="41"/>
  <c r="AX25" i="41"/>
  <c r="AX23" i="41"/>
  <c r="AX22" i="41"/>
  <c r="AX21" i="41"/>
  <c r="AX20" i="41"/>
  <c r="AX19" i="41"/>
  <c r="AX18" i="41"/>
  <c r="AX17" i="41"/>
  <c r="AX15" i="41"/>
  <c r="AX14" i="41"/>
  <c r="AX13" i="41"/>
  <c r="AX12" i="41"/>
  <c r="AX10" i="41"/>
  <c r="AT34" i="41"/>
  <c r="AP34" i="41"/>
  <c r="AL34" i="41"/>
  <c r="AH34" i="41"/>
  <c r="AD34" i="41"/>
  <c r="AT33" i="41"/>
  <c r="AP33" i="41"/>
  <c r="AL33" i="41"/>
  <c r="AH33" i="41"/>
  <c r="AH29" i="41"/>
  <c r="AD29" i="41"/>
  <c r="AT28" i="41"/>
  <c r="AP28" i="41"/>
  <c r="AL28" i="41"/>
  <c r="AH28" i="41"/>
  <c r="AD28" i="41"/>
  <c r="AT27" i="41"/>
  <c r="AP27" i="41"/>
  <c r="AL27" i="41"/>
  <c r="AH27" i="41"/>
  <c r="AD27" i="41"/>
  <c r="AT26" i="41"/>
  <c r="AP26" i="41"/>
  <c r="AS23" i="41"/>
  <c r="AO23" i="41"/>
  <c r="AK23" i="41"/>
  <c r="AG23" i="41"/>
  <c r="AC23" i="41"/>
  <c r="AS22" i="41"/>
  <c r="AO22" i="41"/>
  <c r="AK22" i="41"/>
  <c r="AG22" i="41"/>
  <c r="AC22" i="41"/>
  <c r="AS21" i="41"/>
  <c r="AO21" i="41"/>
  <c r="AK21" i="41"/>
  <c r="AG21" i="41"/>
  <c r="AC21" i="41"/>
  <c r="AS20" i="41"/>
  <c r="AO20" i="41"/>
  <c r="AK20" i="41"/>
  <c r="AG20" i="41"/>
  <c r="AC20" i="41"/>
  <c r="AS19" i="41"/>
  <c r="AO19" i="41"/>
  <c r="AK19" i="41"/>
  <c r="AG19" i="41"/>
  <c r="AC19" i="41"/>
  <c r="AS18" i="41"/>
  <c r="AO18" i="41"/>
  <c r="AK18" i="41"/>
  <c r="AO17" i="41"/>
  <c r="AK17" i="41"/>
  <c r="AG17" i="41"/>
  <c r="AS15" i="41"/>
  <c r="AO15" i="41"/>
  <c r="AK15" i="41"/>
  <c r="AG15" i="41"/>
  <c r="AC15" i="41"/>
  <c r="AS14" i="41"/>
  <c r="AO14" i="41"/>
  <c r="AK14" i="41"/>
  <c r="AG14" i="41"/>
  <c r="AC14" i="41"/>
  <c r="AS13" i="41"/>
  <c r="AO13" i="41"/>
  <c r="AK13" i="41"/>
  <c r="AG13" i="41"/>
  <c r="AC13" i="41"/>
  <c r="AS12" i="41"/>
  <c r="AO12" i="41"/>
  <c r="AK12" i="41"/>
  <c r="AG12" i="41"/>
  <c r="AC12" i="41"/>
  <c r="AS10" i="41"/>
  <c r="AO10" i="41"/>
  <c r="AK10" i="41"/>
  <c r="AG10" i="41"/>
  <c r="AC10" i="41"/>
  <c r="B2" i="41"/>
  <c r="L33" i="40"/>
  <c r="K33" i="40"/>
  <c r="J33" i="40"/>
  <c r="I33" i="40"/>
  <c r="L32" i="40"/>
  <c r="K32" i="40"/>
  <c r="J32" i="40"/>
  <c r="I32" i="40"/>
  <c r="L30" i="40"/>
  <c r="K30" i="40"/>
  <c r="J30" i="40"/>
  <c r="I30" i="40"/>
  <c r="L29" i="40"/>
  <c r="K29" i="40"/>
  <c r="J29" i="40"/>
  <c r="I29" i="40"/>
  <c r="L28" i="40"/>
  <c r="K28" i="40"/>
  <c r="J28" i="40"/>
  <c r="I28" i="40"/>
  <c r="L27" i="40"/>
  <c r="K27" i="40"/>
  <c r="J27" i="40"/>
  <c r="I27" i="40"/>
  <c r="L26" i="40"/>
  <c r="K26" i="40"/>
  <c r="J26" i="40"/>
  <c r="I26" i="40"/>
  <c r="L25" i="40"/>
  <c r="K25" i="40"/>
  <c r="J25" i="40"/>
  <c r="I25" i="40"/>
  <c r="L24" i="40"/>
  <c r="K24" i="40"/>
  <c r="J24" i="40"/>
  <c r="I24" i="40"/>
  <c r="L22" i="40"/>
  <c r="K22" i="40"/>
  <c r="J22" i="40"/>
  <c r="I22" i="40"/>
  <c r="L21" i="40"/>
  <c r="K21" i="40"/>
  <c r="J21" i="40"/>
  <c r="I21" i="40"/>
  <c r="L20" i="40"/>
  <c r="K20" i="40"/>
  <c r="J20" i="40"/>
  <c r="I20" i="40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4" i="40"/>
  <c r="K14" i="40"/>
  <c r="J14" i="40"/>
  <c r="I14" i="40"/>
  <c r="L13" i="40"/>
  <c r="K13" i="40"/>
  <c r="J13" i="40"/>
  <c r="I13" i="40"/>
  <c r="L12" i="40"/>
  <c r="K12" i="40"/>
  <c r="J12" i="40"/>
  <c r="I12" i="40"/>
  <c r="L11" i="40"/>
  <c r="K11" i="40"/>
  <c r="J11" i="40"/>
  <c r="I11" i="40"/>
  <c r="K9" i="40"/>
  <c r="J9" i="40"/>
  <c r="I9" i="40"/>
  <c r="B2" i="40"/>
  <c r="M33" i="44" l="1"/>
  <c r="N12" i="44"/>
  <c r="I11" i="43"/>
  <c r="I22" i="43"/>
  <c r="I30" i="43"/>
  <c r="I29" i="43"/>
  <c r="I28" i="43"/>
  <c r="I27" i="43"/>
  <c r="I26" i="43"/>
  <c r="I25" i="43"/>
  <c r="K11" i="44"/>
  <c r="L14" i="44"/>
  <c r="J14" i="44"/>
  <c r="K13" i="44"/>
  <c r="L12" i="44"/>
  <c r="J12" i="44"/>
  <c r="K33" i="44"/>
  <c r="L32" i="43"/>
  <c r="J16" i="43"/>
  <c r="L16" i="43"/>
  <c r="J9" i="43"/>
  <c r="L9" i="43"/>
  <c r="K10" i="42"/>
  <c r="K13" i="42"/>
  <c r="K15" i="42"/>
  <c r="J17" i="42"/>
  <c r="K18" i="42"/>
  <c r="J19" i="42"/>
  <c r="K20" i="42"/>
  <c r="J21" i="42"/>
  <c r="K22" i="42"/>
  <c r="K25" i="42"/>
  <c r="J26" i="42"/>
  <c r="K27" i="42"/>
  <c r="J28" i="42"/>
  <c r="J10" i="42"/>
  <c r="J20" i="42"/>
  <c r="J30" i="42"/>
  <c r="J33" i="42"/>
  <c r="K12" i="42"/>
  <c r="K14" i="42"/>
  <c r="K21" i="42"/>
  <c r="L10" i="42"/>
  <c r="N10" i="42"/>
  <c r="J12" i="42"/>
  <c r="L12" i="42"/>
  <c r="N12" i="42"/>
  <c r="J13" i="42"/>
  <c r="L13" i="42"/>
  <c r="N13" i="42"/>
  <c r="J14" i="42"/>
  <c r="L14" i="42"/>
  <c r="N14" i="42"/>
  <c r="L17" i="42"/>
  <c r="N17" i="42"/>
  <c r="L18" i="42"/>
  <c r="N18" i="42"/>
  <c r="L19" i="42"/>
  <c r="N19" i="42"/>
  <c r="L20" i="42"/>
  <c r="N20" i="42"/>
  <c r="L21" i="42"/>
  <c r="N21" i="42"/>
  <c r="J22" i="42"/>
  <c r="L22" i="42"/>
  <c r="N22" i="42"/>
  <c r="J23" i="42"/>
  <c r="L23" i="42"/>
  <c r="N23" i="42"/>
  <c r="L25" i="42"/>
  <c r="N25" i="42"/>
  <c r="L26" i="42"/>
  <c r="N26" i="42"/>
  <c r="L27" i="42"/>
  <c r="N27" i="42"/>
  <c r="L28" i="42"/>
  <c r="N28" i="42"/>
  <c r="L29" i="42"/>
  <c r="N29" i="42"/>
  <c r="L30" i="42"/>
  <c r="N30" i="42"/>
  <c r="L31" i="42"/>
  <c r="N31" i="42"/>
  <c r="L33" i="42"/>
  <c r="N33" i="42"/>
  <c r="L34" i="42"/>
  <c r="N34" i="42"/>
  <c r="M10" i="42"/>
  <c r="M12" i="42"/>
  <c r="M13" i="42"/>
  <c r="M14" i="42"/>
  <c r="K17" i="42"/>
  <c r="M17" i="42"/>
  <c r="M18" i="42"/>
  <c r="M19" i="42"/>
  <c r="M20" i="42"/>
  <c r="M21" i="42"/>
  <c r="M22" i="42"/>
  <c r="M23" i="42"/>
  <c r="M25" i="42"/>
  <c r="M26" i="42"/>
  <c r="M27" i="42"/>
  <c r="M28" i="42"/>
  <c r="K29" i="42"/>
  <c r="M29" i="42"/>
  <c r="K30" i="42"/>
  <c r="M30" i="42"/>
  <c r="K31" i="42"/>
  <c r="M31" i="42"/>
  <c r="K33" i="42"/>
  <c r="M33" i="42"/>
  <c r="K34" i="42"/>
  <c r="M34" i="42"/>
  <c r="J15" i="42"/>
  <c r="L15" i="42"/>
  <c r="N15" i="42"/>
  <c r="M15" i="42"/>
  <c r="AC25" i="41"/>
  <c r="AZ12" i="41"/>
  <c r="AZ13" i="41"/>
  <c r="AZ14" i="41"/>
  <c r="AZ15" i="41"/>
  <c r="AZ17" i="41"/>
  <c r="AZ18" i="41"/>
  <c r="AZ19" i="41"/>
  <c r="AZ20" i="41"/>
  <c r="AZ21" i="41"/>
  <c r="AZ22" i="41"/>
  <c r="AZ23" i="41"/>
  <c r="AZ25" i="41"/>
  <c r="AZ26" i="41"/>
  <c r="AZ27" i="41"/>
  <c r="AZ28" i="41"/>
  <c r="AZ29" i="41"/>
  <c r="AZ30" i="41"/>
  <c r="AZ31" i="41"/>
  <c r="AZ33" i="41"/>
  <c r="AZ34" i="41"/>
  <c r="AG25" i="41"/>
  <c r="AK25" i="41"/>
  <c r="AO25" i="41"/>
  <c r="AS25" i="41"/>
  <c r="AC26" i="41"/>
  <c r="AG26" i="41"/>
  <c r="AK26" i="41"/>
  <c r="AO26" i="41"/>
  <c r="AS26" i="41"/>
  <c r="AC27" i="41"/>
  <c r="AG27" i="41"/>
  <c r="AK27" i="41"/>
  <c r="AO27" i="41"/>
  <c r="AS27" i="41"/>
  <c r="AC28" i="41"/>
  <c r="AG28" i="41"/>
  <c r="AK28" i="41"/>
  <c r="AO28" i="41"/>
  <c r="AS28" i="41"/>
  <c r="AC29" i="41"/>
  <c r="AG29" i="41"/>
  <c r="AK29" i="41"/>
  <c r="AO29" i="41"/>
  <c r="AS29" i="41"/>
  <c r="AC30" i="41"/>
  <c r="AG30" i="41"/>
  <c r="AK30" i="41"/>
  <c r="AO30" i="41"/>
  <c r="AS30" i="41"/>
  <c r="AC31" i="41"/>
  <c r="AG31" i="41"/>
  <c r="AK31" i="41"/>
  <c r="AS31" i="41"/>
  <c r="AC33" i="41"/>
  <c r="AG33" i="41"/>
  <c r="AK33" i="41"/>
  <c r="AO33" i="41"/>
  <c r="AS33" i="41"/>
  <c r="AC34" i="41"/>
  <c r="AG34" i="41"/>
  <c r="AK34" i="41"/>
  <c r="AO34" i="41"/>
  <c r="AS34" i="41"/>
  <c r="AW10" i="41"/>
  <c r="AY10" i="41"/>
  <c r="AW12" i="41"/>
  <c r="AY12" i="41"/>
  <c r="AW13" i="41"/>
  <c r="AY13" i="41"/>
  <c r="AW14" i="41"/>
  <c r="AY14" i="41"/>
  <c r="AW15" i="41"/>
  <c r="AY15" i="41"/>
  <c r="AW17" i="41"/>
  <c r="AY17" i="41"/>
  <c r="AW18" i="41"/>
  <c r="AY18" i="41"/>
  <c r="AW19" i="41"/>
  <c r="AY19" i="41"/>
  <c r="AW20" i="41"/>
  <c r="AY20" i="41"/>
  <c r="AW21" i="41"/>
  <c r="AY21" i="41"/>
  <c r="AW22" i="41"/>
  <c r="AY22" i="41"/>
  <c r="AW23" i="41"/>
  <c r="AY23" i="41"/>
  <c r="AW25" i="41"/>
  <c r="AY25" i="41"/>
  <c r="AW26" i="41"/>
  <c r="AY26" i="41"/>
  <c r="AW27" i="41"/>
  <c r="AY27" i="41"/>
  <c r="AW28" i="41"/>
  <c r="AY28" i="41"/>
  <c r="AW29" i="41"/>
  <c r="AY29" i="41"/>
  <c r="AW30" i="41"/>
  <c r="AY30" i="41"/>
  <c r="AW31" i="41"/>
  <c r="AY31" i="41"/>
  <c r="AW33" i="41"/>
  <c r="AY33" i="41"/>
  <c r="AW34" i="41"/>
  <c r="AY34" i="41"/>
  <c r="AO31" i="41"/>
  <c r="AT10" i="41"/>
  <c r="AD12" i="41"/>
  <c r="AL12" i="41"/>
  <c r="AP12" i="41"/>
  <c r="AT12" i="41"/>
  <c r="AD13" i="41"/>
  <c r="AH13" i="41"/>
  <c r="AL13" i="41"/>
  <c r="AL17" i="41"/>
  <c r="AP17" i="41"/>
  <c r="AT17" i="41"/>
  <c r="AD18" i="41"/>
  <c r="AH18" i="41"/>
  <c r="AL18" i="41"/>
  <c r="AP18" i="41"/>
  <c r="AT18" i="41"/>
  <c r="AD19" i="41"/>
  <c r="AH19" i="41"/>
  <c r="AL19" i="41"/>
  <c r="AT21" i="41"/>
  <c r="AH25" i="41"/>
  <c r="AL25" i="41"/>
  <c r="AP25" i="41"/>
  <c r="AT25" i="41"/>
  <c r="AL29" i="41"/>
  <c r="AP29" i="41"/>
  <c r="AT29" i="41"/>
  <c r="AD30" i="41"/>
  <c r="AL30" i="41"/>
  <c r="AP30" i="41"/>
  <c r="AT30" i="41"/>
  <c r="AT31" i="41"/>
  <c r="AE10" i="41"/>
  <c r="AI10" i="41"/>
  <c r="AM10" i="41"/>
  <c r="AQ10" i="41"/>
  <c r="AU10" i="41"/>
  <c r="AE12" i="41"/>
  <c r="AI12" i="41"/>
  <c r="AM12" i="41"/>
  <c r="AQ12" i="41"/>
  <c r="AU12" i="41"/>
  <c r="AE13" i="41"/>
  <c r="AI13" i="41"/>
  <c r="AM13" i="41"/>
  <c r="AQ13" i="41"/>
  <c r="AU13" i="41"/>
  <c r="AE14" i="41"/>
  <c r="AI14" i="41"/>
  <c r="AM14" i="41"/>
  <c r="AQ14" i="41"/>
  <c r="AU14" i="41"/>
  <c r="AE15" i="41"/>
  <c r="AE17" i="41"/>
  <c r="AI17" i="41"/>
  <c r="AM17" i="41"/>
  <c r="AQ17" i="41"/>
  <c r="AS17" i="41"/>
  <c r="AU17" i="41"/>
  <c r="AC18" i="41"/>
  <c r="AE18" i="41"/>
  <c r="AG18" i="41"/>
  <c r="AI18" i="41"/>
  <c r="AM18" i="41"/>
  <c r="AQ18" i="41"/>
  <c r="AU18" i="41"/>
  <c r="AE19" i="41"/>
  <c r="AI19" i="41"/>
  <c r="AM19" i="41"/>
  <c r="AQ19" i="41"/>
  <c r="AU19" i="41"/>
  <c r="AE20" i="41"/>
  <c r="AI20" i="41"/>
  <c r="AM20" i="41"/>
  <c r="AQ20" i="41"/>
  <c r="AD10" i="41"/>
  <c r="AF10" i="41"/>
  <c r="AH10" i="41"/>
  <c r="AJ10" i="41"/>
  <c r="AL10" i="41"/>
  <c r="AN10" i="41"/>
  <c r="AP10" i="41"/>
  <c r="AR10" i="41"/>
  <c r="AV10" i="41"/>
  <c r="AF12" i="41"/>
  <c r="AH12" i="41"/>
  <c r="AJ12" i="41"/>
  <c r="AN12" i="41"/>
  <c r="AR12" i="41"/>
  <c r="AV12" i="41"/>
  <c r="AF13" i="41"/>
  <c r="AJ13" i="41"/>
  <c r="AN13" i="41"/>
  <c r="AP13" i="41"/>
  <c r="AR13" i="41"/>
  <c r="AT13" i="41"/>
  <c r="AV13" i="41"/>
  <c r="AD14" i="41"/>
  <c r="AF14" i="41"/>
  <c r="AH14" i="41"/>
  <c r="AJ14" i="41"/>
  <c r="AL14" i="41"/>
  <c r="AN14" i="41"/>
  <c r="AP14" i="41"/>
  <c r="AR14" i="41"/>
  <c r="AT14" i="41"/>
  <c r="AV14" i="41"/>
  <c r="AD15" i="41"/>
  <c r="AD17" i="41"/>
  <c r="AF17" i="41"/>
  <c r="AH17" i="41"/>
  <c r="AJ17" i="41"/>
  <c r="AN17" i="41"/>
  <c r="AR17" i="41"/>
  <c r="AV17" i="41"/>
  <c r="AF18" i="41"/>
  <c r="AJ18" i="41"/>
  <c r="AN18" i="41"/>
  <c r="AR18" i="41"/>
  <c r="AV18" i="41"/>
  <c r="AF19" i="41"/>
  <c r="AJ19" i="41"/>
  <c r="AN19" i="41"/>
  <c r="AP19" i="41"/>
  <c r="AR19" i="41"/>
  <c r="AT19" i="41"/>
  <c r="AV19" i="41"/>
  <c r="AD20" i="41"/>
  <c r="AF20" i="41"/>
  <c r="AH20" i="41"/>
  <c r="AJ20" i="41"/>
  <c r="AL20" i="41"/>
  <c r="AN20" i="41"/>
  <c r="AU20" i="41"/>
  <c r="AE21" i="41"/>
  <c r="AI21" i="41"/>
  <c r="AM21" i="41"/>
  <c r="AQ21" i="41"/>
  <c r="AU21" i="41"/>
  <c r="AE22" i="41"/>
  <c r="AI22" i="41"/>
  <c r="AM22" i="41"/>
  <c r="AQ22" i="41"/>
  <c r="AU22" i="41"/>
  <c r="AE23" i="41"/>
  <c r="AI23" i="41"/>
  <c r="AM23" i="41"/>
  <c r="AQ23" i="41"/>
  <c r="AU23" i="41"/>
  <c r="AE25" i="41"/>
  <c r="AI25" i="41"/>
  <c r="AE26" i="41"/>
  <c r="AI26" i="41"/>
  <c r="AM26" i="41"/>
  <c r="AQ26" i="41"/>
  <c r="AU26" i="41"/>
  <c r="AE27" i="41"/>
  <c r="AI27" i="41"/>
  <c r="AM27" i="41"/>
  <c r="AQ27" i="41"/>
  <c r="AU27" i="41"/>
  <c r="AE28" i="41"/>
  <c r="AI28" i="41"/>
  <c r="AM28" i="41"/>
  <c r="AQ28" i="41"/>
  <c r="AU28" i="41"/>
  <c r="AE29" i="41"/>
  <c r="AI29" i="41"/>
  <c r="AM29" i="41"/>
  <c r="AQ29" i="41"/>
  <c r="AU29" i="41"/>
  <c r="AE30" i="41"/>
  <c r="AI30" i="41"/>
  <c r="AM30" i="41"/>
  <c r="AQ30" i="41"/>
  <c r="AU30" i="41"/>
  <c r="AE31" i="41"/>
  <c r="AI31" i="41"/>
  <c r="AM31" i="41"/>
  <c r="AQ31" i="41"/>
  <c r="AU31" i="41"/>
  <c r="AE33" i="41"/>
  <c r="AI33" i="41"/>
  <c r="AM33" i="41"/>
  <c r="AQ33" i="41"/>
  <c r="AU33" i="41"/>
  <c r="AE34" i="41"/>
  <c r="AI34" i="41"/>
  <c r="AM34" i="41"/>
  <c r="AQ34" i="41"/>
  <c r="AU34" i="41"/>
  <c r="AP20" i="41"/>
  <c r="AR20" i="41"/>
  <c r="AT20" i="41"/>
  <c r="AV20" i="41"/>
  <c r="AD21" i="41"/>
  <c r="AF21" i="41"/>
  <c r="AH21" i="41"/>
  <c r="AJ21" i="41"/>
  <c r="AL21" i="41"/>
  <c r="AN21" i="41"/>
  <c r="AP21" i="41"/>
  <c r="AR21" i="41"/>
  <c r="AV21" i="41"/>
  <c r="AD22" i="41"/>
  <c r="AF22" i="41"/>
  <c r="AH22" i="41"/>
  <c r="AJ22" i="41"/>
  <c r="AL22" i="41"/>
  <c r="AN22" i="41"/>
  <c r="AP22" i="41"/>
  <c r="AR22" i="41"/>
  <c r="AT22" i="41"/>
  <c r="AV22" i="41"/>
  <c r="AD23" i="41"/>
  <c r="AF23" i="41"/>
  <c r="AH23" i="41"/>
  <c r="AJ23" i="41"/>
  <c r="AL23" i="41"/>
  <c r="AN23" i="41"/>
  <c r="AP23" i="41"/>
  <c r="AR23" i="41"/>
  <c r="AT23" i="41"/>
  <c r="AV23" i="41"/>
  <c r="AD25" i="41"/>
  <c r="AF25" i="41"/>
  <c r="AJ25" i="41"/>
  <c r="AD26" i="41"/>
  <c r="AF26" i="41"/>
  <c r="AH26" i="41"/>
  <c r="AJ26" i="41"/>
  <c r="AL26" i="41"/>
  <c r="AN26" i="41"/>
  <c r="AR26" i="41"/>
  <c r="AV26" i="41"/>
  <c r="AF27" i="41"/>
  <c r="AJ27" i="41"/>
  <c r="AN27" i="41"/>
  <c r="AR27" i="41"/>
  <c r="AV27" i="41"/>
  <c r="AF28" i="41"/>
  <c r="AJ28" i="41"/>
  <c r="AN28" i="41"/>
  <c r="AR28" i="41"/>
  <c r="AV28" i="41"/>
  <c r="AF29" i="41"/>
  <c r="AJ29" i="41"/>
  <c r="AN29" i="41"/>
  <c r="AR29" i="41"/>
  <c r="AV29" i="41"/>
  <c r="AF30" i="41"/>
  <c r="AH30" i="41"/>
  <c r="AJ30" i="41"/>
  <c r="AN30" i="41"/>
  <c r="AR30" i="41"/>
  <c r="AV30" i="41"/>
  <c r="AD31" i="41"/>
  <c r="AF31" i="41"/>
  <c r="AH31" i="41"/>
  <c r="AJ31" i="41"/>
  <c r="AL31" i="41"/>
  <c r="AN31" i="41"/>
  <c r="AP31" i="41"/>
  <c r="AR31" i="41"/>
  <c r="AV31" i="41"/>
  <c r="AD33" i="41"/>
  <c r="AF33" i="41"/>
  <c r="AJ33" i="41"/>
  <c r="AN33" i="41"/>
  <c r="AR33" i="41"/>
  <c r="AV33" i="41"/>
  <c r="AF34" i="41"/>
  <c r="AJ34" i="41"/>
  <c r="AN34" i="41"/>
  <c r="AR34" i="41"/>
  <c r="AV34" i="41"/>
  <c r="AI15" i="41"/>
  <c r="AM15" i="41"/>
  <c r="AQ15" i="41"/>
  <c r="AU15" i="41"/>
  <c r="AF15" i="41"/>
  <c r="AH15" i="41"/>
  <c r="AJ15" i="41"/>
  <c r="AL15" i="41"/>
  <c r="AN15" i="41"/>
  <c r="AP15" i="41"/>
  <c r="AR15" i="41"/>
  <c r="AT15" i="41"/>
  <c r="AV15" i="41"/>
  <c r="AM25" i="41"/>
  <c r="AQ25" i="41"/>
  <c r="AU25" i="41"/>
  <c r="AN25" i="41"/>
  <c r="AR25" i="41"/>
  <c r="AV25" i="41"/>
  <c r="L9" i="40"/>
  <c r="B2" i="39"/>
  <c r="C34" i="39"/>
  <c r="C33" i="39"/>
  <c r="C26" i="39"/>
  <c r="C27" i="39"/>
  <c r="C28" i="39"/>
  <c r="C29" i="39"/>
  <c r="C30" i="39"/>
  <c r="C31" i="39"/>
  <c r="C25" i="39"/>
  <c r="C18" i="39"/>
  <c r="C19" i="39"/>
  <c r="C20" i="39"/>
  <c r="C21" i="39"/>
  <c r="C22" i="39"/>
  <c r="C23" i="39"/>
  <c r="C17" i="39"/>
  <c r="C13" i="39"/>
  <c r="C14" i="39"/>
  <c r="C15" i="39"/>
  <c r="C12" i="39"/>
  <c r="C10" i="39"/>
  <c r="I33" i="38"/>
  <c r="I32" i="38"/>
  <c r="J30" i="38"/>
  <c r="I30" i="38"/>
  <c r="J29" i="38"/>
  <c r="I29" i="38"/>
  <c r="J28" i="38"/>
  <c r="I28" i="38"/>
  <c r="I27" i="38"/>
  <c r="I26" i="38"/>
  <c r="J25" i="38"/>
  <c r="I25" i="38"/>
  <c r="J24" i="38"/>
  <c r="I24" i="38"/>
  <c r="J22" i="38"/>
  <c r="J21" i="38"/>
  <c r="I21" i="38"/>
  <c r="J20" i="38"/>
  <c r="I20" i="38"/>
  <c r="J19" i="38"/>
  <c r="I19" i="38"/>
  <c r="J18" i="38"/>
  <c r="I18" i="38"/>
  <c r="I17" i="38"/>
  <c r="J16" i="38"/>
  <c r="I16" i="38"/>
  <c r="J14" i="38"/>
  <c r="I14" i="38"/>
  <c r="J13" i="38"/>
  <c r="I13" i="38"/>
  <c r="I12" i="38"/>
  <c r="J11" i="38"/>
  <c r="I11" i="38"/>
  <c r="J9" i="38"/>
  <c r="I9" i="38"/>
  <c r="B2" i="38"/>
  <c r="B2" i="37"/>
  <c r="B2" i="36"/>
  <c r="B2" i="35"/>
  <c r="I22" i="38" l="1"/>
  <c r="K9" i="38"/>
  <c r="K11" i="38"/>
  <c r="K12" i="38"/>
  <c r="K13" i="38"/>
  <c r="K14" i="38"/>
  <c r="K16" i="38"/>
  <c r="K17" i="38"/>
  <c r="K18" i="38"/>
  <c r="K19" i="38"/>
  <c r="K20" i="38"/>
  <c r="K21" i="38"/>
  <c r="K22" i="38"/>
  <c r="K24" i="38"/>
  <c r="K25" i="38"/>
  <c r="K26" i="38"/>
  <c r="K27" i="38"/>
  <c r="K28" i="38"/>
  <c r="K29" i="38"/>
  <c r="K30" i="38"/>
  <c r="K32" i="38"/>
  <c r="K33" i="38"/>
  <c r="L9" i="38"/>
  <c r="L11" i="38"/>
  <c r="J12" i="38"/>
  <c r="L12" i="38"/>
  <c r="L13" i="38"/>
  <c r="L14" i="38"/>
  <c r="L16" i="38"/>
  <c r="J17" i="38"/>
  <c r="L17" i="38"/>
  <c r="L18" i="38"/>
  <c r="L19" i="38"/>
  <c r="L20" i="38"/>
  <c r="L21" i="38"/>
  <c r="L22" i="38"/>
  <c r="L24" i="38"/>
  <c r="L25" i="38"/>
  <c r="J26" i="38"/>
  <c r="L26" i="38"/>
  <c r="J27" i="38"/>
  <c r="L27" i="38"/>
  <c r="L28" i="38"/>
  <c r="L29" i="38"/>
  <c r="L30" i="38"/>
  <c r="J32" i="38"/>
  <c r="L32" i="38"/>
  <c r="J33" i="38"/>
  <c r="L33" i="38"/>
  <c r="L14" i="35" l="1"/>
  <c r="C10" i="36" l="1"/>
  <c r="C10" i="37"/>
  <c r="C12" i="37"/>
  <c r="C12" i="36"/>
  <c r="C17" i="37"/>
  <c r="C17" i="36"/>
  <c r="C25" i="36"/>
  <c r="C25" i="37"/>
  <c r="C33" i="37"/>
  <c r="C33" i="36"/>
  <c r="C15" i="36"/>
  <c r="C15" i="37"/>
  <c r="C14" i="37"/>
  <c r="C14" i="36"/>
  <c r="C13" i="36"/>
  <c r="C13" i="37"/>
  <c r="C23" i="37"/>
  <c r="C23" i="36"/>
  <c r="C22" i="37"/>
  <c r="C22" i="36"/>
  <c r="C21" i="37"/>
  <c r="C21" i="36"/>
  <c r="C20" i="37"/>
  <c r="C20" i="36"/>
  <c r="C19" i="37"/>
  <c r="C19" i="36"/>
  <c r="C18" i="37"/>
  <c r="C18" i="36"/>
  <c r="C31" i="37"/>
  <c r="C31" i="36"/>
  <c r="C30" i="37"/>
  <c r="C30" i="36"/>
  <c r="C29" i="37"/>
  <c r="C29" i="36"/>
  <c r="C28" i="37"/>
  <c r="C28" i="36"/>
  <c r="C27" i="37"/>
  <c r="C27" i="36"/>
  <c r="C26" i="37"/>
  <c r="C26" i="36"/>
  <c r="C34" i="36"/>
  <c r="C34" i="37"/>
  <c r="J33" i="35"/>
  <c r="I33" i="35"/>
  <c r="J32" i="35"/>
  <c r="I32" i="35"/>
  <c r="J30" i="35"/>
  <c r="I30" i="35"/>
  <c r="J29" i="35"/>
  <c r="I29" i="35"/>
  <c r="J28" i="35"/>
  <c r="I28" i="35"/>
  <c r="J27" i="35"/>
  <c r="I27" i="35"/>
  <c r="J26" i="35"/>
  <c r="I26" i="35"/>
  <c r="J25" i="35"/>
  <c r="I25" i="35"/>
  <c r="J24" i="35"/>
  <c r="I24" i="35"/>
  <c r="J22" i="35"/>
  <c r="I22" i="35"/>
  <c r="J21" i="35"/>
  <c r="I21" i="35"/>
  <c r="J20" i="35"/>
  <c r="I20" i="35"/>
  <c r="J19" i="35"/>
  <c r="I19" i="35"/>
  <c r="J18" i="35"/>
  <c r="I18" i="35"/>
  <c r="I17" i="35"/>
  <c r="J16" i="35"/>
  <c r="I16" i="35"/>
  <c r="J14" i="35"/>
  <c r="I14" i="35"/>
  <c r="J13" i="35"/>
  <c r="I13" i="35"/>
  <c r="J12" i="35"/>
  <c r="I12" i="35"/>
  <c r="J11" i="35"/>
  <c r="I11" i="35"/>
  <c r="J9" i="35"/>
  <c r="I9" i="35"/>
  <c r="AD17" i="34"/>
  <c r="AH17" i="34"/>
  <c r="AL17" i="34"/>
  <c r="AP17" i="34"/>
  <c r="AP34" i="34"/>
  <c r="AO34" i="34"/>
  <c r="AL34" i="34"/>
  <c r="AK34" i="34"/>
  <c r="AH34" i="34"/>
  <c r="AG34" i="34"/>
  <c r="AC34" i="34"/>
  <c r="Y34" i="34"/>
  <c r="AP33" i="34"/>
  <c r="AO33" i="34"/>
  <c r="AL33" i="34"/>
  <c r="AK33" i="34"/>
  <c r="AH33" i="34"/>
  <c r="AG33" i="34"/>
  <c r="AD33" i="34"/>
  <c r="AC33" i="34"/>
  <c r="Z33" i="34"/>
  <c r="Y33" i="34"/>
  <c r="AP31" i="34"/>
  <c r="AO31" i="34"/>
  <c r="AL31" i="34"/>
  <c r="AK31" i="34"/>
  <c r="AG31" i="34"/>
  <c r="AD31" i="34"/>
  <c r="AC31" i="34"/>
  <c r="Y31" i="34"/>
  <c r="AP30" i="34"/>
  <c r="AO30" i="34"/>
  <c r="AK30" i="34"/>
  <c r="AH30" i="34"/>
  <c r="AG30" i="34"/>
  <c r="AD30" i="34"/>
  <c r="AC30" i="34"/>
  <c r="Z30" i="34"/>
  <c r="Y30" i="34"/>
  <c r="AP29" i="34"/>
  <c r="AO29" i="34"/>
  <c r="AL29" i="34"/>
  <c r="AK29" i="34"/>
  <c r="AH29" i="34"/>
  <c r="AG29" i="34"/>
  <c r="AD29" i="34"/>
  <c r="AC29" i="34"/>
  <c r="Z29" i="34"/>
  <c r="Y29" i="34"/>
  <c r="AP28" i="34"/>
  <c r="AO28" i="34"/>
  <c r="AK28" i="34"/>
  <c r="AG28" i="34"/>
  <c r="AC28" i="34"/>
  <c r="Y28" i="34"/>
  <c r="AO27" i="34"/>
  <c r="AK27" i="34"/>
  <c r="AG27" i="34"/>
  <c r="AC27" i="34"/>
  <c r="Y27" i="34"/>
  <c r="AO26" i="34"/>
  <c r="AK26" i="34"/>
  <c r="AG26" i="34"/>
  <c r="AC26" i="34"/>
  <c r="Y26" i="34"/>
  <c r="AO25" i="34"/>
  <c r="AK25" i="34"/>
  <c r="AG25" i="34"/>
  <c r="AC25" i="34"/>
  <c r="Y25" i="34"/>
  <c r="AO23" i="34"/>
  <c r="AK23" i="34"/>
  <c r="AG23" i="34"/>
  <c r="AC23" i="34"/>
  <c r="Y23" i="34"/>
  <c r="AO22" i="34"/>
  <c r="AK22" i="34"/>
  <c r="AG22" i="34"/>
  <c r="AC22" i="34"/>
  <c r="Y22" i="34"/>
  <c r="AO21" i="34"/>
  <c r="AK21" i="34"/>
  <c r="AG21" i="34"/>
  <c r="AC21" i="34"/>
  <c r="Y21" i="34"/>
  <c r="AP20" i="34"/>
  <c r="AO20" i="34"/>
  <c r="AL20" i="34"/>
  <c r="AK20" i="34"/>
  <c r="AG20" i="34"/>
  <c r="AC20" i="34"/>
  <c r="Y20" i="34"/>
  <c r="AP19" i="34"/>
  <c r="AO19" i="34"/>
  <c r="AL19" i="34"/>
  <c r="AK19" i="34"/>
  <c r="AG19" i="34"/>
  <c r="AD19" i="34"/>
  <c r="AC19" i="34"/>
  <c r="Y19" i="34"/>
  <c r="AP18" i="34"/>
  <c r="AO18" i="34"/>
  <c r="AL18" i="34"/>
  <c r="AK18" i="34"/>
  <c r="AH18" i="34"/>
  <c r="AG18" i="34"/>
  <c r="AD18" i="34"/>
  <c r="AC18" i="34"/>
  <c r="Z18" i="34"/>
  <c r="Y18" i="34"/>
  <c r="AO17" i="34"/>
  <c r="AK17" i="34"/>
  <c r="AG17" i="34"/>
  <c r="AC17" i="34"/>
  <c r="Y17" i="34"/>
  <c r="AP15" i="34"/>
  <c r="AO15" i="34"/>
  <c r="AK15" i="34"/>
  <c r="AH15" i="34"/>
  <c r="AG15" i="34"/>
  <c r="AD15" i="34"/>
  <c r="AC15" i="34"/>
  <c r="Y15" i="34"/>
  <c r="AP14" i="34"/>
  <c r="AO14" i="34"/>
  <c r="AL14" i="34"/>
  <c r="AK14" i="34"/>
  <c r="AH14" i="34"/>
  <c r="AG14" i="34"/>
  <c r="AD14" i="34"/>
  <c r="AC14" i="34"/>
  <c r="Y14" i="34"/>
  <c r="AP13" i="34"/>
  <c r="AO13" i="34"/>
  <c r="AL13" i="34"/>
  <c r="AK13" i="34"/>
  <c r="AG13" i="34"/>
  <c r="AC13" i="34"/>
  <c r="Y13" i="34"/>
  <c r="AP12" i="34"/>
  <c r="AO12" i="34"/>
  <c r="AK12" i="34"/>
  <c r="AG12" i="34"/>
  <c r="AC12" i="34"/>
  <c r="Y12" i="34"/>
  <c r="AP10" i="34"/>
  <c r="AO10" i="34"/>
  <c r="AL10" i="34"/>
  <c r="AK10" i="34"/>
  <c r="AH10" i="34"/>
  <c r="AG10" i="34"/>
  <c r="AD10" i="34"/>
  <c r="AC10" i="34"/>
  <c r="Y10" i="34"/>
  <c r="B2" i="34"/>
  <c r="AR34" i="33"/>
  <c r="AQ34" i="33"/>
  <c r="AP34" i="33"/>
  <c r="AO34" i="33"/>
  <c r="AR33" i="33"/>
  <c r="AQ33" i="33"/>
  <c r="AP33" i="33"/>
  <c r="AO33" i="33"/>
  <c r="AR31" i="33"/>
  <c r="AQ31" i="33"/>
  <c r="AP31" i="33"/>
  <c r="AO31" i="33"/>
  <c r="AR30" i="33"/>
  <c r="AQ30" i="33"/>
  <c r="AP30" i="33"/>
  <c r="AO30" i="33"/>
  <c r="AR29" i="33"/>
  <c r="AQ29" i="33"/>
  <c r="AP29" i="33"/>
  <c r="AO29" i="33"/>
  <c r="AR28" i="33"/>
  <c r="AQ28" i="33"/>
  <c r="AP28" i="33"/>
  <c r="AO28" i="33"/>
  <c r="AR27" i="33"/>
  <c r="AQ27" i="33"/>
  <c r="AP27" i="33"/>
  <c r="AO27" i="33"/>
  <c r="AR26" i="33"/>
  <c r="AQ26" i="33"/>
  <c r="AP26" i="33"/>
  <c r="AO26" i="33"/>
  <c r="AR25" i="33"/>
  <c r="AQ25" i="33"/>
  <c r="AP25" i="33"/>
  <c r="AO25" i="33"/>
  <c r="AR23" i="33"/>
  <c r="AQ23" i="33"/>
  <c r="AP23" i="33"/>
  <c r="AO23" i="33"/>
  <c r="AR22" i="33"/>
  <c r="AQ22" i="33"/>
  <c r="AP22" i="33"/>
  <c r="AO22" i="33"/>
  <c r="AR21" i="33"/>
  <c r="AQ21" i="33"/>
  <c r="AP21" i="33"/>
  <c r="AO21" i="33"/>
  <c r="AR20" i="33"/>
  <c r="AQ20" i="33"/>
  <c r="AP20" i="33"/>
  <c r="AO20" i="33"/>
  <c r="AR19" i="33"/>
  <c r="AQ19" i="33"/>
  <c r="AP19" i="33"/>
  <c r="AO19" i="33"/>
  <c r="AR18" i="33"/>
  <c r="AQ18" i="33"/>
  <c r="AP18" i="33"/>
  <c r="AO18" i="33"/>
  <c r="AR17" i="33"/>
  <c r="AQ17" i="33"/>
  <c r="AP17" i="33"/>
  <c r="AO17" i="33"/>
  <c r="AR15" i="33"/>
  <c r="AQ15" i="33"/>
  <c r="AP15" i="33"/>
  <c r="AO15" i="33"/>
  <c r="AR14" i="33"/>
  <c r="AQ14" i="33"/>
  <c r="AP14" i="33"/>
  <c r="AO14" i="33"/>
  <c r="AR13" i="33"/>
  <c r="AQ13" i="33"/>
  <c r="AP13" i="33"/>
  <c r="AO13" i="33"/>
  <c r="AR12" i="33"/>
  <c r="AQ12" i="33"/>
  <c r="AP12" i="33"/>
  <c r="AO12" i="33"/>
  <c r="AR10" i="33"/>
  <c r="AQ10" i="33"/>
  <c r="AP10" i="33"/>
  <c r="AO10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AN33" i="33"/>
  <c r="AM33" i="33"/>
  <c r="AL33" i="33"/>
  <c r="AK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AN31" i="33"/>
  <c r="AM31" i="33"/>
  <c r="AL31" i="33"/>
  <c r="AK31" i="33"/>
  <c r="AJ31" i="33"/>
  <c r="AI31" i="33"/>
  <c r="AH31" i="33"/>
  <c r="AG31" i="33"/>
  <c r="AF31" i="33"/>
  <c r="AE31" i="33"/>
  <c r="AD31" i="33"/>
  <c r="AC31" i="33"/>
  <c r="AB31" i="33"/>
  <c r="AA31" i="33"/>
  <c r="Z31" i="33"/>
  <c r="Y31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AN29" i="33"/>
  <c r="AM29" i="33"/>
  <c r="AL29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AN28" i="33"/>
  <c r="AM28" i="33"/>
  <c r="AL28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AN27" i="33"/>
  <c r="AM27" i="33"/>
  <c r="AL27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AN23" i="33"/>
  <c r="AM23" i="33"/>
  <c r="AL23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AK22" i="33"/>
  <c r="AG22" i="33"/>
  <c r="AE22" i="33"/>
  <c r="AD22" i="33"/>
  <c r="AC22" i="33"/>
  <c r="AB22" i="33"/>
  <c r="AA22" i="33"/>
  <c r="Z22" i="33"/>
  <c r="Y22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AN20" i="33"/>
  <c r="AM20" i="33"/>
  <c r="AL20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AN19" i="33"/>
  <c r="AM19" i="33"/>
  <c r="AL19" i="33"/>
  <c r="AK19" i="33"/>
  <c r="AJ19" i="33"/>
  <c r="AI19" i="33"/>
  <c r="AH19" i="33"/>
  <c r="AG19" i="33"/>
  <c r="AF19" i="33"/>
  <c r="AE19" i="33"/>
  <c r="AD19" i="33"/>
  <c r="AC19" i="33"/>
  <c r="AB19" i="33"/>
  <c r="AA19" i="33"/>
  <c r="Z19" i="33"/>
  <c r="Y19" i="33"/>
  <c r="AN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AL10" i="33"/>
  <c r="AK10" i="33"/>
  <c r="AH10" i="33"/>
  <c r="AG10" i="33"/>
  <c r="AE10" i="33"/>
  <c r="AD10" i="33"/>
  <c r="AC10" i="33"/>
  <c r="AB10" i="33"/>
  <c r="AA10" i="33"/>
  <c r="Z10" i="33"/>
  <c r="Y10" i="33"/>
  <c r="B2" i="33"/>
  <c r="L33" i="32"/>
  <c r="K33" i="32"/>
  <c r="J33" i="32"/>
  <c r="I33" i="32"/>
  <c r="L32" i="32"/>
  <c r="K32" i="32"/>
  <c r="J32" i="32"/>
  <c r="I32" i="32"/>
  <c r="L30" i="32"/>
  <c r="K30" i="32"/>
  <c r="J30" i="32"/>
  <c r="I30" i="32"/>
  <c r="L29" i="32"/>
  <c r="K29" i="32"/>
  <c r="J29" i="32"/>
  <c r="I29" i="32"/>
  <c r="L28" i="32"/>
  <c r="K28" i="32"/>
  <c r="J28" i="32"/>
  <c r="I28" i="32"/>
  <c r="L27" i="32"/>
  <c r="K27" i="32"/>
  <c r="J27" i="32"/>
  <c r="I27" i="32"/>
  <c r="L26" i="32"/>
  <c r="K26" i="32"/>
  <c r="J26" i="32"/>
  <c r="I26" i="32"/>
  <c r="L25" i="32"/>
  <c r="K25" i="32"/>
  <c r="J25" i="32"/>
  <c r="I25" i="32"/>
  <c r="L24" i="32"/>
  <c r="K24" i="32"/>
  <c r="J24" i="32"/>
  <c r="I24" i="32"/>
  <c r="L22" i="32"/>
  <c r="K22" i="32"/>
  <c r="J22" i="32"/>
  <c r="I22" i="32"/>
  <c r="L21" i="32"/>
  <c r="K21" i="32"/>
  <c r="J21" i="32"/>
  <c r="I21" i="32"/>
  <c r="L20" i="32"/>
  <c r="K20" i="32"/>
  <c r="J20" i="32"/>
  <c r="I20" i="32"/>
  <c r="L19" i="32"/>
  <c r="K19" i="32"/>
  <c r="J19" i="32"/>
  <c r="I19" i="32"/>
  <c r="L18" i="32"/>
  <c r="K18" i="32"/>
  <c r="J18" i="32"/>
  <c r="I18" i="32"/>
  <c r="L17" i="32"/>
  <c r="K17" i="32"/>
  <c r="J17" i="32"/>
  <c r="I17" i="32"/>
  <c r="L16" i="32"/>
  <c r="K16" i="32"/>
  <c r="J16" i="32"/>
  <c r="I16" i="32"/>
  <c r="L14" i="32"/>
  <c r="K14" i="32"/>
  <c r="J14" i="32"/>
  <c r="I14" i="32"/>
  <c r="L13" i="32"/>
  <c r="K13" i="32"/>
  <c r="J13" i="32"/>
  <c r="I13" i="32"/>
  <c r="L12" i="32"/>
  <c r="K12" i="32"/>
  <c r="J12" i="32"/>
  <c r="I12" i="32"/>
  <c r="L11" i="32"/>
  <c r="K11" i="32"/>
  <c r="J11" i="32"/>
  <c r="I11" i="32"/>
  <c r="K9" i="32"/>
  <c r="J9" i="32"/>
  <c r="I9" i="32"/>
  <c r="B2" i="32"/>
  <c r="Z17" i="34" l="1"/>
  <c r="K9" i="35"/>
  <c r="K11" i="35"/>
  <c r="K12" i="35"/>
  <c r="K13" i="35"/>
  <c r="K14" i="35"/>
  <c r="K16" i="35"/>
  <c r="K17" i="35"/>
  <c r="K18" i="35"/>
  <c r="K19" i="35"/>
  <c r="K20" i="35"/>
  <c r="K21" i="35"/>
  <c r="K22" i="35"/>
  <c r="K24" i="35"/>
  <c r="K25" i="35"/>
  <c r="K26" i="35"/>
  <c r="K27" i="35"/>
  <c r="K28" i="35"/>
  <c r="K29" i="35"/>
  <c r="K30" i="35"/>
  <c r="K32" i="35"/>
  <c r="K33" i="35"/>
  <c r="L9" i="35"/>
  <c r="L11" i="35"/>
  <c r="L12" i="35"/>
  <c r="L13" i="35"/>
  <c r="L16" i="35"/>
  <c r="J17" i="35"/>
  <c r="L17" i="35"/>
  <c r="L18" i="35"/>
  <c r="L19" i="35"/>
  <c r="L20" i="35"/>
  <c r="L21" i="35"/>
  <c r="L22" i="35"/>
  <c r="L24" i="35"/>
  <c r="L25" i="35"/>
  <c r="L26" i="35"/>
  <c r="L27" i="35"/>
  <c r="L28" i="35"/>
  <c r="L29" i="35"/>
  <c r="L30" i="35"/>
  <c r="L32" i="35"/>
  <c r="L33" i="35"/>
  <c r="AA10" i="34"/>
  <c r="AE10" i="34"/>
  <c r="AI10" i="34"/>
  <c r="AM10" i="34"/>
  <c r="AQ10" i="34"/>
  <c r="AA12" i="34"/>
  <c r="AE12" i="34"/>
  <c r="AI12" i="34"/>
  <c r="AM12" i="34"/>
  <c r="AQ12" i="34"/>
  <c r="AA13" i="34"/>
  <c r="AE13" i="34"/>
  <c r="AI13" i="34"/>
  <c r="AM13" i="34"/>
  <c r="AQ13" i="34"/>
  <c r="AA14" i="34"/>
  <c r="AE14" i="34"/>
  <c r="AI14" i="34"/>
  <c r="AM14" i="34"/>
  <c r="AQ14" i="34"/>
  <c r="AA15" i="34"/>
  <c r="AE15" i="34"/>
  <c r="AI15" i="34"/>
  <c r="AM15" i="34"/>
  <c r="AQ15" i="34"/>
  <c r="AA17" i="34"/>
  <c r="AE17" i="34"/>
  <c r="AI17" i="34"/>
  <c r="AM17" i="34"/>
  <c r="AQ17" i="34"/>
  <c r="AA18" i="34"/>
  <c r="AE18" i="34"/>
  <c r="AI18" i="34"/>
  <c r="AM18" i="34"/>
  <c r="AQ18" i="34"/>
  <c r="AA19" i="34"/>
  <c r="AE19" i="34"/>
  <c r="AI19" i="34"/>
  <c r="AM19" i="34"/>
  <c r="AQ19" i="34"/>
  <c r="AA20" i="34"/>
  <c r="AE20" i="34"/>
  <c r="AI20" i="34"/>
  <c r="AM20" i="34"/>
  <c r="AQ20" i="34"/>
  <c r="AA21" i="34"/>
  <c r="AE21" i="34"/>
  <c r="AI21" i="34"/>
  <c r="AM21" i="34"/>
  <c r="AQ21" i="34"/>
  <c r="Z10" i="34"/>
  <c r="AB10" i="34"/>
  <c r="AF10" i="34"/>
  <c r="AJ10" i="34"/>
  <c r="AN10" i="34"/>
  <c r="AR10" i="34"/>
  <c r="Z12" i="34"/>
  <c r="AB12" i="34"/>
  <c r="AD12" i="34"/>
  <c r="AF12" i="34"/>
  <c r="AH12" i="34"/>
  <c r="AJ12" i="34"/>
  <c r="AL12" i="34"/>
  <c r="AN12" i="34"/>
  <c r="AR12" i="34"/>
  <c r="Z13" i="34"/>
  <c r="AB13" i="34"/>
  <c r="AD13" i="34"/>
  <c r="AF13" i="34"/>
  <c r="AH13" i="34"/>
  <c r="AJ13" i="34"/>
  <c r="AN13" i="34"/>
  <c r="AR13" i="34"/>
  <c r="Z14" i="34"/>
  <c r="AB14" i="34"/>
  <c r="AF14" i="34"/>
  <c r="AJ14" i="34"/>
  <c r="AN14" i="34"/>
  <c r="AR14" i="34"/>
  <c r="Z15" i="34"/>
  <c r="AB15" i="34"/>
  <c r="AF15" i="34"/>
  <c r="AJ15" i="34"/>
  <c r="AL15" i="34"/>
  <c r="AN15" i="34"/>
  <c r="AR15" i="34"/>
  <c r="AB17" i="34"/>
  <c r="AF17" i="34"/>
  <c r="AJ17" i="34"/>
  <c r="AN17" i="34"/>
  <c r="AR17" i="34"/>
  <c r="AB18" i="34"/>
  <c r="AF18" i="34"/>
  <c r="AJ18" i="34"/>
  <c r="AN18" i="34"/>
  <c r="AR18" i="34"/>
  <c r="Z19" i="34"/>
  <c r="AB19" i="34"/>
  <c r="AF19" i="34"/>
  <c r="AH19" i="34"/>
  <c r="AJ19" i="34"/>
  <c r="AN19" i="34"/>
  <c r="AR19" i="34"/>
  <c r="Z20" i="34"/>
  <c r="AB20" i="34"/>
  <c r="AD20" i="34"/>
  <c r="AF20" i="34"/>
  <c r="AH20" i="34"/>
  <c r="AJ20" i="34"/>
  <c r="AN20" i="34"/>
  <c r="AR20" i="34"/>
  <c r="Z21" i="34"/>
  <c r="AB21" i="34"/>
  <c r="AD21" i="34"/>
  <c r="AF21" i="34"/>
  <c r="AH21" i="34"/>
  <c r="AJ21" i="34"/>
  <c r="AL21" i="34"/>
  <c r="AN21" i="34"/>
  <c r="AP21" i="34"/>
  <c r="AA22" i="34"/>
  <c r="AE22" i="34"/>
  <c r="AI22" i="34"/>
  <c r="AM22" i="34"/>
  <c r="AQ22" i="34"/>
  <c r="AA23" i="34"/>
  <c r="AE23" i="34"/>
  <c r="AI23" i="34"/>
  <c r="AM23" i="34"/>
  <c r="AQ23" i="34"/>
  <c r="AA25" i="34"/>
  <c r="AE25" i="34"/>
  <c r="AA26" i="34"/>
  <c r="AE26" i="34"/>
  <c r="AI26" i="34"/>
  <c r="AM26" i="34"/>
  <c r="AQ26" i="34"/>
  <c r="AA27" i="34"/>
  <c r="AE27" i="34"/>
  <c r="AI27" i="34"/>
  <c r="AM27" i="34"/>
  <c r="AQ27" i="34"/>
  <c r="AA28" i="34"/>
  <c r="AE28" i="34"/>
  <c r="AI28" i="34"/>
  <c r="AM28" i="34"/>
  <c r="AQ28" i="34"/>
  <c r="AA29" i="34"/>
  <c r="AE29" i="34"/>
  <c r="AI29" i="34"/>
  <c r="AM29" i="34"/>
  <c r="AQ29" i="34"/>
  <c r="AA30" i="34"/>
  <c r="AE30" i="34"/>
  <c r="AI30" i="34"/>
  <c r="AM30" i="34"/>
  <c r="AQ30" i="34"/>
  <c r="AA31" i="34"/>
  <c r="AE31" i="34"/>
  <c r="AI31" i="34"/>
  <c r="AM31" i="34"/>
  <c r="AQ31" i="34"/>
  <c r="AA33" i="34"/>
  <c r="AE33" i="34"/>
  <c r="AI33" i="34"/>
  <c r="AM33" i="34"/>
  <c r="AQ33" i="34"/>
  <c r="AA34" i="34"/>
  <c r="AE34" i="34"/>
  <c r="AI34" i="34"/>
  <c r="AM34" i="34"/>
  <c r="AQ34" i="34"/>
  <c r="AR21" i="34"/>
  <c r="Z22" i="34"/>
  <c r="AB22" i="34"/>
  <c r="AD22" i="34"/>
  <c r="AF22" i="34"/>
  <c r="AH22" i="34"/>
  <c r="AJ22" i="34"/>
  <c r="AL22" i="34"/>
  <c r="AN22" i="34"/>
  <c r="AP22" i="34"/>
  <c r="AR22" i="34"/>
  <c r="Z23" i="34"/>
  <c r="AB23" i="34"/>
  <c r="AD23" i="34"/>
  <c r="AF23" i="34"/>
  <c r="AH23" i="34"/>
  <c r="AJ23" i="34"/>
  <c r="AL23" i="34"/>
  <c r="AN23" i="34"/>
  <c r="AP23" i="34"/>
  <c r="AR23" i="34"/>
  <c r="Z25" i="34"/>
  <c r="AB25" i="34"/>
  <c r="AD25" i="34"/>
  <c r="AF25" i="34"/>
  <c r="AH25" i="34"/>
  <c r="Z26" i="34"/>
  <c r="AB26" i="34"/>
  <c r="AD26" i="34"/>
  <c r="AF26" i="34"/>
  <c r="AH26" i="34"/>
  <c r="AJ26" i="34"/>
  <c r="AL26" i="34"/>
  <c r="AN26" i="34"/>
  <c r="AP26" i="34"/>
  <c r="AR26" i="34"/>
  <c r="Z27" i="34"/>
  <c r="AB27" i="34"/>
  <c r="AD27" i="34"/>
  <c r="AF27" i="34"/>
  <c r="AH27" i="34"/>
  <c r="AJ27" i="34"/>
  <c r="AL27" i="34"/>
  <c r="AN27" i="34"/>
  <c r="AP27" i="34"/>
  <c r="AR27" i="34"/>
  <c r="Z28" i="34"/>
  <c r="AB28" i="34"/>
  <c r="AD28" i="34"/>
  <c r="AF28" i="34"/>
  <c r="AH28" i="34"/>
  <c r="AJ28" i="34"/>
  <c r="AL28" i="34"/>
  <c r="AN28" i="34"/>
  <c r="AR28" i="34"/>
  <c r="AB29" i="34"/>
  <c r="AF29" i="34"/>
  <c r="AJ29" i="34"/>
  <c r="AN29" i="34"/>
  <c r="AR29" i="34"/>
  <c r="AB30" i="34"/>
  <c r="AF30" i="34"/>
  <c r="AJ30" i="34"/>
  <c r="AL30" i="34"/>
  <c r="AN30" i="34"/>
  <c r="AR30" i="34"/>
  <c r="Z31" i="34"/>
  <c r="AB31" i="34"/>
  <c r="AF31" i="34"/>
  <c r="AH31" i="34"/>
  <c r="AJ31" i="34"/>
  <c r="AN31" i="34"/>
  <c r="AR31" i="34"/>
  <c r="AB33" i="34"/>
  <c r="AF33" i="34"/>
  <c r="AJ33" i="34"/>
  <c r="AN33" i="34"/>
  <c r="AR33" i="34"/>
  <c r="Z34" i="34"/>
  <c r="AB34" i="34"/>
  <c r="AD34" i="34"/>
  <c r="AF34" i="34"/>
  <c r="AJ34" i="34"/>
  <c r="AN34" i="34"/>
  <c r="AR34" i="34"/>
  <c r="AI25" i="34"/>
  <c r="AM25" i="34"/>
  <c r="AQ25" i="34"/>
  <c r="AJ25" i="34"/>
  <c r="AL25" i="34"/>
  <c r="AN25" i="34"/>
  <c r="AP25" i="34"/>
  <c r="AR25" i="34"/>
  <c r="AF10" i="33"/>
  <c r="AJ10" i="33"/>
  <c r="AN10" i="33"/>
  <c r="AI10" i="33"/>
  <c r="AM10" i="33"/>
  <c r="AF22" i="33"/>
  <c r="AH22" i="33"/>
  <c r="AJ22" i="33"/>
  <c r="AL22" i="33"/>
  <c r="AN22" i="33"/>
  <c r="AI22" i="33"/>
  <c r="AM22" i="33"/>
  <c r="L9" i="32"/>
  <c r="B2" i="22" l="1"/>
  <c r="N33" i="22"/>
  <c r="M33" i="22"/>
  <c r="L33" i="22"/>
  <c r="K33" i="22"/>
  <c r="J33" i="22"/>
  <c r="N32" i="22"/>
  <c r="M32" i="22"/>
  <c r="L32" i="22"/>
  <c r="K32" i="22"/>
  <c r="J32" i="22"/>
  <c r="N30" i="22"/>
  <c r="M30" i="22"/>
  <c r="L30" i="22"/>
  <c r="K30" i="22"/>
  <c r="J30" i="22"/>
  <c r="N29" i="22"/>
  <c r="M29" i="22"/>
  <c r="L29" i="22"/>
  <c r="K29" i="22"/>
  <c r="J29" i="22"/>
  <c r="N28" i="22"/>
  <c r="M28" i="22"/>
  <c r="L28" i="22"/>
  <c r="K28" i="22"/>
  <c r="J28" i="22"/>
  <c r="N27" i="22"/>
  <c r="M27" i="22"/>
  <c r="L27" i="22"/>
  <c r="K27" i="22"/>
  <c r="J27" i="22"/>
  <c r="N26" i="22"/>
  <c r="M26" i="22"/>
  <c r="L26" i="22"/>
  <c r="K26" i="22"/>
  <c r="J26" i="22"/>
  <c r="N25" i="22"/>
  <c r="M25" i="22"/>
  <c r="L25" i="22"/>
  <c r="K25" i="22"/>
  <c r="J25" i="22"/>
  <c r="N24" i="22"/>
  <c r="M24" i="22"/>
  <c r="L24" i="22"/>
  <c r="K24" i="22"/>
  <c r="J24" i="22"/>
  <c r="N22" i="22"/>
  <c r="M22" i="22"/>
  <c r="L22" i="22"/>
  <c r="K22" i="22"/>
  <c r="J22" i="22"/>
  <c r="N21" i="22"/>
  <c r="M21" i="22"/>
  <c r="L21" i="22"/>
  <c r="K21" i="22"/>
  <c r="J21" i="22"/>
  <c r="N20" i="22"/>
  <c r="M20" i="22"/>
  <c r="L20" i="22"/>
  <c r="K20" i="22"/>
  <c r="J20" i="22"/>
  <c r="N19" i="22"/>
  <c r="M19" i="22"/>
  <c r="L19" i="22"/>
  <c r="K19" i="22"/>
  <c r="J19" i="22"/>
  <c r="N18" i="22"/>
  <c r="M18" i="22"/>
  <c r="L18" i="22"/>
  <c r="K18" i="22"/>
  <c r="J18" i="22"/>
  <c r="L17" i="22"/>
  <c r="J17" i="22"/>
  <c r="N16" i="22"/>
  <c r="M16" i="22"/>
  <c r="L16" i="22"/>
  <c r="K16" i="22"/>
  <c r="J16" i="22"/>
  <c r="N14" i="22"/>
  <c r="M14" i="22"/>
  <c r="L14" i="22"/>
  <c r="K14" i="22"/>
  <c r="J14" i="22"/>
  <c r="N13" i="22"/>
  <c r="M13" i="22"/>
  <c r="L13" i="22"/>
  <c r="K13" i="22"/>
  <c r="J13" i="22"/>
  <c r="N12" i="22"/>
  <c r="M12" i="22"/>
  <c r="L12" i="22"/>
  <c r="K12" i="22"/>
  <c r="J12" i="22"/>
  <c r="N11" i="22"/>
  <c r="M11" i="22"/>
  <c r="L11" i="22"/>
  <c r="K11" i="22"/>
  <c r="J11" i="22"/>
  <c r="N9" i="22"/>
  <c r="M9" i="22"/>
  <c r="L9" i="22"/>
  <c r="K9" i="22"/>
  <c r="J9" i="22"/>
  <c r="K17" i="22" l="1"/>
  <c r="M17" i="22"/>
  <c r="N17" i="22"/>
  <c r="B2" i="18" l="1"/>
  <c r="B2" i="21"/>
  <c r="B2" i="7"/>
  <c r="B2" i="6"/>
  <c r="B2" i="3"/>
  <c r="B2" i="2"/>
  <c r="B2" i="1"/>
  <c r="B2" i="15"/>
  <c r="K10" i="21" l="1"/>
  <c r="K12" i="21"/>
  <c r="L30" i="21" l="1"/>
  <c r="L29" i="21"/>
  <c r="L28" i="21"/>
  <c r="L27" i="21"/>
  <c r="L26" i="21"/>
  <c r="L25" i="21"/>
  <c r="L23" i="21"/>
  <c r="L22" i="21"/>
  <c r="L21" i="21"/>
  <c r="L20" i="21"/>
  <c r="L19" i="21"/>
  <c r="L18" i="21"/>
  <c r="L17" i="21"/>
  <c r="L15" i="21"/>
  <c r="L14" i="21"/>
  <c r="L13" i="21"/>
  <c r="L12" i="21"/>
  <c r="L10" i="21"/>
  <c r="L31" i="21" l="1"/>
  <c r="L33" i="21"/>
  <c r="L34" i="21"/>
  <c r="N10" i="21"/>
  <c r="P10" i="21"/>
  <c r="N12" i="21"/>
  <c r="P12" i="21"/>
  <c r="N13" i="21"/>
  <c r="P13" i="21"/>
  <c r="N14" i="21"/>
  <c r="P14" i="21"/>
  <c r="N15" i="21"/>
  <c r="P15" i="21"/>
  <c r="N17" i="21"/>
  <c r="P17" i="21"/>
  <c r="N18" i="21"/>
  <c r="P18" i="21"/>
  <c r="N19" i="21"/>
  <c r="P19" i="21"/>
  <c r="N20" i="21"/>
  <c r="P20" i="21"/>
  <c r="N21" i="21"/>
  <c r="P21" i="21"/>
  <c r="N22" i="21"/>
  <c r="P22" i="21"/>
  <c r="N23" i="21"/>
  <c r="P23" i="21"/>
  <c r="N25" i="21"/>
  <c r="P25" i="21"/>
  <c r="N26" i="21"/>
  <c r="P26" i="21"/>
  <c r="N27" i="21"/>
  <c r="P27" i="21"/>
  <c r="N28" i="21"/>
  <c r="P28" i="21"/>
  <c r="N29" i="21"/>
  <c r="P29" i="21"/>
  <c r="N30" i="21"/>
  <c r="P30" i="21"/>
  <c r="N31" i="21"/>
  <c r="P31" i="21"/>
  <c r="N33" i="21"/>
  <c r="P33" i="21"/>
  <c r="N34" i="21"/>
  <c r="P34" i="21"/>
  <c r="M10" i="21"/>
  <c r="O10" i="21"/>
  <c r="M12" i="21"/>
  <c r="O12" i="21"/>
  <c r="K13" i="21"/>
  <c r="M13" i="21"/>
  <c r="O13" i="21"/>
  <c r="K14" i="21"/>
  <c r="M14" i="21"/>
  <c r="O14" i="21"/>
  <c r="K15" i="21"/>
  <c r="M15" i="21"/>
  <c r="O15" i="21"/>
  <c r="K17" i="21"/>
  <c r="M17" i="21"/>
  <c r="O17" i="21"/>
  <c r="K18" i="21"/>
  <c r="M18" i="21"/>
  <c r="O18" i="21"/>
  <c r="K19" i="21"/>
  <c r="M19" i="21"/>
  <c r="O19" i="21"/>
  <c r="K20" i="21"/>
  <c r="M20" i="21"/>
  <c r="O20" i="21"/>
  <c r="K21" i="21"/>
  <c r="M21" i="21"/>
  <c r="O21" i="21"/>
  <c r="K22" i="21"/>
  <c r="M22" i="21"/>
  <c r="O22" i="21"/>
  <c r="K23" i="21"/>
  <c r="M23" i="21"/>
  <c r="O23" i="21"/>
  <c r="K25" i="21"/>
  <c r="M25" i="21"/>
  <c r="O25" i="21"/>
  <c r="K26" i="21"/>
  <c r="K27" i="21"/>
  <c r="K28" i="21"/>
  <c r="K29" i="21"/>
  <c r="K30" i="21"/>
  <c r="K31" i="21"/>
  <c r="K33" i="21"/>
  <c r="K34" i="21"/>
  <c r="M26" i="21"/>
  <c r="O26" i="21"/>
  <c r="M27" i="21"/>
  <c r="O27" i="21"/>
  <c r="M28" i="21"/>
  <c r="O28" i="21"/>
  <c r="M29" i="21"/>
  <c r="O29" i="21"/>
  <c r="M30" i="21"/>
  <c r="O30" i="21"/>
  <c r="M31" i="21"/>
  <c r="O31" i="21"/>
  <c r="M33" i="21"/>
  <c r="O33" i="21"/>
  <c r="M34" i="21"/>
  <c r="O34" i="21"/>
  <c r="X34" i="7" l="1"/>
  <c r="W34" i="7"/>
  <c r="V34" i="7"/>
  <c r="U34" i="7"/>
  <c r="T34" i="7"/>
  <c r="S34" i="7"/>
  <c r="R34" i="7"/>
  <c r="Q34" i="7"/>
  <c r="P34" i="7"/>
  <c r="O34" i="7"/>
  <c r="X33" i="7"/>
  <c r="W33" i="7"/>
  <c r="V33" i="7"/>
  <c r="U33" i="7"/>
  <c r="T33" i="7"/>
  <c r="S33" i="7"/>
  <c r="R33" i="7"/>
  <c r="Q33" i="7"/>
  <c r="P33" i="7"/>
  <c r="O33" i="7"/>
  <c r="L33" i="6"/>
  <c r="K33" i="6"/>
  <c r="J33" i="6"/>
  <c r="I33" i="6"/>
  <c r="L32" i="6"/>
  <c r="K32" i="6"/>
  <c r="J32" i="6"/>
  <c r="I32" i="6"/>
  <c r="X34" i="3"/>
  <c r="W34" i="3"/>
  <c r="V34" i="3"/>
  <c r="U34" i="3"/>
  <c r="T34" i="3"/>
  <c r="S34" i="3"/>
  <c r="R34" i="3"/>
  <c r="Q34" i="3"/>
  <c r="P34" i="3"/>
  <c r="O34" i="3"/>
  <c r="X33" i="3"/>
  <c r="W33" i="3"/>
  <c r="V33" i="3"/>
  <c r="U33" i="3"/>
  <c r="T33" i="3"/>
  <c r="S33" i="3"/>
  <c r="R33" i="3"/>
  <c r="Q33" i="3"/>
  <c r="P33" i="3"/>
  <c r="O33" i="3"/>
  <c r="L33" i="2"/>
  <c r="K33" i="2"/>
  <c r="J33" i="2"/>
  <c r="I33" i="2"/>
  <c r="L32" i="2"/>
  <c r="K32" i="2"/>
  <c r="J32" i="2"/>
  <c r="I32" i="2"/>
  <c r="K34" i="15"/>
  <c r="J34" i="15"/>
  <c r="I34" i="15"/>
  <c r="K33" i="15"/>
  <c r="J33" i="15"/>
  <c r="I33" i="15"/>
  <c r="K31" i="15"/>
  <c r="J31" i="15"/>
  <c r="I31" i="15"/>
  <c r="K30" i="15"/>
  <c r="J30" i="15"/>
  <c r="I30" i="15"/>
  <c r="K29" i="15"/>
  <c r="J29" i="15"/>
  <c r="I29" i="15"/>
  <c r="K28" i="15"/>
  <c r="J28" i="15"/>
  <c r="I28" i="15"/>
  <c r="K27" i="15"/>
  <c r="J27" i="15"/>
  <c r="I27" i="15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33" i="1"/>
  <c r="I33" i="1"/>
  <c r="H33" i="1"/>
  <c r="J32" i="1"/>
  <c r="I32" i="1"/>
  <c r="H32" i="1"/>
  <c r="S34" i="15"/>
  <c r="R34" i="15"/>
  <c r="Q34" i="15"/>
  <c r="P34" i="15"/>
  <c r="O34" i="15"/>
  <c r="N34" i="15"/>
  <c r="S33" i="15"/>
  <c r="R33" i="15"/>
  <c r="Q33" i="15"/>
  <c r="P33" i="15"/>
  <c r="O33" i="15"/>
  <c r="N33" i="15"/>
  <c r="N26" i="15"/>
  <c r="O26" i="15"/>
  <c r="P26" i="15"/>
  <c r="Q26" i="15"/>
  <c r="R26" i="15"/>
  <c r="S26" i="15"/>
  <c r="N27" i="15"/>
  <c r="O27" i="15"/>
  <c r="P27" i="15"/>
  <c r="Q27" i="15"/>
  <c r="R27" i="15"/>
  <c r="S27" i="15"/>
  <c r="N28" i="15"/>
  <c r="O28" i="15"/>
  <c r="P28" i="15"/>
  <c r="Q28" i="15"/>
  <c r="R28" i="15"/>
  <c r="S28" i="15"/>
  <c r="N29" i="15"/>
  <c r="O29" i="15"/>
  <c r="P29" i="15"/>
  <c r="Q29" i="15"/>
  <c r="R29" i="15"/>
  <c r="S29" i="15"/>
  <c r="N30" i="15"/>
  <c r="O30" i="15"/>
  <c r="P30" i="15"/>
  <c r="Q30" i="15"/>
  <c r="R30" i="15"/>
  <c r="S30" i="15"/>
  <c r="N31" i="15"/>
  <c r="O31" i="15"/>
  <c r="P31" i="15"/>
  <c r="Q31" i="15"/>
  <c r="R31" i="15"/>
  <c r="S31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34" i="15"/>
  <c r="W34" i="15"/>
  <c r="V34" i="15"/>
  <c r="X33" i="15"/>
  <c r="W33" i="15"/>
  <c r="V33" i="15"/>
  <c r="N10" i="15" l="1"/>
  <c r="P10" i="15"/>
  <c r="R10" i="15"/>
  <c r="O10" i="15"/>
  <c r="Q10" i="15"/>
  <c r="S10" i="15"/>
  <c r="V25" i="15" l="1"/>
  <c r="W25" i="15"/>
  <c r="X25" i="15"/>
  <c r="V26" i="15"/>
  <c r="W26" i="15"/>
  <c r="X26" i="15"/>
  <c r="V27" i="15"/>
  <c r="W27" i="15"/>
  <c r="X27" i="15"/>
  <c r="V28" i="15"/>
  <c r="W28" i="15"/>
  <c r="X28" i="15"/>
  <c r="V29" i="15"/>
  <c r="W29" i="15"/>
  <c r="X29" i="15"/>
  <c r="V30" i="15"/>
  <c r="W30" i="15"/>
  <c r="X30" i="15"/>
  <c r="V31" i="15"/>
  <c r="W31" i="15"/>
  <c r="X31" i="15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W27" i="7"/>
  <c r="S25" i="7"/>
  <c r="R29" i="7"/>
  <c r="Q26" i="7"/>
  <c r="P27" i="7"/>
  <c r="R30" i="7"/>
  <c r="Q31" i="7"/>
  <c r="X25" i="7"/>
  <c r="W29" i="7"/>
  <c r="X26" i="7"/>
  <c r="X28" i="7"/>
  <c r="W30" i="7"/>
  <c r="V31" i="7"/>
  <c r="O30" i="3"/>
  <c r="P28" i="3"/>
  <c r="O29" i="3"/>
  <c r="P25" i="3"/>
  <c r="S31" i="3"/>
  <c r="W14" i="3"/>
  <c r="V14" i="7"/>
  <c r="W13" i="7"/>
  <c r="O14" i="7"/>
  <c r="P13" i="7"/>
  <c r="Q12" i="7"/>
  <c r="S10" i="3"/>
  <c r="T15" i="3"/>
  <c r="X10" i="7"/>
  <c r="P10" i="7"/>
  <c r="W17" i="15" l="1"/>
  <c r="P26" i="3"/>
  <c r="O27" i="3"/>
  <c r="S28" i="7"/>
  <c r="O15" i="3"/>
  <c r="X15" i="3"/>
  <c r="S15" i="3"/>
  <c r="P15" i="3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R15" i="3"/>
  <c r="X13" i="7"/>
  <c r="U14" i="3"/>
  <c r="V14" i="3"/>
  <c r="U15" i="3"/>
  <c r="H20" i="1"/>
  <c r="R25" i="3"/>
  <c r="Q29" i="3"/>
  <c r="S27" i="3"/>
  <c r="R28" i="3"/>
  <c r="Q30" i="3"/>
  <c r="P31" i="3"/>
  <c r="O25" i="3"/>
  <c r="S25" i="3"/>
  <c r="R29" i="3"/>
  <c r="Q26" i="3"/>
  <c r="P27" i="3"/>
  <c r="O28" i="3"/>
  <c r="S28" i="3"/>
  <c r="R30" i="3"/>
  <c r="Q31" i="3"/>
  <c r="L25" i="6"/>
  <c r="L30" i="6"/>
  <c r="J24" i="6"/>
  <c r="J28" i="6"/>
  <c r="J25" i="6"/>
  <c r="J26" i="6"/>
  <c r="J27" i="6"/>
  <c r="J29" i="6"/>
  <c r="J30" i="6"/>
  <c r="X30" i="7"/>
  <c r="W26" i="7"/>
  <c r="T29" i="7"/>
  <c r="S30" i="7"/>
  <c r="P28" i="7"/>
  <c r="R26" i="7"/>
  <c r="O29" i="7"/>
  <c r="O10" i="7"/>
  <c r="T31" i="7"/>
  <c r="U29" i="7"/>
  <c r="V30" i="7"/>
  <c r="U26" i="7"/>
  <c r="P30" i="7"/>
  <c r="R27" i="7"/>
  <c r="O26" i="7"/>
  <c r="Q25" i="7"/>
  <c r="P31" i="7"/>
  <c r="R28" i="7"/>
  <c r="O27" i="7"/>
  <c r="Q29" i="7"/>
  <c r="T25" i="7"/>
  <c r="U25" i="7"/>
  <c r="T27" i="7"/>
  <c r="T28" i="7"/>
  <c r="V25" i="7"/>
  <c r="U27" i="7"/>
  <c r="V28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K9" i="6"/>
  <c r="P10" i="3"/>
  <c r="O10" i="3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Q10" i="3"/>
  <c r="Q15" i="3"/>
  <c r="R10" i="3"/>
  <c r="J14" i="2"/>
  <c r="T10" i="7"/>
  <c r="T13" i="7"/>
  <c r="W14" i="7"/>
  <c r="J19" i="1"/>
  <c r="H16" i="1"/>
  <c r="I21" i="1"/>
  <c r="V15" i="3"/>
  <c r="T14" i="3"/>
  <c r="X14" i="3"/>
  <c r="W15" i="3"/>
  <c r="J11" i="1"/>
  <c r="H13" i="1"/>
  <c r="H18" i="1"/>
  <c r="H29" i="1"/>
  <c r="J26" i="1"/>
  <c r="H28" i="1"/>
  <c r="I16" i="1"/>
  <c r="J17" i="1"/>
  <c r="I20" i="1"/>
  <c r="J21" i="1"/>
  <c r="J30" i="1"/>
  <c r="I29" i="1"/>
  <c r="H27" i="1"/>
  <c r="J25" i="1"/>
  <c r="H24" i="1"/>
  <c r="S29" i="3"/>
  <c r="R26" i="3"/>
  <c r="Q27" i="3"/>
  <c r="S30" i="3"/>
  <c r="R31" i="3"/>
  <c r="Q25" i="3"/>
  <c r="P29" i="3"/>
  <c r="O26" i="3"/>
  <c r="S26" i="3"/>
  <c r="R27" i="3"/>
  <c r="Q28" i="3"/>
  <c r="P30" i="3"/>
  <c r="O31" i="3"/>
  <c r="I25" i="6"/>
  <c r="I27" i="6"/>
  <c r="I30" i="6"/>
  <c r="L28" i="6"/>
  <c r="K28" i="6"/>
  <c r="L26" i="6"/>
  <c r="K26" i="6"/>
  <c r="L29" i="6"/>
  <c r="K29" i="6"/>
  <c r="I24" i="6"/>
  <c r="W31" i="7"/>
  <c r="W28" i="7"/>
  <c r="X29" i="7"/>
  <c r="O28" i="7"/>
  <c r="R31" i="7"/>
  <c r="O30" i="7"/>
  <c r="Q27" i="7"/>
  <c r="S29" i="7"/>
  <c r="P25" i="7"/>
  <c r="X31" i="7"/>
  <c r="U30" i="7"/>
  <c r="V26" i="7"/>
  <c r="U31" i="7"/>
  <c r="U28" i="7"/>
  <c r="V29" i="7"/>
  <c r="O31" i="7"/>
  <c r="Q28" i="7"/>
  <c r="S26" i="7"/>
  <c r="P29" i="7"/>
  <c r="O25" i="7"/>
  <c r="Q30" i="7"/>
  <c r="S27" i="7"/>
  <c r="P26" i="7"/>
  <c r="R25" i="7"/>
  <c r="W25" i="7"/>
  <c r="V27" i="7"/>
  <c r="T30" i="7"/>
  <c r="T26" i="7"/>
  <c r="X27" i="7"/>
  <c r="S31" i="7"/>
  <c r="T26" i="3"/>
  <c r="V25" i="3"/>
  <c r="S17" i="7"/>
  <c r="O22" i="7"/>
  <c r="S19" i="7"/>
  <c r="O23" i="7"/>
  <c r="S18" i="3"/>
  <c r="R20" i="3"/>
  <c r="S23" i="3"/>
  <c r="U18" i="7"/>
  <c r="X19" i="7"/>
  <c r="V21" i="7"/>
  <c r="X23" i="7"/>
  <c r="W18" i="3"/>
  <c r="V19" i="3"/>
  <c r="U20" i="3"/>
  <c r="X21" i="3"/>
  <c r="V23" i="3"/>
  <c r="R15" i="7"/>
  <c r="R12" i="3"/>
  <c r="P14" i="3"/>
  <c r="I11" i="6"/>
  <c r="O13" i="3"/>
  <c r="I13" i="6"/>
  <c r="Q18" i="7" l="1"/>
  <c r="T27" i="3"/>
  <c r="I30" i="1"/>
  <c r="I26" i="6"/>
  <c r="W22" i="3"/>
  <c r="X17" i="3"/>
  <c r="W20" i="7"/>
  <c r="V17" i="7"/>
  <c r="X22" i="7"/>
  <c r="P22" i="3"/>
  <c r="S19" i="3"/>
  <c r="Q17" i="3"/>
  <c r="S22" i="3"/>
  <c r="P21" i="3"/>
  <c r="Q21" i="7"/>
  <c r="P18" i="7"/>
  <c r="Q20" i="7"/>
  <c r="X19" i="3"/>
  <c r="P23" i="3"/>
  <c r="W31" i="3"/>
  <c r="V30" i="3"/>
  <c r="V29" i="3"/>
  <c r="L11" i="2"/>
  <c r="L19" i="6"/>
  <c r="L14" i="6"/>
  <c r="K11" i="6"/>
  <c r="L27" i="6"/>
  <c r="L24" i="6"/>
  <c r="L18" i="6"/>
  <c r="K18" i="6"/>
  <c r="I12" i="2"/>
  <c r="I9" i="2"/>
  <c r="K13" i="2"/>
  <c r="T17" i="3"/>
  <c r="U22" i="3"/>
  <c r="V22" i="3"/>
  <c r="U19" i="3"/>
  <c r="V18" i="3"/>
  <c r="T23" i="7"/>
  <c r="W23" i="7"/>
  <c r="U21" i="7"/>
  <c r="X18" i="7"/>
  <c r="T18" i="7"/>
  <c r="O19" i="3"/>
  <c r="R23" i="3"/>
  <c r="O22" i="3"/>
  <c r="R19" i="3"/>
  <c r="P17" i="3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I19" i="2"/>
  <c r="I17" i="2"/>
  <c r="R22" i="3"/>
  <c r="P20" i="3"/>
  <c r="R18" i="3"/>
  <c r="S17" i="3"/>
  <c r="O17" i="3"/>
  <c r="R21" i="3"/>
  <c r="O20" i="3"/>
  <c r="Q18" i="3"/>
  <c r="S23" i="7"/>
  <c r="R20" i="7"/>
  <c r="O19" i="7"/>
  <c r="Q23" i="7"/>
  <c r="P20" i="7"/>
  <c r="S20" i="7"/>
  <c r="R17" i="7"/>
  <c r="W26" i="3"/>
  <c r="X26" i="3"/>
  <c r="I30" i="2"/>
  <c r="I29" i="2"/>
  <c r="I27" i="2"/>
  <c r="I26" i="2"/>
  <c r="I25" i="2"/>
  <c r="I28" i="2"/>
  <c r="I24" i="2"/>
  <c r="X31" i="3"/>
  <c r="X30" i="3"/>
  <c r="W30" i="3"/>
  <c r="V27" i="3"/>
  <c r="X25" i="3"/>
  <c r="U30" i="3"/>
  <c r="V26" i="3"/>
  <c r="U25" i="3"/>
  <c r="U29" i="3"/>
  <c r="J13" i="2"/>
  <c r="P13" i="3"/>
  <c r="P21" i="7"/>
  <c r="Q22" i="7"/>
  <c r="S12" i="3"/>
  <c r="Q14" i="3"/>
  <c r="I19" i="1"/>
  <c r="J16" i="1"/>
  <c r="L14" i="2"/>
  <c r="J29" i="2"/>
  <c r="J26" i="2"/>
  <c r="J28" i="2"/>
  <c r="J24" i="1"/>
  <c r="I26" i="1"/>
  <c r="H30" i="1"/>
  <c r="H21" i="1"/>
  <c r="I24" i="1"/>
  <c r="H26" i="1"/>
  <c r="J29" i="1"/>
  <c r="J22" i="1"/>
  <c r="I17" i="1"/>
  <c r="H11" i="1"/>
  <c r="W21" i="3"/>
  <c r="J18" i="1"/>
  <c r="I11" i="1"/>
  <c r="J9" i="2"/>
  <c r="Q21" i="3"/>
  <c r="Q12" i="3"/>
  <c r="P12" i="3"/>
  <c r="R23" i="7"/>
  <c r="Q15" i="7"/>
  <c r="L11" i="6"/>
  <c r="K13" i="6"/>
  <c r="J13" i="6"/>
  <c r="I19" i="6"/>
  <c r="Q13" i="3"/>
  <c r="O12" i="3"/>
  <c r="H19" i="1"/>
  <c r="I14" i="6"/>
  <c r="I9" i="1"/>
  <c r="J14" i="1"/>
  <c r="T21" i="3"/>
  <c r="U23" i="3"/>
  <c r="X20" i="3"/>
  <c r="T20" i="3"/>
  <c r="W17" i="3"/>
  <c r="T19" i="7"/>
  <c r="T22" i="7"/>
  <c r="V20" i="7"/>
  <c r="W19" i="7"/>
  <c r="U17" i="7"/>
  <c r="K22" i="2"/>
  <c r="K16" i="2"/>
  <c r="Q20" i="3"/>
  <c r="O18" i="3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J21" i="2"/>
  <c r="J18" i="2"/>
  <c r="I20" i="2"/>
  <c r="Q23" i="3"/>
  <c r="S21" i="3"/>
  <c r="O21" i="3"/>
  <c r="Q19" i="3"/>
  <c r="Q22" i="3"/>
  <c r="S20" i="3"/>
  <c r="R17" i="3"/>
  <c r="P22" i="7"/>
  <c r="Q17" i="7"/>
  <c r="S22" i="7"/>
  <c r="O18" i="7"/>
  <c r="S21" i="7"/>
  <c r="R18" i="7"/>
  <c r="O17" i="7"/>
  <c r="P19" i="7"/>
  <c r="T15" i="7"/>
  <c r="W15" i="7"/>
  <c r="X27" i="3"/>
  <c r="W27" i="3"/>
  <c r="U28" i="3"/>
  <c r="T31" i="3"/>
  <c r="U27" i="3"/>
  <c r="W25" i="3"/>
  <c r="U31" i="3"/>
  <c r="V31" i="3"/>
  <c r="X29" i="3"/>
  <c r="W29" i="3"/>
  <c r="T30" i="3"/>
  <c r="U26" i="3"/>
  <c r="T25" i="3"/>
  <c r="T28" i="3"/>
  <c r="T29" i="3"/>
  <c r="W28" i="3"/>
  <c r="L30" i="2"/>
  <c r="L29" i="2"/>
  <c r="L27" i="2"/>
  <c r="L26" i="2"/>
  <c r="L25" i="2"/>
  <c r="L28" i="2"/>
  <c r="L24" i="2"/>
  <c r="K30" i="2"/>
  <c r="K29" i="2"/>
  <c r="K27" i="2"/>
  <c r="K26" i="2"/>
  <c r="K25" i="2"/>
  <c r="K28" i="2"/>
  <c r="K24" i="2"/>
  <c r="I28" i="1"/>
  <c r="I25" i="1"/>
  <c r="W20" i="3"/>
  <c r="H12" i="1"/>
  <c r="L9" i="2"/>
  <c r="K19" i="2"/>
  <c r="I13" i="2"/>
  <c r="I11" i="2"/>
  <c r="S14" i="3"/>
  <c r="P19" i="3"/>
  <c r="R19" i="7"/>
  <c r="S15" i="7"/>
  <c r="P15" i="7"/>
  <c r="J11" i="6"/>
  <c r="I21" i="6"/>
  <c r="I13" i="1"/>
  <c r="R13" i="3"/>
  <c r="K14" i="2"/>
  <c r="J12" i="2"/>
  <c r="K30" i="6"/>
  <c r="K27" i="6"/>
  <c r="K25" i="6"/>
  <c r="K24" i="6"/>
  <c r="I29" i="6"/>
  <c r="I28" i="6"/>
  <c r="J30" i="2"/>
  <c r="J27" i="2"/>
  <c r="J25" i="2"/>
  <c r="J24" i="2"/>
  <c r="H25" i="1"/>
  <c r="J27" i="1"/>
  <c r="I18" i="1"/>
  <c r="J28" i="1"/>
  <c r="I27" i="1"/>
  <c r="J13" i="1"/>
  <c r="H17" i="1"/>
  <c r="L13" i="2"/>
  <c r="L12" i="2"/>
  <c r="J11" i="2"/>
  <c r="K12" i="2"/>
  <c r="K9" i="2"/>
  <c r="O23" i="3"/>
  <c r="P18" i="3"/>
  <c r="O14" i="3"/>
  <c r="R14" i="3"/>
  <c r="P17" i="7"/>
  <c r="O15" i="7"/>
  <c r="L20" i="6"/>
  <c r="L16" i="6"/>
  <c r="I18" i="6"/>
  <c r="K20" i="6"/>
  <c r="K16" i="6"/>
  <c r="I20" i="6"/>
  <c r="I9" i="6"/>
  <c r="S13" i="3"/>
  <c r="J20" i="1"/>
  <c r="K11" i="2"/>
  <c r="L13" i="6"/>
  <c r="I14" i="2"/>
  <c r="V10" i="3" l="1"/>
  <c r="T10" i="3"/>
  <c r="U10" i="3"/>
  <c r="X10" i="3"/>
  <c r="W10" i="3"/>
  <c r="J12" i="6"/>
  <c r="L12" i="6"/>
  <c r="I12" i="6"/>
  <c r="K12" i="6"/>
  <c r="T12" i="3"/>
  <c r="U12" i="3"/>
  <c r="V12" i="3"/>
  <c r="X12" i="3"/>
  <c r="W12" i="3"/>
  <c r="J9" i="1"/>
  <c r="V15" i="7"/>
  <c r="U15" i="7"/>
  <c r="J17" i="2"/>
  <c r="J22" i="2"/>
  <c r="T13" i="3"/>
  <c r="W13" i="3"/>
  <c r="V13" i="3"/>
  <c r="X13" i="3"/>
  <c r="U13" i="3"/>
  <c r="X28" i="3"/>
  <c r="J20" i="2"/>
  <c r="K18" i="2"/>
  <c r="L18" i="2"/>
  <c r="L20" i="2"/>
  <c r="L22" i="2"/>
  <c r="X12" i="7"/>
  <c r="T12" i="7"/>
  <c r="V12" i="7"/>
  <c r="W12" i="7"/>
  <c r="U12" i="7"/>
  <c r="H14" i="1"/>
  <c r="I14" i="1"/>
  <c r="H9" i="1"/>
  <c r="V28" i="3"/>
  <c r="H22" i="1"/>
  <c r="I22" i="1"/>
  <c r="X15" i="7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J12" i="1"/>
  <c r="I12" i="1"/>
</calcChain>
</file>

<file path=xl/sharedStrings.xml><?xml version="1.0" encoding="utf-8"?>
<sst xmlns="http://schemas.openxmlformats.org/spreadsheetml/2006/main" count="1596" uniqueCount="144">
  <si>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</si>
  <si>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</si>
  <si>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</si>
  <si>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</si>
  <si>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</si>
  <si>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</si>
  <si>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</si>
  <si>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</si>
  <si>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</si>
  <si>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</si>
  <si>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</si>
  <si>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</si>
  <si>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</si>
  <si>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</si>
  <si>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</si>
  <si>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</si>
  <si>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</si>
  <si>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</si>
  <si>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</si>
  <si>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</si>
  <si>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</si>
  <si>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</si>
  <si>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</si>
  <si>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</si>
  <si>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</si>
  <si>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</si>
  <si>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</si>
  <si>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</si>
  <si>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</si>
  <si>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</si>
  <si>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</si>
  <si>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</si>
  <si>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</si>
  <si>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</si>
  <si>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</si>
  <si>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</si>
  <si>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</si>
  <si>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</si>
  <si>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</si>
  <si>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</si>
  <si>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</si>
  <si>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</si>
  <si>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</si>
  <si>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</si>
  <si>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</si>
  <si>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</si>
  <si>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</si>
  <si>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</si>
  <si>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</si>
  <si>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</si>
  <si>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</si>
  <si>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</si>
  <si>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</si>
  <si>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</si>
  <si>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</si>
  <si>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</si>
  <si>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NUT II</t>
  </si>
  <si>
    <t>Norte</t>
  </si>
  <si>
    <t>Centro</t>
  </si>
  <si>
    <t>Área Metropolitana de Lisboa</t>
  </si>
  <si>
    <t>Alentejo</t>
  </si>
  <si>
    <t>Algarve</t>
  </si>
  <si>
    <t>Região Autónoma do Açores</t>
  </si>
  <si>
    <t>Região Autónoma da Madeira</t>
  </si>
  <si>
    <t>NUTS II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</si>
  <si>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</si>
  <si>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</si>
  <si>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</si>
  <si>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</si>
  <si>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</si>
  <si>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</si>
  <si>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 teletrabalho</t>
  </si>
  <si>
    <t>Não tem pessoas nesta situação</t>
  </si>
  <si>
    <t>Menos de um mês</t>
  </si>
  <si>
    <t>Um ou dois meses</t>
  </si>
  <si>
    <t>De três a seis meses</t>
  </si>
  <si>
    <t>Superior a seis meses</t>
  </si>
  <si>
    <t>Layoff simplificado</t>
  </si>
  <si>
    <t>Moratória ao pagamento de juros e capital de créditos já existentes</t>
  </si>
  <si>
    <t>Acesso a novos créditos com juros bonificados ou garantias do Estado</t>
  </si>
  <si>
    <t>Diminuiu</t>
  </si>
  <si>
    <t>Aumentou</t>
  </si>
  <si>
    <t>Não sabe / Não responde</t>
  </si>
  <si>
    <t>Quadro 14. Nota Técnica</t>
  </si>
  <si>
    <t>1ª quinzena de fevereiro 2021</t>
  </si>
  <si>
    <t>Quadro 1. Qual a situação que melhor descreve a sua empresa na 1ª quinzena de fevereiro de 2021?</t>
  </si>
  <si>
    <t xml:space="preserve"> Quadro 2. Na 1ª quinzena de fevereiro de 2021, a pandemia COVID-19 teve impacto no volume de negócios da sua empresa? (Compare com o valor do volume de negócio registado no mesmo período do ano anterior, antes dos efeitos da pandemia)</t>
  </si>
  <si>
    <t>Quadro 2.1 Indique a melhor estimativa para a redução ou aumento no volume de negócios da sua empresa na 1ª quinzena de fevereiro de 2021</t>
  </si>
  <si>
    <t>Quadro 3. Como compara o nível do volume de negócios da sua empresa na 1ª quinzena de fevereiro de 2021, com o nível durante o 1º confinamento? (Compare com o nível do volume de negócio registado na primeira quinzena de abril de 2020)</t>
  </si>
  <si>
    <t>Está acima</t>
  </si>
  <si>
    <t>Está igual</t>
  </si>
  <si>
    <t>Está abaixo</t>
  </si>
  <si>
    <t>Quadro 3.1 Qual a relevância dos seguintes motivos para o volume de negócios da sua empresa se situar acima do registado no confinamento anterior?</t>
  </si>
  <si>
    <t>As atuais medidas de contenção têm um menor impacto directo sobre a atividade da empresa</t>
  </si>
  <si>
    <t>O nível atual de encomendas/ clientes é superior</t>
  </si>
  <si>
    <t xml:space="preserve">As perturbações na cadeia de fornecimentos são menores </t>
  </si>
  <si>
    <t>A empresa adoptou estratégias de adaptação à situação pandémica</t>
  </si>
  <si>
    <t>O impacto negativo no pessoal efetivamente a trabalhar é menor</t>
  </si>
  <si>
    <t>Muito relevante</t>
  </si>
  <si>
    <t>Pouco relevante</t>
  </si>
  <si>
    <t>Nada relevante</t>
  </si>
  <si>
    <t>Quadro 3.2 Qual a relevância dos seguintes motivos para o volume de negócios da sua empresa se situar abaixo do registado no confinamento anterior?</t>
  </si>
  <si>
    <t>As atuais medidas de contenção têm um maior impacto directo sobre a atividade da empresa</t>
  </si>
  <si>
    <t>O nível atual de encomendas/ clientes é menor</t>
  </si>
  <si>
    <t>As perturbações na cadeia de fornecimentos são maiores</t>
  </si>
  <si>
    <t>A empresa reduziu a capacidade produtiva/ redimensionou a atividade desde o anterior confinamento</t>
  </si>
  <si>
    <t>O impacto negativo no pessoal efetivamente a trabalhar é maior</t>
  </si>
  <si>
    <t>Quadro 4. Indique a melhor estimativa para a percentagem de volume de negócios gerado pela sua empresa via canais alternativos de contacto com clientes (vendas online/takeaway/entregas ao domicílio/prestação remota de serviços )</t>
  </si>
  <si>
    <t>A empresa utilizou canais alternativos</t>
  </si>
  <si>
    <t>A empresa não utilizou canais alternativos porque a sua atividade não permite</t>
  </si>
  <si>
    <t>Unidade: número de meses (média)</t>
  </si>
  <si>
    <t>N.º empresas</t>
  </si>
  <si>
    <t>Quadro 4. Indique a melhor estimativa para a percentagem de volume de negócios gerado pela sua empresa via canais alternativos de contacto com clientes (vendas online/takeaway/entregas ao domicílio/prestação remota de serviços ) - % antes da pandemia</t>
  </si>
  <si>
    <t>% antes da pandemia</t>
  </si>
  <si>
    <t>Quadro 4. Indique a melhor estimativa para a percentagem de volume de negócios gerado pela sua empresa via canais alternativos de contacto com clientes (vendas online/takeaway/entregas ao domicílio/prestação remota de serviços ) - % atualmente (1ª quinzena de fevereiro de 2021)</t>
  </si>
  <si>
    <t>% atualmente (1ª quinzena de fevereiro de 2021)</t>
  </si>
  <si>
    <t xml:space="preserve">Quadro 5. Admitindo o controlo efetivo da pandemia em 2021, quanto tempo estima para que a atividade da sua empresa volte ao normal? </t>
  </si>
  <si>
    <t>Estima que o volume de negócios da empresa volte ao normal</t>
  </si>
  <si>
    <t>A empresa manter-se-á em funcionamento mas não deverá voltar ao nível normal</t>
  </si>
  <si>
    <t>A empresa deverá encerrar definitivamente</t>
  </si>
  <si>
    <t xml:space="preserve">Estima que o volume de negócios da empresa volte ao normal: SIM. Em quantos meses? </t>
  </si>
  <si>
    <t>Nº. Meses estimado para que o volume de negócios da empresa volte ao normal</t>
  </si>
  <si>
    <t>Quadro 6. Na 1ª quinzena de fevereiro de 2021, a pandemia COVID-19 está a ter um impacto no número de pessoas ao serviço efetivamente a trabalhar na sua empresa? (Compare com número de pessoas ao serviço efetivamente a trabalhar registado no mesmo período do ano anterior, antes dos efeitos da pandemia)</t>
  </si>
  <si>
    <t>Quadro 7. Relativamente ao pessoal ao serviço efetivamente a trabalhar, indique a percentagem de pessoas que, na  1ª quinzena de fevereiro de 2021, estava em teletrabalho:</t>
  </si>
  <si>
    <t xml:space="preserve">Quadro 8. Na 1ª quinzena de fevereiro de 2021, como compara a percentagem de pessoas ao serviço em teletrabalho, em comparação com a situação durante o 1º confinamento, na primeira quinzena de abril de 2020? </t>
  </si>
  <si>
    <t xml:space="preserve">Manteve-se </t>
  </si>
  <si>
    <t>Quadro 9. Como avalia a importância das medidas de apoio de que a sua empresa beneficia atualmente para a sua situação de liquidez?</t>
  </si>
  <si>
    <t>Apoio à retoma progressiva/Apoio simplificado para microempresas</t>
  </si>
  <si>
    <t>Programa Apoiar: Apoiar.pt, Apoiar restauração e Apoiar + simples</t>
  </si>
  <si>
    <t>Programa Apoiar: Rendas</t>
  </si>
  <si>
    <t>A empresa beneficia atualmente e a medida é muito importante</t>
  </si>
  <si>
    <t>A empresa beneficia atualmente e a medida é pouco importante</t>
  </si>
  <si>
    <t>A empresa não beneficia atualmente desta medida</t>
  </si>
  <si>
    <t xml:space="preserve">Quadro 10. Qual a percentagem de trabalhadores da sua empresa que se encontra atualmente no regime de layoff/apoio à retoma progressiva? </t>
  </si>
  <si>
    <t>Regime de layoff/apoio à retoma progressiva</t>
  </si>
  <si>
    <t>Quadro 11. Como compara a percentagem de pessoas ao serviço em regime de layoff/apoio à retoma progressiva, em comparação com a situação durante o 1º confinamento? (Compare com o nível do volume de negócio registado na primeira quinzena de abril de 2020)</t>
  </si>
  <si>
    <t>Quadro 12. Na ausência de medidas adicionais de apoio, por quanto tempo poderá a sua empresa permanecer em atividade nas circunstâncias atuais?</t>
  </si>
  <si>
    <t>Unidade: percentagem de empresas (média)</t>
  </si>
  <si>
    <t>Quadro 6.1.  Indique a melhor estimativa para a redução ou aumento no número de pessoas ao serviço efetivamente a trabalhar na sua empresa na 1ª quinzena de fevereiro de 2021</t>
  </si>
  <si>
    <t>Sim, com elevada probabilidade</t>
  </si>
  <si>
    <t xml:space="preserve">Sim, com alguma probabilidade </t>
  </si>
  <si>
    <t>Não</t>
  </si>
  <si>
    <t>A empresa não beneficiou de medidas de apoio desde o início da pandemia</t>
  </si>
  <si>
    <r>
      <t>Quadro 13. Na ausência das medidas de apoio de que beneficiou diretamente</t>
    </r>
    <r>
      <rPr>
        <u/>
        <sz val="14"/>
        <color theme="8" tint="-0.499984740745262"/>
        <rFont val="Arial"/>
        <family val="2"/>
      </rPr>
      <t xml:space="preserve"> desde o início da pandemia</t>
    </r>
    <r>
      <rPr>
        <sz val="14"/>
        <color theme="8" tint="-0.499984740745262"/>
        <rFont val="Arial"/>
        <family val="2"/>
      </rPr>
      <t>, a sua empresa ainda se encontraria em atividade?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</si>
</sst>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u/>
      <sz val="11"/>
      <name val="Calibri"/>
      <family val="2"/>
      <scheme val="minor"/>
    </font>
    <font>
      <u/>
      <sz val="14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1" fontId="2" fillId="0" borderId="27" xfId="0" applyNumberFormat="1" applyFont="1" applyBorder="1" applyAlignment="1">
      <alignment wrapText="1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1" fontId="2" fillId="0" borderId="31" xfId="0" applyNumberFormat="1" applyFont="1" applyBorder="1" applyAlignment="1">
      <alignment wrapText="1"/>
    </xf>
    <xf numFmtId="1" fontId="2" fillId="0" borderId="32" xfId="0" applyNumberFormat="1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38" xfId="0" applyFont="1" applyBorder="1" applyAlignment="1">
      <alignment wrapText="1"/>
    </xf>
    <xf numFmtId="1" fontId="2" fillId="0" borderId="37" xfId="0" applyNumberFormat="1" applyFont="1" applyBorder="1" applyAlignment="1">
      <alignment wrapText="1"/>
    </xf>
    <xf numFmtId="1" fontId="2" fillId="0" borderId="38" xfId="0" applyNumberFormat="1" applyFont="1" applyBorder="1" applyAlignment="1">
      <alignment wrapText="1"/>
    </xf>
    <xf numFmtId="0" fontId="0" fillId="0" borderId="37" xfId="0" applyBorder="1"/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3" xfId="0" applyNumberFormat="1" applyFont="1" applyFill="1" applyBorder="1" applyAlignment="1">
      <alignment vertical="center"/>
    </xf>
    <xf numFmtId="164" fontId="2" fillId="2" borderId="34" xfId="0" applyNumberFormat="1" applyFont="1" applyFill="1" applyBorder="1" applyAlignment="1">
      <alignment vertical="center"/>
    </xf>
    <xf numFmtId="164" fontId="2" fillId="0" borderId="31" xfId="0" applyNumberFormat="1" applyFont="1" applyBorder="1" applyAlignment="1">
      <alignment wrapText="1"/>
    </xf>
    <xf numFmtId="164" fontId="2" fillId="0" borderId="32" xfId="0" applyNumberFormat="1" applyFont="1" applyBorder="1" applyAlignment="1">
      <alignment wrapText="1"/>
    </xf>
    <xf numFmtId="164" fontId="2" fillId="0" borderId="33" xfId="0" applyNumberFormat="1" applyFont="1" applyBorder="1" applyAlignment="1">
      <alignment vertical="center"/>
    </xf>
    <xf numFmtId="164" fontId="2" fillId="0" borderId="34" xfId="0" applyNumberFormat="1" applyFont="1" applyBorder="1" applyAlignment="1">
      <alignment vertical="center"/>
    </xf>
    <xf numFmtId="0" fontId="0" fillId="0" borderId="31" xfId="0" applyBorder="1"/>
    <xf numFmtId="0" fontId="0" fillId="0" borderId="32" xfId="0" applyBorder="1"/>
    <xf numFmtId="164" fontId="2" fillId="2" borderId="39" xfId="0" applyNumberFormat="1" applyFont="1" applyFill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0" borderId="37" xfId="0" applyNumberFormat="1" applyFont="1" applyBorder="1" applyAlignment="1">
      <alignment wrapText="1"/>
    </xf>
    <xf numFmtId="164" fontId="2" fillId="0" borderId="38" xfId="0" applyNumberFormat="1" applyFont="1" applyBorder="1" applyAlignment="1">
      <alignment wrapText="1"/>
    </xf>
    <xf numFmtId="164" fontId="2" fillId="0" borderId="39" xfId="0" applyNumberFormat="1" applyFont="1" applyBorder="1" applyAlignment="1">
      <alignment vertical="center"/>
    </xf>
    <xf numFmtId="164" fontId="2" fillId="0" borderId="40" xfId="0" applyNumberFormat="1" applyFont="1" applyBorder="1" applyAlignment="1">
      <alignment vertical="center"/>
    </xf>
    <xf numFmtId="0" fontId="0" fillId="0" borderId="38" xfId="0" applyBorder="1"/>
    <xf numFmtId="164" fontId="2" fillId="0" borderId="28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vertical="center"/>
    </xf>
    <xf numFmtId="0" fontId="4" fillId="0" borderId="0" xfId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tabSelected="1" zoomScaleNormal="100" workbookViewId="0">
      <selection activeCell="D30" sqref="D30"/>
    </sheetView>
  </sheetViews>
  <sheetFormatPr defaultRowHeight="15" x14ac:dyDescent="0.25"/>
  <cols>
    <col min="1" max="1" width="3.42578125" style="27" customWidth="1"/>
    <col min="2" max="2" width="30" customWidth="1"/>
  </cols>
  <sheetData>
    <row r="1" spans="1:2" ht="18" x14ac:dyDescent="0.25">
      <c r="B1" s="1" t="s">
        <v>41</v>
      </c>
    </row>
    <row r="2" spans="1:2" ht="18" x14ac:dyDescent="0.25">
      <c r="B2" s="1" t="s">
        <v>84</v>
      </c>
    </row>
    <row r="4" spans="1:2" ht="18" x14ac:dyDescent="0.25">
      <c r="B4" s="1" t="s">
        <v>42</v>
      </c>
    </row>
    <row r="6" spans="1:2" ht="19.5" customHeight="1" x14ac:dyDescent="0.25">
      <c r="A6" s="37" t="s">
        <v>43</v>
      </c>
      <c r="B6" s="84" t="str">
        <f>Amostra!B4</f>
        <v>Quadro 0. Resumo da Amostra e das Respostas</v>
      </c>
    </row>
    <row r="7" spans="1:2" ht="6.95" customHeight="1" x14ac:dyDescent="0.25">
      <c r="A7" s="37"/>
      <c r="B7" s="38"/>
    </row>
    <row r="8" spans="1:2" ht="19.5" customHeight="1" x14ac:dyDescent="0.25">
      <c r="A8" s="37" t="s">
        <v>43</v>
      </c>
      <c r="B8" s="84" t="str">
        <f>'Q1'!B4</f>
        <v>Quadro 1. Qual a situação que melhor descreve a sua empresa na 1ª quinzena de fevereiro de 2021?</v>
      </c>
    </row>
    <row r="9" spans="1:2" ht="19.5" customHeight="1" x14ac:dyDescent="0.25">
      <c r="A9" s="37" t="s">
        <v>43</v>
      </c>
      <c r="B9" s="84" t="str">
        <f>'Q2'!B4:L4</f>
        <v xml:space="preserve"> Quadro 2. Na 1ª quinzena de fevereiro de 2021, a pandemia COVID-19 teve impacto no volume de negócios da sua empresa? (Compare com o valor do volume de negócio registado no mesmo período do ano anterior, antes dos efeitos da pandemia)</v>
      </c>
    </row>
    <row r="10" spans="1:2" ht="19.5" customHeight="1" x14ac:dyDescent="0.25">
      <c r="A10" s="37" t="s">
        <v>43</v>
      </c>
      <c r="B10" s="84" t="str">
        <f>'Q21'!B4</f>
        <v>Quadro 2.1 Indique a melhor estimativa para a redução ou aumento no volume de negócios da sua empresa na 1ª quinzena de fevereiro de 2021</v>
      </c>
    </row>
    <row r="11" spans="1:2" ht="19.5" customHeight="1" x14ac:dyDescent="0.25">
      <c r="A11" s="37" t="s">
        <v>43</v>
      </c>
      <c r="B11" s="84" t="str">
        <f>'Q3'!B4:L4</f>
        <v>Quadro 3. Como compara o nível do volume de negócios da sua empresa na 1ª quinzena de fevereiro de 2021, com o nível durante o 1º confinamento? (Compare com o nível do volume de negócio registado na primeira quinzena de abril de 2020)</v>
      </c>
    </row>
    <row r="12" spans="1:2" ht="19.5" customHeight="1" x14ac:dyDescent="0.25">
      <c r="A12" s="37" t="s">
        <v>43</v>
      </c>
      <c r="B12" s="84" t="str">
        <f>'Q31'!B4</f>
        <v>Quadro 3.1 Qual a relevância dos seguintes motivos para o volume de negócios da sua empresa se situar acima do registado no confinamento anterior?</v>
      </c>
    </row>
    <row r="13" spans="1:2" ht="19.5" customHeight="1" x14ac:dyDescent="0.25">
      <c r="A13" s="37" t="s">
        <v>43</v>
      </c>
      <c r="B13" s="84" t="str">
        <f>'Q32'!B4</f>
        <v>Quadro 3.2 Qual a relevância dos seguintes motivos para o volume de negócios da sua empresa se situar abaixo do registado no confinamento anterior?</v>
      </c>
    </row>
    <row r="14" spans="1:2" ht="19.5" customHeight="1" x14ac:dyDescent="0.25">
      <c r="A14" s="37" t="s">
        <v>43</v>
      </c>
      <c r="B14" s="84" t="str">
        <f>'Q4'!B4:L4</f>
        <v>Quadro 4. Indique a melhor estimativa para a percentagem de volume de negócios gerado pela sua empresa via canais alternativos de contacto com clientes (vendas online/takeaway/entregas ao domicílio/prestação remota de serviços )</v>
      </c>
    </row>
    <row r="15" spans="1:2" ht="19.5" customHeight="1" x14ac:dyDescent="0.25">
      <c r="A15" s="37" t="s">
        <v>43</v>
      </c>
      <c r="B15" s="84" t="str">
        <f>'Q4_%antes da pandemia'!B4:L4</f>
        <v>Quadro 4. Indique a melhor estimativa para a percentagem de volume de negócios gerado pela sua empresa via canais alternativos de contacto com clientes (vendas online/takeaway/entregas ao domicílio/prestação remota de serviços ) - % antes da pandemia</v>
      </c>
    </row>
    <row r="16" spans="1:2" ht="19.5" customHeight="1" x14ac:dyDescent="0.25">
      <c r="A16" s="37" t="s">
        <v>43</v>
      </c>
      <c r="B16" s="84" t="str">
        <f>'Q4_%atualmente'!B4:L4</f>
        <v>Quadro 4. Indique a melhor estimativa para a percentagem de volume de negócios gerado pela sua empresa via canais alternativos de contacto com clientes (vendas online/takeaway/entregas ao domicílio/prestação remota de serviços ) - % atualmente (1ª quinzena de fevereiro de 2021)</v>
      </c>
    </row>
    <row r="17" spans="1:2" ht="19.5" customHeight="1" x14ac:dyDescent="0.25">
      <c r="A17" s="37" t="s">
        <v>43</v>
      </c>
      <c r="B17" s="84" t="str">
        <f>'Q5'!B4:L4</f>
        <v xml:space="preserve">Quadro 5. Admitindo o controlo efetivo da pandemia em 2021, quanto tempo estima para que a atividade da sua empresa volte ao normal? </v>
      </c>
    </row>
    <row r="18" spans="1:2" ht="19.5" customHeight="1" x14ac:dyDescent="0.25">
      <c r="A18" s="37" t="s">
        <v>43</v>
      </c>
      <c r="B18" s="84" t="str">
        <f>'Q5_Nº de meses'!B4:L4</f>
        <v xml:space="preserve">Quadro 5. Admitindo o controlo efetivo da pandemia em 2021, quanto tempo estima para que a atividade da sua empresa volte ao normal? </v>
      </c>
    </row>
    <row r="19" spans="1:2" ht="19.5" customHeight="1" x14ac:dyDescent="0.25">
      <c r="A19" s="37" t="s">
        <v>43</v>
      </c>
      <c r="B19" s="84" t="str">
        <f>'Q6'!B4:L4</f>
        <v>Quadro 6. Na 1ª quinzena de fevereiro de 2021, a pandemia COVID-19 está a ter um impacto no número de pessoas ao serviço efetivamente a trabalhar na sua empresa? (Compare com número de pessoas ao serviço efetivamente a trabalhar registado no mesmo período do ano anterior, antes dos efeitos da pandemia)</v>
      </c>
    </row>
    <row r="20" spans="1:2" ht="19.5" customHeight="1" x14ac:dyDescent="0.25">
      <c r="A20" s="37" t="s">
        <v>43</v>
      </c>
      <c r="B20" s="84" t="str">
        <f>'Q61'!B4</f>
        <v>Quadro 6.1.  Indique a melhor estimativa para a redução ou aumento no número de pessoas ao serviço efetivamente a trabalhar na sua empresa na 1ª quinzena de fevereiro de 2021</v>
      </c>
    </row>
    <row r="21" spans="1:2" ht="19.5" customHeight="1" x14ac:dyDescent="0.25">
      <c r="A21" s="37" t="s">
        <v>43</v>
      </c>
      <c r="B21" s="84" t="str">
        <f>'Q7'!B4</f>
        <v>Quadro 7. Relativamente ao pessoal ao serviço efetivamente a trabalhar, indique a percentagem de pessoas que, na  1ª quinzena de fevereiro de 2021, estava em teletrabalho:</v>
      </c>
    </row>
    <row r="22" spans="1:2" ht="19.5" customHeight="1" x14ac:dyDescent="0.25">
      <c r="A22" s="37" t="s">
        <v>43</v>
      </c>
      <c r="B22" s="84" t="str">
        <f>'Q8'!B4:L4</f>
        <v xml:space="preserve">Quadro 8. Na 1ª quinzena de fevereiro de 2021, como compara a percentagem de pessoas ao serviço em teletrabalho, em comparação com a situação durante o 1º confinamento, na primeira quinzena de abril de 2020? </v>
      </c>
    </row>
    <row r="23" spans="1:2" ht="19.5" customHeight="1" x14ac:dyDescent="0.25">
      <c r="A23" s="37" t="s">
        <v>43</v>
      </c>
      <c r="B23" s="84" t="str">
        <f>'Q9'!B4</f>
        <v>Quadro 9. Como avalia a importância das medidas de apoio de que a sua empresa beneficia atualmente para a sua situação de liquidez?</v>
      </c>
    </row>
    <row r="24" spans="1:2" ht="19.5" customHeight="1" x14ac:dyDescent="0.25">
      <c r="A24" s="37" t="s">
        <v>43</v>
      </c>
      <c r="B24" s="84" t="str">
        <f>'Q10'!B4</f>
        <v xml:space="preserve">Quadro 10. Qual a percentagem de trabalhadores da sua empresa que se encontra atualmente no regime de layoff/apoio à retoma progressiva? </v>
      </c>
    </row>
    <row r="25" spans="1:2" ht="19.5" customHeight="1" x14ac:dyDescent="0.25">
      <c r="A25" s="37" t="s">
        <v>43</v>
      </c>
      <c r="B25" s="84" t="str">
        <f>'Q11'!B4:L4</f>
        <v>Quadro 11. Como compara a percentagem de pessoas ao serviço em regime de layoff/apoio à retoma progressiva, em comparação com a situação durante o 1º confinamento? (Compare com o nível do volume de negócio registado na primeira quinzena de abril de 2020)</v>
      </c>
    </row>
    <row r="26" spans="1:2" ht="19.5" customHeight="1" x14ac:dyDescent="0.25">
      <c r="A26" s="37" t="s">
        <v>43</v>
      </c>
      <c r="B26" s="84" t="str">
        <f>'Q12'!B4</f>
        <v>Quadro 12. Na ausência de medidas adicionais de apoio, por quanto tempo poderá a sua empresa permanecer em atividade nas circunstâncias atuais?</v>
      </c>
    </row>
    <row r="27" spans="1:2" ht="19.5" customHeight="1" x14ac:dyDescent="0.25">
      <c r="A27" s="37" t="s">
        <v>43</v>
      </c>
      <c r="B27" s="84" t="str">
        <f>'Q13'!B4</f>
        <v>Quadro 13. Na ausência das medidas de apoio de que beneficiou diretamente desde o início da pandemia, a sua empresa ainda se encontraria em atividade?</v>
      </c>
    </row>
    <row r="28" spans="1:2" ht="19.5" customHeight="1" x14ac:dyDescent="0.25">
      <c r="A28" s="37" t="s">
        <v>43</v>
      </c>
      <c r="B28" s="84" t="str">
        <f>Nota!B4</f>
        <v>Quadro 14. Nota Técnica</v>
      </c>
    </row>
    <row r="29" spans="1:2" ht="19.5" customHeight="1" x14ac:dyDescent="0.25">
      <c r="A29" s="37"/>
      <c r="B29" s="84"/>
    </row>
    <row r="30" spans="1:2" ht="19.5" customHeight="1" x14ac:dyDescent="0.25">
      <c r="A30" s="37"/>
      <c r="B30" s="84"/>
    </row>
  </sheetData>
  <hyperlinks>
    <hyperlink ref="B6" location="Amostra!A1" display="Amostra!A1"/>
    <hyperlink ref="B8" location="'Q1'!A1" display="'Q1'!A1"/>
    <hyperlink ref="B10" location="'Q21'!A1" display="'Q21'!A1"/>
    <hyperlink ref="B11" location="'Q3'!A1" display="'Q3'!A1"/>
    <hyperlink ref="B14" location="'Q4'!A1" display="'Q4'!A1"/>
    <hyperlink ref="B15" location="'Q4_%antes da pandemia'!A1" display="'Q4_%antes da pandemia'!A1"/>
    <hyperlink ref="B25" location="'Q11'!A1" display="'Q11'!A1"/>
    <hyperlink ref="B9" location="'Q2'!A1" display="'Q2'!A1"/>
    <hyperlink ref="B12" location="'Q31'!A1" display="'Q31'!A1"/>
    <hyperlink ref="B17" location="'Q5'!A1" display="'Q5'!A1"/>
    <hyperlink ref="B18" location="'Q5_Nº de meses'!A1" display="'Q5_Nº de meses'!A1"/>
    <hyperlink ref="B16" location="'Q4_%atualmente'!A1" display="'Q4_%atualmente'!A1"/>
    <hyperlink ref="B19" location="'Q6'!A1" display="'Q6'!A1"/>
    <hyperlink ref="B20" location="'Q61'!A1" display="'Q61'!A1"/>
    <hyperlink ref="B21" location="'Q7'!A1" display="'Q7'!A1"/>
    <hyperlink ref="B22" location="'Q8'!A1" display="'Q8'!A1"/>
    <hyperlink ref="B23" location="'Q9'!A1" display="'Q9'!A1"/>
    <hyperlink ref="B24" location="'Q10'!A1" display="'Q10'!A1"/>
    <hyperlink ref="B13" location="'Q32'!A1" display="'Q32'!A1"/>
    <hyperlink ref="B26" location="'Q12'!A1" display="'Q12'!A1"/>
    <hyperlink ref="B27" location="'Q13'!A1" display="'Q13'!A1"/>
    <hyperlink ref="B28" location="Nota!A1" display="Nota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topLeftCell="A4" zoomScaleNormal="100" workbookViewId="0">
      <selection activeCell="D10" sqref="D10"/>
    </sheetView>
  </sheetViews>
  <sheetFormatPr defaultRowHeight="15" x14ac:dyDescent="0.25"/>
  <cols>
    <col min="1" max="1" width="3.42578125" customWidth="1"/>
    <col min="2" max="2" width="28.28515625" customWidth="1"/>
    <col min="3" max="3" width="14.5703125" customWidth="1"/>
    <col min="4" max="4" width="19.85546875" customWidth="1"/>
    <col min="5" max="5" width="3.42578125" customWidth="1"/>
  </cols>
  <sheetData>
    <row r="1" spans="1:26" ht="18" x14ac:dyDescent="0.25">
      <c r="B1" s="1" t="s">
        <v>41</v>
      </c>
      <c r="C1" s="1"/>
    </row>
    <row r="2" spans="1:26" ht="18" x14ac:dyDescent="0.25">
      <c r="A2" s="27"/>
      <c r="B2" s="1" t="str">
        <f>Índice!B2</f>
        <v>1ª quinzena de fevereiro 2021</v>
      </c>
      <c r="C2" s="1"/>
      <c r="E2" s="80"/>
    </row>
    <row r="3" spans="1:26" x14ac:dyDescent="0.25">
      <c r="B3" s="28" t="s">
        <v>44</v>
      </c>
      <c r="C3" s="28"/>
      <c r="E3" s="80"/>
    </row>
    <row r="4" spans="1:26" ht="54" customHeight="1" x14ac:dyDescent="0.25">
      <c r="B4" s="98" t="s">
        <v>112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/>
    <row r="6" spans="1:26" x14ac:dyDescent="0.25">
      <c r="B6" s="20" t="s">
        <v>137</v>
      </c>
      <c r="C6" s="20"/>
    </row>
    <row r="7" spans="1:26" ht="26.25" customHeight="1" x14ac:dyDescent="0.25">
      <c r="B7" s="108" t="s">
        <v>0</v>
      </c>
      <c r="C7" s="110" t="s">
        <v>108</v>
      </c>
      <c r="D7" s="111"/>
    </row>
    <row r="8" spans="1:26" ht="43.5" customHeight="1" x14ac:dyDescent="0.25">
      <c r="B8" s="109"/>
      <c r="C8" s="79" t="s">
        <v>111</v>
      </c>
      <c r="D8" s="79" t="s">
        <v>113</v>
      </c>
    </row>
    <row r="9" spans="1:26" x14ac:dyDescent="0.25">
      <c r="B9" s="4" t="s">
        <v>4</v>
      </c>
      <c r="C9" s="5"/>
      <c r="D9" s="5"/>
      <c r="E9" s="5"/>
      <c r="F9" s="5"/>
      <c r="H9" s="4"/>
      <c r="I9" s="5"/>
      <c r="J9" s="5"/>
      <c r="K9" s="5"/>
      <c r="L9" s="5"/>
    </row>
    <row r="10" spans="1:26" x14ac:dyDescent="0.25">
      <c r="B10" s="6" t="s">
        <v>4</v>
      </c>
      <c r="C10" s="7">
        <f>+'Q4'!C9</f>
        <v>532</v>
      </c>
      <c r="D10" s="81">
        <v>16.624060149999998</v>
      </c>
    </row>
    <row r="11" spans="1:26" x14ac:dyDescent="0.25">
      <c r="B11" s="4" t="s">
        <v>5</v>
      </c>
      <c r="C11" s="8"/>
      <c r="D11" s="82"/>
    </row>
    <row r="12" spans="1:26" x14ac:dyDescent="0.25">
      <c r="B12" s="9" t="s">
        <v>6</v>
      </c>
      <c r="C12" s="7">
        <f>+'Q4'!C11</f>
        <v>91</v>
      </c>
      <c r="D12" s="81">
        <v>22.439560440000001</v>
      </c>
    </row>
    <row r="13" spans="1:26" x14ac:dyDescent="0.25">
      <c r="B13" s="9" t="s">
        <v>7</v>
      </c>
      <c r="C13" s="7">
        <f>+'Q4'!C12</f>
        <v>191</v>
      </c>
      <c r="D13" s="81">
        <v>18.691099476000002</v>
      </c>
    </row>
    <row r="14" spans="1:26" x14ac:dyDescent="0.25">
      <c r="B14" s="9" t="s">
        <v>8</v>
      </c>
      <c r="C14" s="7">
        <f>+'Q4'!C13</f>
        <v>166</v>
      </c>
      <c r="D14" s="81">
        <v>13.313253012000001</v>
      </c>
    </row>
    <row r="15" spans="1:26" x14ac:dyDescent="0.25">
      <c r="B15" s="9" t="s">
        <v>9</v>
      </c>
      <c r="C15" s="7">
        <f>+'Q4'!C14</f>
        <v>84</v>
      </c>
      <c r="D15" s="81">
        <v>12.166666666999999</v>
      </c>
    </row>
    <row r="16" spans="1:26" x14ac:dyDescent="0.25">
      <c r="B16" s="4" t="s">
        <v>28</v>
      </c>
      <c r="C16" s="8"/>
      <c r="D16" s="82"/>
    </row>
    <row r="17" spans="2:4" x14ac:dyDescent="0.25">
      <c r="B17" s="9" t="s">
        <v>21</v>
      </c>
      <c r="C17" s="7">
        <f>+'Q4'!C16</f>
        <v>80</v>
      </c>
      <c r="D17" s="81">
        <v>8.25</v>
      </c>
    </row>
    <row r="18" spans="2:4" x14ac:dyDescent="0.25">
      <c r="B18" s="9" t="s">
        <v>22</v>
      </c>
      <c r="C18" s="7">
        <f>+'Q4'!C17</f>
        <v>18</v>
      </c>
      <c r="D18" s="81">
        <v>17.777777778000001</v>
      </c>
    </row>
    <row r="19" spans="2:4" x14ac:dyDescent="0.25">
      <c r="B19" s="9" t="s">
        <v>23</v>
      </c>
      <c r="C19" s="7">
        <f>+'Q4'!C18</f>
        <v>229</v>
      </c>
      <c r="D19" s="81">
        <v>11.742358079000001</v>
      </c>
    </row>
    <row r="20" spans="2:4" x14ac:dyDescent="0.25">
      <c r="B20" s="9" t="s">
        <v>24</v>
      </c>
      <c r="C20" s="7">
        <f>+'Q4'!C19</f>
        <v>9</v>
      </c>
      <c r="D20" s="81">
        <v>23.444444443999998</v>
      </c>
    </row>
    <row r="21" spans="2:4" x14ac:dyDescent="0.25">
      <c r="B21" s="9" t="s">
        <v>25</v>
      </c>
      <c r="C21" s="7">
        <f>+'Q4'!C20</f>
        <v>69</v>
      </c>
      <c r="D21" s="81">
        <v>26.231884057999999</v>
      </c>
    </row>
    <row r="22" spans="2:4" x14ac:dyDescent="0.25">
      <c r="B22" s="9" t="s">
        <v>26</v>
      </c>
      <c r="C22" s="7">
        <f>+'Q4'!C21</f>
        <v>28</v>
      </c>
      <c r="D22" s="81">
        <v>25.214285713999999</v>
      </c>
    </row>
    <row r="23" spans="2:4" x14ac:dyDescent="0.25">
      <c r="B23" s="9" t="s">
        <v>27</v>
      </c>
      <c r="C23" s="7">
        <f>+'Q4'!C22</f>
        <v>99</v>
      </c>
      <c r="D23" s="81">
        <v>24.727272726999999</v>
      </c>
    </row>
    <row r="24" spans="2:4" x14ac:dyDescent="0.25">
      <c r="B24" s="4" t="s">
        <v>64</v>
      </c>
      <c r="C24" s="8"/>
      <c r="D24" s="82"/>
    </row>
    <row r="25" spans="2:4" x14ac:dyDescent="0.25">
      <c r="B25" s="9" t="s">
        <v>57</v>
      </c>
      <c r="C25" s="7">
        <f>+'Q4'!C24</f>
        <v>156</v>
      </c>
      <c r="D25" s="81">
        <v>17.006410255999999</v>
      </c>
    </row>
    <row r="26" spans="2:4" x14ac:dyDescent="0.25">
      <c r="B26" s="9" t="s">
        <v>58</v>
      </c>
      <c r="C26" s="7">
        <f>+'Q4'!C25</f>
        <v>82</v>
      </c>
      <c r="D26" s="81">
        <v>15.329268293</v>
      </c>
    </row>
    <row r="27" spans="2:4" x14ac:dyDescent="0.25">
      <c r="B27" s="9" t="s">
        <v>59</v>
      </c>
      <c r="C27" s="7">
        <f>+'Q4'!C26</f>
        <v>241</v>
      </c>
      <c r="D27" s="81">
        <v>15.692946058</v>
      </c>
    </row>
    <row r="28" spans="2:4" x14ac:dyDescent="0.25">
      <c r="B28" s="9" t="s">
        <v>60</v>
      </c>
      <c r="C28" s="7">
        <f>+'Q4'!C27</f>
        <v>17</v>
      </c>
      <c r="D28" s="81">
        <v>15.705882353</v>
      </c>
    </row>
    <row r="29" spans="2:4" x14ac:dyDescent="0.25">
      <c r="B29" s="9" t="s">
        <v>61</v>
      </c>
      <c r="C29" s="7">
        <f>+'Q4'!C28</f>
        <v>23</v>
      </c>
      <c r="D29" s="81">
        <v>30.130434782999998</v>
      </c>
    </row>
    <row r="30" spans="2:4" x14ac:dyDescent="0.25">
      <c r="B30" s="9" t="s">
        <v>62</v>
      </c>
      <c r="C30" s="7">
        <f>+'Q4'!C29</f>
        <v>7</v>
      </c>
      <c r="D30" s="81">
        <v>17.857142856999999</v>
      </c>
    </row>
    <row r="31" spans="2:4" x14ac:dyDescent="0.25">
      <c r="B31" s="9" t="s">
        <v>63</v>
      </c>
      <c r="C31" s="7">
        <f>+'Q4'!C30</f>
        <v>6</v>
      </c>
      <c r="D31" s="81">
        <v>11.166666666999999</v>
      </c>
    </row>
    <row r="32" spans="2:4" x14ac:dyDescent="0.25">
      <c r="B32" s="4" t="s">
        <v>66</v>
      </c>
      <c r="C32" s="19"/>
      <c r="D32" s="83"/>
    </row>
    <row r="33" spans="2:4" x14ac:dyDescent="0.25">
      <c r="B33" s="9" t="s">
        <v>67</v>
      </c>
      <c r="C33" s="7">
        <f>+'Q4'!C32</f>
        <v>408</v>
      </c>
      <c r="D33" s="81">
        <v>17.075980392000002</v>
      </c>
    </row>
    <row r="34" spans="2:4" x14ac:dyDescent="0.25">
      <c r="B34" s="9" t="s">
        <v>68</v>
      </c>
      <c r="C34" s="7">
        <f>+'Q4'!C33</f>
        <v>124</v>
      </c>
      <c r="D34" s="81">
        <v>17.075980392000002</v>
      </c>
    </row>
  </sheetData>
  <mergeCells count="3">
    <mergeCell ref="B7:B8"/>
    <mergeCell ref="C7:D7"/>
    <mergeCell ref="B4:L4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topLeftCell="A4" zoomScaleNormal="100" workbookViewId="0">
      <selection activeCell="K29" sqref="K29"/>
    </sheetView>
  </sheetViews>
  <sheetFormatPr defaultRowHeight="15" x14ac:dyDescent="0.25"/>
  <cols>
    <col min="1" max="1" width="3.42578125" customWidth="1"/>
    <col min="2" max="2" width="28.28515625" customWidth="1"/>
    <col min="3" max="3" width="14.5703125" customWidth="1"/>
    <col min="4" max="4" width="19.85546875" customWidth="1"/>
    <col min="5" max="5" width="3.42578125" customWidth="1"/>
  </cols>
  <sheetData>
    <row r="1" spans="1:26" ht="18" x14ac:dyDescent="0.25">
      <c r="B1" s="1" t="s">
        <v>41</v>
      </c>
      <c r="C1" s="1"/>
    </row>
    <row r="2" spans="1:26" ht="18" x14ac:dyDescent="0.25">
      <c r="A2" s="27"/>
      <c r="B2" s="1" t="str">
        <f>Índice!B2</f>
        <v>1ª quinzena de fevereiro 2021</v>
      </c>
      <c r="C2" s="1"/>
      <c r="E2" s="80"/>
    </row>
    <row r="3" spans="1:26" x14ac:dyDescent="0.25">
      <c r="B3" s="28" t="s">
        <v>44</v>
      </c>
      <c r="C3" s="28"/>
      <c r="E3" s="80"/>
    </row>
    <row r="4" spans="1:26" ht="54" customHeight="1" x14ac:dyDescent="0.25">
      <c r="B4" s="98" t="s">
        <v>114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/>
    <row r="6" spans="1:26" x14ac:dyDescent="0.25">
      <c r="B6" s="20" t="s">
        <v>137</v>
      </c>
      <c r="C6" s="20"/>
    </row>
    <row r="7" spans="1:26" ht="26.25" customHeight="1" x14ac:dyDescent="0.25">
      <c r="B7" s="108" t="s">
        <v>0</v>
      </c>
      <c r="C7" s="110" t="s">
        <v>108</v>
      </c>
      <c r="D7" s="111"/>
    </row>
    <row r="8" spans="1:26" ht="43.5" customHeight="1" x14ac:dyDescent="0.25">
      <c r="B8" s="109"/>
      <c r="C8" s="79" t="s">
        <v>111</v>
      </c>
      <c r="D8" s="79" t="s">
        <v>115</v>
      </c>
    </row>
    <row r="9" spans="1:26" x14ac:dyDescent="0.25">
      <c r="B9" s="4" t="s">
        <v>4</v>
      </c>
      <c r="C9" s="5"/>
      <c r="D9" s="5"/>
      <c r="E9" s="5"/>
      <c r="F9" s="5"/>
      <c r="H9" s="4"/>
      <c r="I9" s="5"/>
      <c r="J9" s="5"/>
      <c r="K9" s="5"/>
      <c r="L9" s="5"/>
    </row>
    <row r="10" spans="1:26" x14ac:dyDescent="0.25">
      <c r="B10" s="6" t="s">
        <v>4</v>
      </c>
      <c r="C10" s="7">
        <f>+'Q4'!C9</f>
        <v>532</v>
      </c>
      <c r="D10" s="81">
        <v>38.977443608999998</v>
      </c>
    </row>
    <row r="11" spans="1:26" x14ac:dyDescent="0.25">
      <c r="B11" s="4" t="s">
        <v>5</v>
      </c>
      <c r="C11" s="8"/>
      <c r="D11" s="82"/>
    </row>
    <row r="12" spans="1:26" x14ac:dyDescent="0.25">
      <c r="B12" s="9" t="s">
        <v>6</v>
      </c>
      <c r="C12" s="7">
        <f>+'Q4'!C11</f>
        <v>91</v>
      </c>
      <c r="D12" s="81">
        <v>43.307692308</v>
      </c>
    </row>
    <row r="13" spans="1:26" x14ac:dyDescent="0.25">
      <c r="B13" s="9" t="s">
        <v>7</v>
      </c>
      <c r="C13" s="7">
        <f>+'Q4'!C12</f>
        <v>191</v>
      </c>
      <c r="D13" s="81">
        <v>38.910994764000002</v>
      </c>
    </row>
    <row r="14" spans="1:26" x14ac:dyDescent="0.25">
      <c r="B14" s="9" t="s">
        <v>8</v>
      </c>
      <c r="C14" s="7">
        <f>+'Q4'!C13</f>
        <v>166</v>
      </c>
      <c r="D14" s="81">
        <v>39.861445783000001</v>
      </c>
    </row>
    <row r="15" spans="1:26" x14ac:dyDescent="0.25">
      <c r="B15" s="9" t="s">
        <v>9</v>
      </c>
      <c r="C15" s="7">
        <f>+'Q4'!C14</f>
        <v>84</v>
      </c>
      <c r="D15" s="81">
        <v>32.690476189999998</v>
      </c>
    </row>
    <row r="16" spans="1:26" x14ac:dyDescent="0.25">
      <c r="B16" s="4" t="s">
        <v>28</v>
      </c>
      <c r="C16" s="8"/>
      <c r="D16" s="82"/>
    </row>
    <row r="17" spans="2:4" x14ac:dyDescent="0.25">
      <c r="B17" s="9" t="s">
        <v>21</v>
      </c>
      <c r="C17" s="7">
        <f>+'Q4'!C16</f>
        <v>80</v>
      </c>
      <c r="D17" s="81">
        <v>17.287500000000001</v>
      </c>
    </row>
    <row r="18" spans="2:4" x14ac:dyDescent="0.25">
      <c r="B18" s="9" t="s">
        <v>22</v>
      </c>
      <c r="C18" s="7">
        <f>+'Q4'!C17</f>
        <v>18</v>
      </c>
      <c r="D18" s="81">
        <v>39.444444443999998</v>
      </c>
    </row>
    <row r="19" spans="2:4" x14ac:dyDescent="0.25">
      <c r="B19" s="9" t="s">
        <v>23</v>
      </c>
      <c r="C19" s="7">
        <f>+'Q4'!C18</f>
        <v>229</v>
      </c>
      <c r="D19" s="81">
        <v>34.266375545999999</v>
      </c>
    </row>
    <row r="20" spans="2:4" x14ac:dyDescent="0.25">
      <c r="B20" s="9" t="s">
        <v>24</v>
      </c>
      <c r="C20" s="7">
        <f>+'Q4'!C19</f>
        <v>9</v>
      </c>
      <c r="D20" s="81">
        <v>45</v>
      </c>
    </row>
    <row r="21" spans="2:4" x14ac:dyDescent="0.25">
      <c r="B21" s="9" t="s">
        <v>25</v>
      </c>
      <c r="C21" s="7">
        <f>+'Q4'!C20</f>
        <v>69</v>
      </c>
      <c r="D21" s="81">
        <v>49.15942029</v>
      </c>
    </row>
    <row r="22" spans="2:4" x14ac:dyDescent="0.25">
      <c r="B22" s="9" t="s">
        <v>26</v>
      </c>
      <c r="C22" s="7">
        <f>+'Q4'!C21</f>
        <v>28</v>
      </c>
      <c r="D22" s="81">
        <v>44.5</v>
      </c>
    </row>
    <row r="23" spans="2:4" x14ac:dyDescent="0.25">
      <c r="B23" s="9" t="s">
        <v>27</v>
      </c>
      <c r="C23" s="7">
        <f>+'Q4'!C22</f>
        <v>99</v>
      </c>
      <c r="D23" s="81">
        <v>58.111111111</v>
      </c>
    </row>
    <row r="24" spans="2:4" x14ac:dyDescent="0.25">
      <c r="B24" s="4" t="s">
        <v>64</v>
      </c>
      <c r="C24" s="8"/>
      <c r="D24" s="82"/>
    </row>
    <row r="25" spans="2:4" x14ac:dyDescent="0.25">
      <c r="B25" s="9" t="s">
        <v>57</v>
      </c>
      <c r="C25" s="7">
        <f>+'Q4'!C24</f>
        <v>156</v>
      </c>
      <c r="D25" s="81">
        <v>40</v>
      </c>
    </row>
    <row r="26" spans="2:4" x14ac:dyDescent="0.25">
      <c r="B26" s="9" t="s">
        <v>58</v>
      </c>
      <c r="C26" s="7">
        <f>+'Q4'!C25</f>
        <v>82</v>
      </c>
      <c r="D26" s="81">
        <v>38.926829267999999</v>
      </c>
    </row>
    <row r="27" spans="2:4" x14ac:dyDescent="0.25">
      <c r="B27" s="9" t="s">
        <v>59</v>
      </c>
      <c r="C27" s="7">
        <f>+'Q4'!C26</f>
        <v>241</v>
      </c>
      <c r="D27" s="81">
        <v>40.937759335999999</v>
      </c>
    </row>
    <row r="28" spans="2:4" x14ac:dyDescent="0.25">
      <c r="B28" s="9" t="s">
        <v>60</v>
      </c>
      <c r="C28" s="7">
        <f>+'Q4'!C27</f>
        <v>17</v>
      </c>
      <c r="D28" s="81">
        <v>17.941176470999999</v>
      </c>
    </row>
    <row r="29" spans="2:4" x14ac:dyDescent="0.25">
      <c r="B29" s="9" t="s">
        <v>61</v>
      </c>
      <c r="C29" s="7">
        <f>+'Q4'!C28</f>
        <v>23</v>
      </c>
      <c r="D29" s="81">
        <v>40.086956522000001</v>
      </c>
    </row>
    <row r="30" spans="2:4" x14ac:dyDescent="0.25">
      <c r="B30" s="9" t="s">
        <v>62</v>
      </c>
      <c r="C30" s="7">
        <f>+'Q4'!C29</f>
        <v>7</v>
      </c>
      <c r="D30" s="81">
        <v>16.571428570999998</v>
      </c>
    </row>
    <row r="31" spans="2:4" x14ac:dyDescent="0.25">
      <c r="B31" s="9" t="s">
        <v>63</v>
      </c>
      <c r="C31" s="7">
        <f>+'Q4'!C30</f>
        <v>6</v>
      </c>
      <c r="D31" s="81">
        <v>15.833333333000001</v>
      </c>
    </row>
    <row r="32" spans="2:4" x14ac:dyDescent="0.25">
      <c r="B32" s="4" t="s">
        <v>66</v>
      </c>
      <c r="C32" s="19"/>
      <c r="D32" s="83"/>
    </row>
    <row r="33" spans="2:4" x14ac:dyDescent="0.25">
      <c r="B33" s="9" t="s">
        <v>67</v>
      </c>
      <c r="C33" s="7">
        <f>+'Q4'!C32</f>
        <v>408</v>
      </c>
      <c r="D33" s="81">
        <v>39.791666667000001</v>
      </c>
    </row>
    <row r="34" spans="2:4" x14ac:dyDescent="0.25">
      <c r="B34" s="9" t="s">
        <v>68</v>
      </c>
      <c r="C34" s="7">
        <f>+'Q4'!C33</f>
        <v>124</v>
      </c>
      <c r="D34" s="81">
        <v>36.298387097000003</v>
      </c>
    </row>
  </sheetData>
  <mergeCells count="3">
    <mergeCell ref="B4:L4"/>
    <mergeCell ref="B7:B8"/>
    <mergeCell ref="C7:D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39.75" customHeight="1" x14ac:dyDescent="0.25">
      <c r="B4" s="98" t="s">
        <v>116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67.5" x14ac:dyDescent="0.25">
      <c r="B7" s="3" t="s">
        <v>0</v>
      </c>
      <c r="C7" s="3" t="s">
        <v>117</v>
      </c>
      <c r="D7" s="3" t="s">
        <v>118</v>
      </c>
      <c r="E7" s="3" t="s">
        <v>119</v>
      </c>
      <c r="F7" s="3" t="s">
        <v>82</v>
      </c>
      <c r="H7" s="3" t="s">
        <v>0</v>
      </c>
      <c r="I7" s="3" t="s">
        <v>117</v>
      </c>
      <c r="J7" s="3" t="s">
        <v>118</v>
      </c>
      <c r="K7" s="3" t="s">
        <v>119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1560</v>
      </c>
      <c r="D9" s="7">
        <v>468</v>
      </c>
      <c r="E9" s="7">
        <v>19</v>
      </c>
      <c r="F9" s="7">
        <v>985</v>
      </c>
      <c r="H9" s="6" t="s">
        <v>4</v>
      </c>
      <c r="I9" s="11">
        <f>C9/(C9+D9+E9+F9)*100</f>
        <v>51.451187335092349</v>
      </c>
      <c r="J9" s="11">
        <f>D9/(D9+E9+F9+C9)*100</f>
        <v>15.435356200527705</v>
      </c>
      <c r="K9" s="11">
        <f>E9/(E9+F9+D9+C9)*100</f>
        <v>0.62664907651715041</v>
      </c>
      <c r="L9" s="11">
        <f>F9/(F9+E9+D9+C9)*100</f>
        <v>32.486807387862797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233</v>
      </c>
      <c r="D11" s="10">
        <v>133</v>
      </c>
      <c r="E11" s="10">
        <v>12</v>
      </c>
      <c r="F11" s="10">
        <v>255</v>
      </c>
      <c r="H11" s="9" t="s">
        <v>6</v>
      </c>
      <c r="I11" s="13">
        <f t="shared" ref="I11:I22" si="0">C11/(C11+D11+E11+F11)*100</f>
        <v>36.808846761453395</v>
      </c>
      <c r="J11" s="13">
        <f t="shared" ref="J11:J22" si="1">D11/(D11+E11+F11+C11)*100</f>
        <v>21.011058451816748</v>
      </c>
      <c r="K11" s="13">
        <f t="shared" ref="K11:K22" si="2">E11/(E11+F11+D11+C11)*100</f>
        <v>1.8957345971563981</v>
      </c>
      <c r="L11" s="13">
        <f t="shared" ref="L11:L22" si="3">F11/(F11+E11+D11+C11)*100</f>
        <v>40.284360189573462</v>
      </c>
    </row>
    <row r="12" spans="1:12" x14ac:dyDescent="0.25">
      <c r="B12" s="9" t="s">
        <v>7</v>
      </c>
      <c r="C12" s="10">
        <v>542</v>
      </c>
      <c r="D12" s="10">
        <v>180</v>
      </c>
      <c r="E12" s="10">
        <v>4</v>
      </c>
      <c r="F12" s="10">
        <v>357</v>
      </c>
      <c r="H12" s="9" t="s">
        <v>7</v>
      </c>
      <c r="I12" s="13">
        <f t="shared" si="0"/>
        <v>50.046168051708214</v>
      </c>
      <c r="J12" s="13">
        <f t="shared" si="1"/>
        <v>16.62049861495845</v>
      </c>
      <c r="K12" s="13">
        <f t="shared" si="2"/>
        <v>0.36934441366574328</v>
      </c>
      <c r="L12" s="13">
        <f t="shared" si="3"/>
        <v>32.963988919667592</v>
      </c>
    </row>
    <row r="13" spans="1:12" x14ac:dyDescent="0.25">
      <c r="B13" s="9" t="s">
        <v>8</v>
      </c>
      <c r="C13" s="10">
        <v>497</v>
      </c>
      <c r="D13" s="10">
        <v>111</v>
      </c>
      <c r="E13" s="10">
        <v>1</v>
      </c>
      <c r="F13" s="10">
        <v>249</v>
      </c>
      <c r="H13" s="9" t="s">
        <v>8</v>
      </c>
      <c r="I13" s="13">
        <f t="shared" si="0"/>
        <v>57.925407925407924</v>
      </c>
      <c r="J13" s="13">
        <f t="shared" si="1"/>
        <v>12.937062937062937</v>
      </c>
      <c r="K13" s="13">
        <f t="shared" si="2"/>
        <v>0.11655011655011654</v>
      </c>
      <c r="L13" s="13">
        <f t="shared" si="3"/>
        <v>29.02097902097902</v>
      </c>
    </row>
    <row r="14" spans="1:12" x14ac:dyDescent="0.25">
      <c r="B14" s="9" t="s">
        <v>9</v>
      </c>
      <c r="C14" s="10">
        <v>288</v>
      </c>
      <c r="D14" s="10">
        <v>44</v>
      </c>
      <c r="E14" s="10">
        <v>2</v>
      </c>
      <c r="F14" s="10">
        <v>124</v>
      </c>
      <c r="H14" s="9" t="s">
        <v>9</v>
      </c>
      <c r="I14" s="13">
        <f t="shared" si="0"/>
        <v>62.882096069869</v>
      </c>
      <c r="J14" s="13">
        <f t="shared" si="1"/>
        <v>9.606986899563319</v>
      </c>
      <c r="K14" s="13">
        <f t="shared" si="2"/>
        <v>0.43668122270742354</v>
      </c>
      <c r="L14" s="13">
        <f t="shared" si="3"/>
        <v>27.074235807860266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402</v>
      </c>
      <c r="D16" s="10">
        <v>118</v>
      </c>
      <c r="E16" s="10">
        <v>3</v>
      </c>
      <c r="F16" s="10">
        <v>239</v>
      </c>
      <c r="H16" s="9" t="s">
        <v>21</v>
      </c>
      <c r="I16" s="13">
        <f t="shared" si="0"/>
        <v>52.755905511811022</v>
      </c>
      <c r="J16" s="13">
        <f t="shared" si="1"/>
        <v>15.485564304461944</v>
      </c>
      <c r="K16" s="13">
        <f t="shared" si="2"/>
        <v>0.39370078740157477</v>
      </c>
      <c r="L16" s="13">
        <f t="shared" si="3"/>
        <v>31.364829396325462</v>
      </c>
    </row>
    <row r="17" spans="2:12" x14ac:dyDescent="0.25">
      <c r="B17" s="9" t="s">
        <v>22</v>
      </c>
      <c r="C17" s="10">
        <v>104</v>
      </c>
      <c r="D17" s="10">
        <v>32</v>
      </c>
      <c r="E17" s="10">
        <v>1</v>
      </c>
      <c r="F17" s="10">
        <v>87</v>
      </c>
      <c r="H17" s="9" t="s">
        <v>22</v>
      </c>
      <c r="I17" s="13">
        <f t="shared" si="0"/>
        <v>46.428571428571431</v>
      </c>
      <c r="J17" s="13">
        <f t="shared" si="1"/>
        <v>14.285714285714285</v>
      </c>
      <c r="K17" s="13">
        <f t="shared" si="2"/>
        <v>0.4464285714285714</v>
      </c>
      <c r="L17" s="13">
        <f t="shared" si="3"/>
        <v>38.839285714285715</v>
      </c>
    </row>
    <row r="18" spans="2:12" x14ac:dyDescent="0.25">
      <c r="B18" s="9" t="s">
        <v>23</v>
      </c>
      <c r="C18" s="10">
        <v>511</v>
      </c>
      <c r="D18" s="10">
        <v>149</v>
      </c>
      <c r="E18" s="10">
        <v>6</v>
      </c>
      <c r="F18" s="10">
        <v>354</v>
      </c>
      <c r="H18" s="9" t="s">
        <v>23</v>
      </c>
      <c r="I18" s="13">
        <f t="shared" si="0"/>
        <v>50.098039215686271</v>
      </c>
      <c r="J18" s="13">
        <f t="shared" si="1"/>
        <v>14.607843137254903</v>
      </c>
      <c r="K18" s="13">
        <f t="shared" si="2"/>
        <v>0.58823529411764708</v>
      </c>
      <c r="L18" s="13">
        <f t="shared" si="3"/>
        <v>34.705882352941174</v>
      </c>
    </row>
    <row r="19" spans="2:12" x14ac:dyDescent="0.25">
      <c r="B19" s="9" t="s">
        <v>24</v>
      </c>
      <c r="C19" s="10">
        <v>85</v>
      </c>
      <c r="D19" s="10">
        <v>13</v>
      </c>
      <c r="E19" s="10">
        <v>0</v>
      </c>
      <c r="F19" s="10">
        <v>37</v>
      </c>
      <c r="H19" s="9" t="s">
        <v>24</v>
      </c>
      <c r="I19" s="13">
        <f t="shared" si="0"/>
        <v>62.962962962962962</v>
      </c>
      <c r="J19" s="13">
        <f t="shared" si="1"/>
        <v>9.6296296296296298</v>
      </c>
      <c r="K19" s="13">
        <f t="shared" si="2"/>
        <v>0</v>
      </c>
      <c r="L19" s="13">
        <f t="shared" si="3"/>
        <v>27.407407407407408</v>
      </c>
    </row>
    <row r="20" spans="2:12" x14ac:dyDescent="0.25">
      <c r="B20" s="9" t="s">
        <v>25</v>
      </c>
      <c r="C20" s="10">
        <v>138</v>
      </c>
      <c r="D20" s="10">
        <v>65</v>
      </c>
      <c r="E20" s="10">
        <v>2</v>
      </c>
      <c r="F20" s="10">
        <v>102</v>
      </c>
      <c r="H20" s="9" t="s">
        <v>25</v>
      </c>
      <c r="I20" s="13">
        <f t="shared" si="0"/>
        <v>44.951140065146575</v>
      </c>
      <c r="J20" s="13">
        <f t="shared" si="1"/>
        <v>21.172638436482085</v>
      </c>
      <c r="K20" s="13">
        <f t="shared" si="2"/>
        <v>0.65146579804560267</v>
      </c>
      <c r="L20" s="13">
        <f t="shared" si="3"/>
        <v>33.22475570032573</v>
      </c>
    </row>
    <row r="21" spans="2:12" x14ac:dyDescent="0.25">
      <c r="B21" s="9" t="s">
        <v>26</v>
      </c>
      <c r="C21" s="10">
        <v>53</v>
      </c>
      <c r="D21" s="10">
        <v>16</v>
      </c>
      <c r="E21" s="10">
        <v>2</v>
      </c>
      <c r="F21" s="10">
        <v>24</v>
      </c>
      <c r="H21" s="9" t="s">
        <v>26</v>
      </c>
      <c r="I21" s="13">
        <f t="shared" si="0"/>
        <v>55.78947368421052</v>
      </c>
      <c r="J21" s="13">
        <f t="shared" si="1"/>
        <v>16.842105263157894</v>
      </c>
      <c r="K21" s="13">
        <f t="shared" si="2"/>
        <v>2.1052631578947367</v>
      </c>
      <c r="L21" s="13">
        <f t="shared" si="3"/>
        <v>25.263157894736842</v>
      </c>
    </row>
    <row r="22" spans="2:12" x14ac:dyDescent="0.25">
      <c r="B22" s="9" t="s">
        <v>27</v>
      </c>
      <c r="C22" s="10">
        <v>267</v>
      </c>
      <c r="D22" s="10">
        <v>75</v>
      </c>
      <c r="E22" s="10">
        <v>5</v>
      </c>
      <c r="F22" s="10">
        <v>142</v>
      </c>
      <c r="H22" s="9" t="s">
        <v>27</v>
      </c>
      <c r="I22" s="13">
        <f t="shared" si="0"/>
        <v>54.601226993865026</v>
      </c>
      <c r="J22" s="13">
        <f t="shared" si="1"/>
        <v>15.337423312883436</v>
      </c>
      <c r="K22" s="13">
        <f t="shared" si="2"/>
        <v>1.0224948875255624</v>
      </c>
      <c r="L22" s="13">
        <f t="shared" si="3"/>
        <v>29.038854805725972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469</v>
      </c>
      <c r="D24" s="10">
        <v>162</v>
      </c>
      <c r="E24" s="10">
        <v>1</v>
      </c>
      <c r="F24" s="10">
        <v>321</v>
      </c>
      <c r="H24" s="9" t="s">
        <v>57</v>
      </c>
      <c r="I24" s="13">
        <f t="shared" ref="I24:I30" si="4">C24/(C24+D24+E24+F24)*100</f>
        <v>49.213011542497377</v>
      </c>
      <c r="J24" s="13">
        <f t="shared" ref="J24:J30" si="5">D24/(D24+E24+F24+C24)*100</f>
        <v>16.998950682056662</v>
      </c>
      <c r="K24" s="13">
        <f t="shared" ref="K24:K30" si="6">E24/(E24+F24+D24+C24)*100</f>
        <v>0.1049317943336831</v>
      </c>
      <c r="L24" s="13">
        <f t="shared" ref="L24:L30" si="7">F24/(F24+E24+D24+C24)*100</f>
        <v>33.683105981112277</v>
      </c>
    </row>
    <row r="25" spans="2:12" x14ac:dyDescent="0.25">
      <c r="B25" s="9" t="s">
        <v>58</v>
      </c>
      <c r="C25" s="10">
        <v>285</v>
      </c>
      <c r="D25" s="10">
        <v>94</v>
      </c>
      <c r="E25" s="10">
        <v>0</v>
      </c>
      <c r="F25" s="10">
        <v>185</v>
      </c>
      <c r="H25" s="9" t="s">
        <v>58</v>
      </c>
      <c r="I25" s="13">
        <f t="shared" si="4"/>
        <v>50.531914893617028</v>
      </c>
      <c r="J25" s="13">
        <f t="shared" si="5"/>
        <v>16.666666666666664</v>
      </c>
      <c r="K25" s="13">
        <f t="shared" si="6"/>
        <v>0</v>
      </c>
      <c r="L25" s="13">
        <f t="shared" si="7"/>
        <v>32.801418439716315</v>
      </c>
    </row>
    <row r="26" spans="2:12" x14ac:dyDescent="0.25">
      <c r="B26" s="9" t="s">
        <v>59</v>
      </c>
      <c r="C26" s="10">
        <v>632</v>
      </c>
      <c r="D26" s="10">
        <v>153</v>
      </c>
      <c r="E26" s="10">
        <v>15</v>
      </c>
      <c r="F26" s="10">
        <v>347</v>
      </c>
      <c r="H26" s="9" t="s">
        <v>59</v>
      </c>
      <c r="I26" s="13">
        <f t="shared" si="4"/>
        <v>55.100261551874453</v>
      </c>
      <c r="J26" s="13">
        <f t="shared" si="5"/>
        <v>13.339145597210115</v>
      </c>
      <c r="K26" s="13">
        <f t="shared" si="6"/>
        <v>1.3077593722755012</v>
      </c>
      <c r="L26" s="13">
        <f t="shared" si="7"/>
        <v>30.252833478639928</v>
      </c>
    </row>
    <row r="27" spans="2:12" x14ac:dyDescent="0.25">
      <c r="B27" s="9" t="s">
        <v>60</v>
      </c>
      <c r="C27" s="10">
        <v>51</v>
      </c>
      <c r="D27" s="10">
        <v>8</v>
      </c>
      <c r="E27" s="10">
        <v>2</v>
      </c>
      <c r="F27" s="10">
        <v>48</v>
      </c>
      <c r="H27" s="9" t="s">
        <v>60</v>
      </c>
      <c r="I27" s="13">
        <f t="shared" si="4"/>
        <v>46.788990825688074</v>
      </c>
      <c r="J27" s="13">
        <f t="shared" si="5"/>
        <v>7.3394495412844041</v>
      </c>
      <c r="K27" s="13">
        <f t="shared" si="6"/>
        <v>1.834862385321101</v>
      </c>
      <c r="L27" s="13">
        <f t="shared" si="7"/>
        <v>44.036697247706428</v>
      </c>
    </row>
    <row r="28" spans="2:12" x14ac:dyDescent="0.25">
      <c r="B28" s="9" t="s">
        <v>61</v>
      </c>
      <c r="C28" s="10">
        <v>74</v>
      </c>
      <c r="D28" s="10">
        <v>39</v>
      </c>
      <c r="E28" s="10">
        <v>1</v>
      </c>
      <c r="F28" s="10">
        <v>52</v>
      </c>
      <c r="H28" s="9" t="s">
        <v>61</v>
      </c>
      <c r="I28" s="13">
        <f t="shared" si="4"/>
        <v>44.578313253012048</v>
      </c>
      <c r="J28" s="13">
        <f t="shared" si="5"/>
        <v>23.493975903614459</v>
      </c>
      <c r="K28" s="13">
        <f t="shared" si="6"/>
        <v>0.60240963855421692</v>
      </c>
      <c r="L28" s="13">
        <f t="shared" si="7"/>
        <v>31.325301204819279</v>
      </c>
    </row>
    <row r="29" spans="2:12" x14ac:dyDescent="0.25">
      <c r="B29" s="9" t="s">
        <v>62</v>
      </c>
      <c r="C29" s="10">
        <v>23</v>
      </c>
      <c r="D29" s="10">
        <v>6</v>
      </c>
      <c r="E29" s="10">
        <v>0</v>
      </c>
      <c r="F29" s="10">
        <v>10</v>
      </c>
      <c r="H29" s="9" t="s">
        <v>62</v>
      </c>
      <c r="I29" s="13">
        <f t="shared" si="4"/>
        <v>58.974358974358978</v>
      </c>
      <c r="J29" s="13">
        <f t="shared" si="5"/>
        <v>15.384615384615385</v>
      </c>
      <c r="K29" s="13">
        <f t="shared" si="6"/>
        <v>0</v>
      </c>
      <c r="L29" s="13">
        <f t="shared" si="7"/>
        <v>25.641025641025639</v>
      </c>
    </row>
    <row r="30" spans="2:12" x14ac:dyDescent="0.25">
      <c r="B30" s="9" t="s">
        <v>63</v>
      </c>
      <c r="C30" s="10">
        <v>26</v>
      </c>
      <c r="D30" s="10">
        <v>6</v>
      </c>
      <c r="E30" s="10">
        <v>0</v>
      </c>
      <c r="F30" s="10">
        <v>22</v>
      </c>
      <c r="H30" s="9" t="s">
        <v>63</v>
      </c>
      <c r="I30" s="13">
        <f t="shared" si="4"/>
        <v>48.148148148148145</v>
      </c>
      <c r="J30" s="13">
        <f t="shared" si="5"/>
        <v>11.111111111111111</v>
      </c>
      <c r="K30" s="13">
        <f t="shared" si="6"/>
        <v>0</v>
      </c>
      <c r="L30" s="13">
        <f t="shared" si="7"/>
        <v>40.74074074074074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1153</v>
      </c>
      <c r="D32" s="10">
        <v>361</v>
      </c>
      <c r="E32" s="10">
        <v>13</v>
      </c>
      <c r="F32" s="10">
        <v>767</v>
      </c>
      <c r="G32" s="35"/>
      <c r="H32" s="9" t="s">
        <v>67</v>
      </c>
      <c r="I32" s="34">
        <f t="shared" ref="I32:I33" si="8">C32/(C32+D32+E32+F32)*100</f>
        <v>50.261551874455101</v>
      </c>
      <c r="J32" s="34">
        <f t="shared" ref="J32:J33" si="9">D32/(D32+E32+F32+C32)*100</f>
        <v>15.736704446381866</v>
      </c>
      <c r="K32" s="34">
        <f t="shared" ref="K32:K33" si="10">E32/(E32+F32+D32+C32)*100</f>
        <v>0.56669572798605061</v>
      </c>
      <c r="L32" s="34">
        <f t="shared" ref="L32:L33" si="11">F32/(F32+E32+D32+C32)*100</f>
        <v>33.435047951176983</v>
      </c>
    </row>
    <row r="33" spans="2:12" x14ac:dyDescent="0.25">
      <c r="B33" s="9" t="s">
        <v>68</v>
      </c>
      <c r="C33" s="10">
        <v>407</v>
      </c>
      <c r="D33" s="10">
        <v>107</v>
      </c>
      <c r="E33" s="10">
        <v>6</v>
      </c>
      <c r="F33" s="10">
        <v>218</v>
      </c>
      <c r="G33" s="35"/>
      <c r="H33" s="9" t="s">
        <v>68</v>
      </c>
      <c r="I33" s="34">
        <f t="shared" si="8"/>
        <v>55.1490514905149</v>
      </c>
      <c r="J33" s="34">
        <f t="shared" si="9"/>
        <v>14.498644986449866</v>
      </c>
      <c r="K33" s="34">
        <f t="shared" si="10"/>
        <v>0.81300813008130091</v>
      </c>
      <c r="L33" s="34">
        <f t="shared" si="11"/>
        <v>29.539295392953928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4.5703125" customWidth="1"/>
    <col min="4" max="4" width="19.85546875" customWidth="1"/>
    <col min="5" max="5" width="3.42578125" customWidth="1"/>
  </cols>
  <sheetData>
    <row r="1" spans="1:26" ht="18" x14ac:dyDescent="0.25">
      <c r="B1" s="1" t="s">
        <v>41</v>
      </c>
      <c r="C1" s="1"/>
    </row>
    <row r="2" spans="1:26" ht="18" x14ac:dyDescent="0.25">
      <c r="A2" s="27"/>
      <c r="B2" s="1" t="str">
        <f>Índice!B2</f>
        <v>1ª quinzena de fevereiro 2021</v>
      </c>
      <c r="C2" s="1"/>
      <c r="E2" s="80"/>
    </row>
    <row r="3" spans="1:26" x14ac:dyDescent="0.25">
      <c r="B3" s="28" t="s">
        <v>44</v>
      </c>
      <c r="C3" s="28"/>
      <c r="E3" s="80"/>
    </row>
    <row r="4" spans="1:26" ht="54" customHeight="1" x14ac:dyDescent="0.25">
      <c r="B4" s="98" t="s">
        <v>116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/>
    <row r="6" spans="1:26" x14ac:dyDescent="0.25">
      <c r="B6" s="20" t="s">
        <v>110</v>
      </c>
      <c r="C6" s="20"/>
    </row>
    <row r="7" spans="1:26" ht="26.25" customHeight="1" x14ac:dyDescent="0.25">
      <c r="B7" s="108" t="s">
        <v>0</v>
      </c>
      <c r="C7" s="110" t="s">
        <v>120</v>
      </c>
      <c r="D7" s="111"/>
    </row>
    <row r="8" spans="1:26" ht="43.5" customHeight="1" x14ac:dyDescent="0.25">
      <c r="B8" s="109"/>
      <c r="C8" s="79" t="s">
        <v>111</v>
      </c>
      <c r="D8" s="79" t="s">
        <v>121</v>
      </c>
    </row>
    <row r="9" spans="1:26" x14ac:dyDescent="0.25">
      <c r="B9" s="4" t="s">
        <v>4</v>
      </c>
      <c r="C9" s="5"/>
      <c r="D9" s="5"/>
      <c r="E9" s="5"/>
      <c r="F9" s="5"/>
      <c r="H9" s="4"/>
      <c r="I9" s="5"/>
      <c r="J9" s="5"/>
      <c r="K9" s="5"/>
      <c r="L9" s="5"/>
    </row>
    <row r="10" spans="1:26" x14ac:dyDescent="0.25">
      <c r="B10" s="6" t="s">
        <v>4</v>
      </c>
      <c r="C10" s="7">
        <f>+'Q5'!C9</f>
        <v>1560</v>
      </c>
      <c r="D10" s="81">
        <v>10.120512821</v>
      </c>
    </row>
    <row r="11" spans="1:26" x14ac:dyDescent="0.25">
      <c r="B11" s="4" t="s">
        <v>5</v>
      </c>
      <c r="C11" s="8"/>
      <c r="D11" s="82"/>
    </row>
    <row r="12" spans="1:26" x14ac:dyDescent="0.25">
      <c r="B12" s="9" t="s">
        <v>6</v>
      </c>
      <c r="C12" s="7">
        <f>+'Q5'!C11</f>
        <v>233</v>
      </c>
      <c r="D12" s="81">
        <v>9.5922746780000008</v>
      </c>
    </row>
    <row r="13" spans="1:26" x14ac:dyDescent="0.25">
      <c r="B13" s="9" t="s">
        <v>7</v>
      </c>
      <c r="C13" s="7">
        <f>+'Q5'!C12</f>
        <v>542</v>
      </c>
      <c r="D13" s="81">
        <v>9.9003690039999999</v>
      </c>
    </row>
    <row r="14" spans="1:26" x14ac:dyDescent="0.25">
      <c r="B14" s="9" t="s">
        <v>8</v>
      </c>
      <c r="C14" s="7">
        <f>+'Q5'!C13</f>
        <v>497</v>
      </c>
      <c r="D14" s="81">
        <v>10.694164990000001</v>
      </c>
    </row>
    <row r="15" spans="1:26" x14ac:dyDescent="0.25">
      <c r="B15" s="9" t="s">
        <v>9</v>
      </c>
      <c r="C15" s="7">
        <f>+'Q5'!C14</f>
        <v>288</v>
      </c>
      <c r="D15" s="81">
        <v>9.9722222219999992</v>
      </c>
    </row>
    <row r="16" spans="1:26" x14ac:dyDescent="0.25">
      <c r="B16" s="4" t="s">
        <v>28</v>
      </c>
      <c r="C16" s="8"/>
      <c r="D16" s="82"/>
    </row>
    <row r="17" spans="2:4" x14ac:dyDescent="0.25">
      <c r="B17" s="9" t="s">
        <v>21</v>
      </c>
      <c r="C17" s="7">
        <f>+'Q5'!C16</f>
        <v>402</v>
      </c>
      <c r="D17" s="81">
        <v>10.064676617</v>
      </c>
    </row>
    <row r="18" spans="2:4" x14ac:dyDescent="0.25">
      <c r="B18" s="9" t="s">
        <v>22</v>
      </c>
      <c r="C18" s="7">
        <f>+'Q5'!C17</f>
        <v>104</v>
      </c>
      <c r="D18" s="81">
        <v>9.048076923</v>
      </c>
    </row>
    <row r="19" spans="2:4" x14ac:dyDescent="0.25">
      <c r="B19" s="9" t="s">
        <v>23</v>
      </c>
      <c r="C19" s="7">
        <f>+'Q5'!C18</f>
        <v>511</v>
      </c>
      <c r="D19" s="81">
        <v>9.2191780820000009</v>
      </c>
    </row>
    <row r="20" spans="2:4" x14ac:dyDescent="0.25">
      <c r="B20" s="9" t="s">
        <v>24</v>
      </c>
      <c r="C20" s="7">
        <f>+'Q5'!C19</f>
        <v>85</v>
      </c>
      <c r="D20" s="81">
        <v>11.905882353000001</v>
      </c>
    </row>
    <row r="21" spans="2:4" x14ac:dyDescent="0.25">
      <c r="B21" s="9" t="s">
        <v>25</v>
      </c>
      <c r="C21" s="7">
        <f>+'Q5'!C20</f>
        <v>138</v>
      </c>
      <c r="D21" s="81">
        <v>13.528985507</v>
      </c>
    </row>
    <row r="22" spans="2:4" x14ac:dyDescent="0.25">
      <c r="B22" s="9" t="s">
        <v>26</v>
      </c>
      <c r="C22" s="7">
        <f>+'Q5'!C21</f>
        <v>53</v>
      </c>
      <c r="D22" s="81">
        <v>9.5660377360000002</v>
      </c>
    </row>
    <row r="23" spans="2:4" x14ac:dyDescent="0.25">
      <c r="B23" s="9" t="s">
        <v>27</v>
      </c>
      <c r="C23" s="7">
        <f>+'Q5'!C22</f>
        <v>267</v>
      </c>
      <c r="D23" s="81">
        <v>10.127340823999999</v>
      </c>
    </row>
    <row r="24" spans="2:4" x14ac:dyDescent="0.25">
      <c r="B24" s="4" t="s">
        <v>64</v>
      </c>
      <c r="C24" s="8"/>
      <c r="D24" s="82"/>
    </row>
    <row r="25" spans="2:4" x14ac:dyDescent="0.25">
      <c r="B25" s="9" t="s">
        <v>57</v>
      </c>
      <c r="C25" s="7">
        <f>+'Q5'!C24</f>
        <v>469</v>
      </c>
      <c r="D25" s="81">
        <v>9.8997867799999995</v>
      </c>
    </row>
    <row r="26" spans="2:4" x14ac:dyDescent="0.25">
      <c r="B26" s="9" t="s">
        <v>58</v>
      </c>
      <c r="C26" s="7">
        <f>+'Q5'!C25</f>
        <v>285</v>
      </c>
      <c r="D26" s="81">
        <v>9.0421052629999998</v>
      </c>
    </row>
    <row r="27" spans="2:4" x14ac:dyDescent="0.25">
      <c r="B27" s="9" t="s">
        <v>59</v>
      </c>
      <c r="C27" s="7">
        <f>+'Q5'!C26</f>
        <v>632</v>
      </c>
      <c r="D27" s="81">
        <v>10.575949367</v>
      </c>
    </row>
    <row r="28" spans="2:4" x14ac:dyDescent="0.25">
      <c r="B28" s="9" t="s">
        <v>60</v>
      </c>
      <c r="C28" s="7">
        <f>+'Q5'!C27</f>
        <v>51</v>
      </c>
      <c r="D28" s="81">
        <v>7.450980392</v>
      </c>
    </row>
    <row r="29" spans="2:4" x14ac:dyDescent="0.25">
      <c r="B29" s="9" t="s">
        <v>61</v>
      </c>
      <c r="C29" s="7">
        <f>+'Q5'!C28</f>
        <v>74</v>
      </c>
      <c r="D29" s="81">
        <v>11.013513514</v>
      </c>
    </row>
    <row r="30" spans="2:4" x14ac:dyDescent="0.25">
      <c r="B30" s="9" t="s">
        <v>62</v>
      </c>
      <c r="C30" s="7">
        <f>+'Q5'!C29</f>
        <v>23</v>
      </c>
      <c r="D30" s="81">
        <v>15.130434783</v>
      </c>
    </row>
    <row r="31" spans="2:4" x14ac:dyDescent="0.25">
      <c r="B31" s="9" t="s">
        <v>63</v>
      </c>
      <c r="C31" s="7">
        <f>+'Q5'!C30</f>
        <v>26</v>
      </c>
      <c r="D31" s="81">
        <v>13.115384615</v>
      </c>
    </row>
    <row r="32" spans="2:4" x14ac:dyDescent="0.25">
      <c r="B32" s="4" t="s">
        <v>66</v>
      </c>
      <c r="C32" s="19"/>
      <c r="D32" s="83"/>
    </row>
    <row r="33" spans="2:4" x14ac:dyDescent="0.25">
      <c r="B33" s="9" t="s">
        <v>67</v>
      </c>
      <c r="C33" s="7">
        <f>+'Q5'!C32</f>
        <v>1153</v>
      </c>
      <c r="D33" s="81">
        <v>9.8135299220000007</v>
      </c>
    </row>
    <row r="34" spans="2:4" x14ac:dyDescent="0.25">
      <c r="B34" s="9" t="s">
        <v>68</v>
      </c>
      <c r="C34" s="7">
        <f>+'Q5'!C33</f>
        <v>407</v>
      </c>
      <c r="D34" s="81">
        <v>10.99017199</v>
      </c>
    </row>
  </sheetData>
  <mergeCells count="3">
    <mergeCell ref="B4:L4"/>
    <mergeCell ref="B7:B8"/>
    <mergeCell ref="C7:D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60" customHeight="1" x14ac:dyDescent="0.25">
      <c r="B4" s="98" t="s">
        <v>122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82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1891</v>
      </c>
      <c r="D9" s="7">
        <v>97</v>
      </c>
      <c r="E9" s="7">
        <v>2974</v>
      </c>
      <c r="F9" s="7">
        <v>504</v>
      </c>
      <c r="H9" s="6" t="s">
        <v>4</v>
      </c>
      <c r="I9" s="11">
        <f>C9/(C9+D9+E9+F9)*100</f>
        <v>34.595682400292723</v>
      </c>
      <c r="J9" s="11">
        <f>D9/(D9+E9+F9+C9)*100</f>
        <v>1.7746066593487011</v>
      </c>
      <c r="K9" s="11">
        <f>E9/(E9+F9+D9+C9)*100</f>
        <v>54.409074277350896</v>
      </c>
      <c r="L9" s="11">
        <f>F9/(F9+E9+D9+C9)*100</f>
        <v>9.2206366630076833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297</v>
      </c>
      <c r="D11" s="10">
        <v>8</v>
      </c>
      <c r="E11" s="10">
        <v>664</v>
      </c>
      <c r="F11" s="10">
        <v>137</v>
      </c>
      <c r="H11" s="9" t="s">
        <v>6</v>
      </c>
      <c r="I11" s="13">
        <f t="shared" ref="I11:I22" si="0">C11/(C11+D11+E11+F11)*100</f>
        <v>26.853526220614825</v>
      </c>
      <c r="J11" s="13">
        <f t="shared" ref="J11:J22" si="1">D11/(D11+E11+F11+C11)*100</f>
        <v>0.72332730560578662</v>
      </c>
      <c r="K11" s="13">
        <f t="shared" ref="K11:K22" si="2">E11/(E11+F11+D11+C11)*100</f>
        <v>60.036166365280287</v>
      </c>
      <c r="L11" s="13">
        <f t="shared" ref="L11:L22" si="3">F11/(F11+E11+D11+C11)*100</f>
        <v>12.386980108499095</v>
      </c>
    </row>
    <row r="12" spans="1:12" x14ac:dyDescent="0.25">
      <c r="B12" s="9" t="s">
        <v>7</v>
      </c>
      <c r="C12" s="10">
        <v>637</v>
      </c>
      <c r="D12" s="10">
        <v>32</v>
      </c>
      <c r="E12" s="10">
        <v>1145</v>
      </c>
      <c r="F12" s="10">
        <v>186</v>
      </c>
      <c r="H12" s="9" t="s">
        <v>7</v>
      </c>
      <c r="I12" s="13">
        <f t="shared" si="0"/>
        <v>31.85</v>
      </c>
      <c r="J12" s="13">
        <f t="shared" si="1"/>
        <v>1.6</v>
      </c>
      <c r="K12" s="13">
        <f t="shared" si="2"/>
        <v>57.25</v>
      </c>
      <c r="L12" s="13">
        <f t="shared" si="3"/>
        <v>9.3000000000000007</v>
      </c>
    </row>
    <row r="13" spans="1:12" x14ac:dyDescent="0.25">
      <c r="B13" s="9" t="s">
        <v>8</v>
      </c>
      <c r="C13" s="10">
        <v>620</v>
      </c>
      <c r="D13" s="10">
        <v>36</v>
      </c>
      <c r="E13" s="10">
        <v>799</v>
      </c>
      <c r="F13" s="10">
        <v>117</v>
      </c>
      <c r="H13" s="9" t="s">
        <v>8</v>
      </c>
      <c r="I13" s="13">
        <f t="shared" si="0"/>
        <v>39.440203562340969</v>
      </c>
      <c r="J13" s="13">
        <f t="shared" si="1"/>
        <v>2.2900763358778624</v>
      </c>
      <c r="K13" s="13">
        <f t="shared" si="2"/>
        <v>50.826972010178118</v>
      </c>
      <c r="L13" s="13">
        <f t="shared" si="3"/>
        <v>7.4427480916030531</v>
      </c>
    </row>
    <row r="14" spans="1:12" x14ac:dyDescent="0.25">
      <c r="B14" s="9" t="s">
        <v>9</v>
      </c>
      <c r="C14" s="10">
        <v>337</v>
      </c>
      <c r="D14" s="10">
        <v>21</v>
      </c>
      <c r="E14" s="10">
        <v>366</v>
      </c>
      <c r="F14" s="10">
        <v>64</v>
      </c>
      <c r="H14" s="9" t="s">
        <v>9</v>
      </c>
      <c r="I14" s="13">
        <f t="shared" si="0"/>
        <v>42.766497461928935</v>
      </c>
      <c r="J14" s="13">
        <f t="shared" si="1"/>
        <v>2.6649746192893402</v>
      </c>
      <c r="K14" s="13">
        <f t="shared" si="2"/>
        <v>46.44670050761421</v>
      </c>
      <c r="L14" s="13">
        <f t="shared" si="3"/>
        <v>8.1218274111675122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595</v>
      </c>
      <c r="D16" s="10">
        <v>39</v>
      </c>
      <c r="E16" s="10">
        <v>802</v>
      </c>
      <c r="F16" s="10">
        <v>98</v>
      </c>
      <c r="H16" s="9" t="s">
        <v>21</v>
      </c>
      <c r="I16" s="13">
        <f t="shared" si="0"/>
        <v>38.787483702737937</v>
      </c>
      <c r="J16" s="13">
        <f t="shared" si="1"/>
        <v>2.5423728813559325</v>
      </c>
      <c r="K16" s="13">
        <f t="shared" si="2"/>
        <v>52.281616688396348</v>
      </c>
      <c r="L16" s="13">
        <f t="shared" si="3"/>
        <v>6.3885267275097783</v>
      </c>
    </row>
    <row r="17" spans="2:12" x14ac:dyDescent="0.25">
      <c r="B17" s="9" t="s">
        <v>22</v>
      </c>
      <c r="C17" s="10">
        <v>143</v>
      </c>
      <c r="D17" s="10">
        <v>11</v>
      </c>
      <c r="E17" s="10">
        <v>387</v>
      </c>
      <c r="F17" s="10">
        <v>65</v>
      </c>
      <c r="H17" s="9" t="s">
        <v>22</v>
      </c>
      <c r="I17" s="13">
        <f t="shared" si="0"/>
        <v>23.597359735973598</v>
      </c>
      <c r="J17" s="13">
        <f t="shared" si="1"/>
        <v>1.8151815181518154</v>
      </c>
      <c r="K17" s="13">
        <f t="shared" si="2"/>
        <v>63.861386138613859</v>
      </c>
      <c r="L17" s="13">
        <f t="shared" si="3"/>
        <v>10.726072607260726</v>
      </c>
    </row>
    <row r="18" spans="2:12" x14ac:dyDescent="0.25">
      <c r="B18" s="9" t="s">
        <v>23</v>
      </c>
      <c r="C18" s="10">
        <v>519</v>
      </c>
      <c r="D18" s="10">
        <v>15</v>
      </c>
      <c r="E18" s="10">
        <v>955</v>
      </c>
      <c r="F18" s="10">
        <v>181</v>
      </c>
      <c r="H18" s="9" t="s">
        <v>23</v>
      </c>
      <c r="I18" s="13">
        <f t="shared" si="0"/>
        <v>31.077844311377245</v>
      </c>
      <c r="J18" s="13">
        <f t="shared" si="1"/>
        <v>0.89820359281437123</v>
      </c>
      <c r="K18" s="13">
        <f t="shared" si="2"/>
        <v>57.185628742514972</v>
      </c>
      <c r="L18" s="13">
        <f t="shared" si="3"/>
        <v>10.838323353293413</v>
      </c>
    </row>
    <row r="19" spans="2:12" x14ac:dyDescent="0.25">
      <c r="B19" s="9" t="s">
        <v>24</v>
      </c>
      <c r="C19" s="10">
        <v>71</v>
      </c>
      <c r="D19" s="10">
        <v>3</v>
      </c>
      <c r="E19" s="10">
        <v>105</v>
      </c>
      <c r="F19" s="10">
        <v>12</v>
      </c>
      <c r="H19" s="9" t="s">
        <v>24</v>
      </c>
      <c r="I19" s="13">
        <f t="shared" si="0"/>
        <v>37.172774869109951</v>
      </c>
      <c r="J19" s="13">
        <f t="shared" si="1"/>
        <v>1.5706806282722512</v>
      </c>
      <c r="K19" s="13">
        <f t="shared" si="2"/>
        <v>54.973821989528794</v>
      </c>
      <c r="L19" s="13">
        <f t="shared" si="3"/>
        <v>6.2827225130890048</v>
      </c>
    </row>
    <row r="20" spans="2:12" x14ac:dyDescent="0.25">
      <c r="B20" s="9" t="s">
        <v>25</v>
      </c>
      <c r="C20" s="10">
        <v>231</v>
      </c>
      <c r="D20" s="10">
        <v>1</v>
      </c>
      <c r="E20" s="10">
        <v>69</v>
      </c>
      <c r="F20" s="10">
        <v>44</v>
      </c>
      <c r="H20" s="9" t="s">
        <v>25</v>
      </c>
      <c r="I20" s="13">
        <f t="shared" si="0"/>
        <v>66.956521739130437</v>
      </c>
      <c r="J20" s="13">
        <f t="shared" si="1"/>
        <v>0.28985507246376813</v>
      </c>
      <c r="K20" s="13">
        <f t="shared" si="2"/>
        <v>20</v>
      </c>
      <c r="L20" s="13">
        <f t="shared" si="3"/>
        <v>12.753623188405797</v>
      </c>
    </row>
    <row r="21" spans="2:12" x14ac:dyDescent="0.25">
      <c r="B21" s="9" t="s">
        <v>26</v>
      </c>
      <c r="C21" s="10">
        <v>44</v>
      </c>
      <c r="D21" s="10">
        <v>3</v>
      </c>
      <c r="E21" s="10">
        <v>159</v>
      </c>
      <c r="F21" s="10">
        <v>16</v>
      </c>
      <c r="H21" s="9" t="s">
        <v>26</v>
      </c>
      <c r="I21" s="13">
        <f t="shared" si="0"/>
        <v>19.81981981981982</v>
      </c>
      <c r="J21" s="13">
        <f t="shared" si="1"/>
        <v>1.3513513513513513</v>
      </c>
      <c r="K21" s="13">
        <f t="shared" si="2"/>
        <v>71.621621621621628</v>
      </c>
      <c r="L21" s="13">
        <f t="shared" si="3"/>
        <v>7.2072072072072073</v>
      </c>
    </row>
    <row r="22" spans="2:12" x14ac:dyDescent="0.25">
      <c r="B22" s="9" t="s">
        <v>27</v>
      </c>
      <c r="C22" s="10">
        <v>288</v>
      </c>
      <c r="D22" s="10">
        <v>25</v>
      </c>
      <c r="E22" s="10">
        <v>497</v>
      </c>
      <c r="F22" s="10">
        <v>88</v>
      </c>
      <c r="H22" s="9" t="s">
        <v>27</v>
      </c>
      <c r="I22" s="13">
        <f t="shared" si="0"/>
        <v>32.071269487750556</v>
      </c>
      <c r="J22" s="13">
        <f t="shared" si="1"/>
        <v>2.783964365256125</v>
      </c>
      <c r="K22" s="13">
        <f t="shared" si="2"/>
        <v>55.345211581291764</v>
      </c>
      <c r="L22" s="13">
        <f t="shared" si="3"/>
        <v>9.799554565701559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608</v>
      </c>
      <c r="D24" s="10">
        <v>35</v>
      </c>
      <c r="E24" s="10">
        <v>970</v>
      </c>
      <c r="F24" s="10">
        <v>154</v>
      </c>
      <c r="H24" s="9" t="s">
        <v>57</v>
      </c>
      <c r="I24" s="13">
        <f t="shared" ref="I24:I30" si="4">C24/(C24+D24+E24+F24)*100</f>
        <v>34.408602150537639</v>
      </c>
      <c r="J24" s="13">
        <f t="shared" ref="J24:J30" si="5">D24/(D24+E24+F24+C24)*100</f>
        <v>1.9807583474816073</v>
      </c>
      <c r="K24" s="13">
        <f t="shared" ref="K24:K30" si="6">E24/(E24+F24+D24+C24)*100</f>
        <v>54.89530277306168</v>
      </c>
      <c r="L24" s="13">
        <f t="shared" ref="L24:L30" si="7">F24/(F24+E24+D24+C24)*100</f>
        <v>8.7153367289190715</v>
      </c>
    </row>
    <row r="25" spans="2:12" x14ac:dyDescent="0.25">
      <c r="B25" s="9" t="s">
        <v>58</v>
      </c>
      <c r="C25" s="10">
        <v>414</v>
      </c>
      <c r="D25" s="10">
        <v>19</v>
      </c>
      <c r="E25" s="10">
        <v>578</v>
      </c>
      <c r="F25" s="10">
        <v>91</v>
      </c>
      <c r="H25" s="9" t="s">
        <v>58</v>
      </c>
      <c r="I25" s="13">
        <f t="shared" si="4"/>
        <v>37.56805807622505</v>
      </c>
      <c r="J25" s="13">
        <f t="shared" si="5"/>
        <v>1.7241379310344827</v>
      </c>
      <c r="K25" s="13">
        <f t="shared" si="6"/>
        <v>52.45009074410163</v>
      </c>
      <c r="L25" s="13">
        <f t="shared" si="7"/>
        <v>8.2577132486388383</v>
      </c>
    </row>
    <row r="26" spans="2:12" x14ac:dyDescent="0.25">
      <c r="B26" s="9" t="s">
        <v>59</v>
      </c>
      <c r="C26" s="10">
        <v>653</v>
      </c>
      <c r="D26" s="10">
        <v>36</v>
      </c>
      <c r="E26" s="10">
        <v>1091</v>
      </c>
      <c r="F26" s="10">
        <v>188</v>
      </c>
      <c r="H26" s="9" t="s">
        <v>59</v>
      </c>
      <c r="I26" s="13">
        <f t="shared" si="4"/>
        <v>33.180894308943088</v>
      </c>
      <c r="J26" s="13">
        <f t="shared" si="5"/>
        <v>1.8292682926829267</v>
      </c>
      <c r="K26" s="13">
        <f t="shared" si="6"/>
        <v>55.436991869918693</v>
      </c>
      <c r="L26" s="13">
        <f t="shared" si="7"/>
        <v>9.5528455284552845</v>
      </c>
    </row>
    <row r="27" spans="2:12" x14ac:dyDescent="0.25">
      <c r="B27" s="9" t="s">
        <v>60</v>
      </c>
      <c r="C27" s="10">
        <v>69</v>
      </c>
      <c r="D27" s="10">
        <v>5</v>
      </c>
      <c r="E27" s="10">
        <v>142</v>
      </c>
      <c r="F27" s="10">
        <v>30</v>
      </c>
      <c r="H27" s="9" t="s">
        <v>60</v>
      </c>
      <c r="I27" s="13">
        <f t="shared" si="4"/>
        <v>28.04878048780488</v>
      </c>
      <c r="J27" s="13">
        <f t="shared" si="5"/>
        <v>2.0325203252032518</v>
      </c>
      <c r="K27" s="13">
        <f t="shared" si="6"/>
        <v>57.72357723577236</v>
      </c>
      <c r="L27" s="13">
        <f t="shared" si="7"/>
        <v>12.195121951219512</v>
      </c>
    </row>
    <row r="28" spans="2:12" x14ac:dyDescent="0.25">
      <c r="B28" s="9" t="s">
        <v>61</v>
      </c>
      <c r="C28" s="10">
        <v>110</v>
      </c>
      <c r="D28" s="10">
        <v>0</v>
      </c>
      <c r="E28" s="10">
        <v>98</v>
      </c>
      <c r="F28" s="10">
        <v>23</v>
      </c>
      <c r="H28" s="9" t="s">
        <v>61</v>
      </c>
      <c r="I28" s="13">
        <f t="shared" si="4"/>
        <v>47.619047619047613</v>
      </c>
      <c r="J28" s="13">
        <f t="shared" si="5"/>
        <v>0</v>
      </c>
      <c r="K28" s="13">
        <f t="shared" si="6"/>
        <v>42.424242424242422</v>
      </c>
      <c r="L28" s="13">
        <f t="shared" si="7"/>
        <v>9.9567099567099575</v>
      </c>
    </row>
    <row r="29" spans="2:12" x14ac:dyDescent="0.25">
      <c r="B29" s="9" t="s">
        <v>62</v>
      </c>
      <c r="C29" s="10">
        <v>14</v>
      </c>
      <c r="D29" s="10">
        <v>1</v>
      </c>
      <c r="E29" s="10">
        <v>51</v>
      </c>
      <c r="F29" s="10">
        <v>8</v>
      </c>
      <c r="H29" s="9" t="s">
        <v>62</v>
      </c>
      <c r="I29" s="13">
        <f t="shared" si="4"/>
        <v>18.918918918918919</v>
      </c>
      <c r="J29" s="13">
        <f t="shared" si="5"/>
        <v>1.3513513513513513</v>
      </c>
      <c r="K29" s="13">
        <f t="shared" si="6"/>
        <v>68.918918918918919</v>
      </c>
      <c r="L29" s="13">
        <f t="shared" si="7"/>
        <v>10.810810810810811</v>
      </c>
    </row>
    <row r="30" spans="2:12" x14ac:dyDescent="0.25">
      <c r="B30" s="9" t="s">
        <v>63</v>
      </c>
      <c r="C30" s="10">
        <v>23</v>
      </c>
      <c r="D30" s="10">
        <v>1</v>
      </c>
      <c r="E30" s="10">
        <v>44</v>
      </c>
      <c r="F30" s="10">
        <v>10</v>
      </c>
      <c r="H30" s="9" t="s">
        <v>63</v>
      </c>
      <c r="I30" s="13">
        <f t="shared" si="4"/>
        <v>29.487179487179489</v>
      </c>
      <c r="J30" s="13">
        <f t="shared" si="5"/>
        <v>1.2820512820512819</v>
      </c>
      <c r="K30" s="13">
        <f t="shared" si="6"/>
        <v>56.410256410256409</v>
      </c>
      <c r="L30" s="13">
        <f t="shared" si="7"/>
        <v>12.820512820512819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1353</v>
      </c>
      <c r="D32" s="10">
        <v>56</v>
      </c>
      <c r="E32" s="10">
        <v>2166</v>
      </c>
      <c r="F32" s="10">
        <v>407</v>
      </c>
      <c r="G32" s="35"/>
      <c r="H32" s="9" t="s">
        <v>67</v>
      </c>
      <c r="I32" s="34">
        <f t="shared" ref="I32:I33" si="8">C32/(C32+D32+E32+F32)*100</f>
        <v>33.97790055248619</v>
      </c>
      <c r="J32" s="34">
        <f t="shared" ref="J32:J33" si="9">D32/(D32+E32+F32+C32)*100</f>
        <v>1.4063284781516825</v>
      </c>
      <c r="K32" s="34">
        <f t="shared" ref="K32:K33" si="10">E32/(E32+F32+D32+C32)*100</f>
        <v>54.394776494224004</v>
      </c>
      <c r="L32" s="34">
        <f t="shared" ref="L32:L33" si="11">F32/(F32+E32+D32+C32)*100</f>
        <v>10.220994475138122</v>
      </c>
    </row>
    <row r="33" spans="2:12" x14ac:dyDescent="0.25">
      <c r="B33" s="9" t="s">
        <v>68</v>
      </c>
      <c r="C33" s="10">
        <v>538</v>
      </c>
      <c r="D33" s="10">
        <v>41</v>
      </c>
      <c r="E33" s="10">
        <v>808</v>
      </c>
      <c r="F33" s="10">
        <v>97</v>
      </c>
      <c r="G33" s="35"/>
      <c r="H33" s="9" t="s">
        <v>68</v>
      </c>
      <c r="I33" s="34">
        <f t="shared" si="8"/>
        <v>36.253369272237194</v>
      </c>
      <c r="J33" s="34">
        <f t="shared" si="9"/>
        <v>2.7628032345013476</v>
      </c>
      <c r="K33" s="34">
        <f t="shared" si="10"/>
        <v>54.447439353099739</v>
      </c>
      <c r="L33" s="34">
        <f t="shared" si="11"/>
        <v>6.5363881401617254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41</v>
      </c>
    </row>
    <row r="2" spans="1:24" ht="18" x14ac:dyDescent="0.25">
      <c r="A2" s="27"/>
      <c r="B2" s="1" t="str">
        <f>Índice!B2</f>
        <v>1ª quinzena de fevereiro 2021</v>
      </c>
    </row>
    <row r="3" spans="1:24" x14ac:dyDescent="0.25">
      <c r="B3" s="28" t="s">
        <v>44</v>
      </c>
    </row>
    <row r="4" spans="1:24" ht="18" customHeight="1" x14ac:dyDescent="0.25">
      <c r="B4" s="1" t="s">
        <v>138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38</v>
      </c>
      <c r="N6" s="20" t="s">
        <v>39</v>
      </c>
    </row>
    <row r="7" spans="1:24" x14ac:dyDescent="0.25">
      <c r="B7" s="100" t="s">
        <v>0</v>
      </c>
      <c r="C7" s="100" t="s">
        <v>14</v>
      </c>
      <c r="D7" s="100"/>
      <c r="E7" s="100"/>
      <c r="F7" s="100"/>
      <c r="G7" s="101"/>
      <c r="H7" s="99" t="s">
        <v>15</v>
      </c>
      <c r="I7" s="100"/>
      <c r="J7" s="100"/>
      <c r="K7" s="100"/>
      <c r="L7" s="100"/>
      <c r="N7" s="100" t="s">
        <v>0</v>
      </c>
      <c r="O7" s="100" t="s">
        <v>14</v>
      </c>
      <c r="P7" s="100"/>
      <c r="Q7" s="100"/>
      <c r="R7" s="100"/>
      <c r="S7" s="101"/>
      <c r="T7" s="99" t="s">
        <v>15</v>
      </c>
      <c r="U7" s="100"/>
      <c r="V7" s="100"/>
      <c r="W7" s="100"/>
      <c r="X7" s="100"/>
    </row>
    <row r="8" spans="1:24" ht="22.5" x14ac:dyDescent="0.25">
      <c r="B8" s="102"/>
      <c r="C8" s="40" t="s">
        <v>16</v>
      </c>
      <c r="D8" s="40" t="s">
        <v>17</v>
      </c>
      <c r="E8" s="40" t="s">
        <v>18</v>
      </c>
      <c r="F8" s="40" t="s">
        <v>19</v>
      </c>
      <c r="G8" s="41" t="s">
        <v>20</v>
      </c>
      <c r="H8" s="2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N8" s="102"/>
      <c r="O8" s="40" t="s">
        <v>16</v>
      </c>
      <c r="P8" s="40" t="s">
        <v>17</v>
      </c>
      <c r="Q8" s="40" t="s">
        <v>18</v>
      </c>
      <c r="R8" s="40" t="s">
        <v>19</v>
      </c>
      <c r="S8" s="41" t="s">
        <v>20</v>
      </c>
      <c r="T8" s="24" t="s">
        <v>16</v>
      </c>
      <c r="U8" s="14" t="s">
        <v>17</v>
      </c>
      <c r="V8" s="14" t="s">
        <v>18</v>
      </c>
      <c r="W8" s="14" t="s">
        <v>19</v>
      </c>
      <c r="X8" s="14" t="s">
        <v>20</v>
      </c>
    </row>
    <row r="9" spans="1:24" x14ac:dyDescent="0.25">
      <c r="B9" s="4" t="s">
        <v>4</v>
      </c>
      <c r="C9" s="5"/>
      <c r="D9" s="5"/>
      <c r="E9" s="5"/>
      <c r="F9" s="5"/>
      <c r="G9" s="42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42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776</v>
      </c>
      <c r="D10" s="7">
        <v>528</v>
      </c>
      <c r="E10" s="7">
        <v>241</v>
      </c>
      <c r="F10" s="7">
        <v>112</v>
      </c>
      <c r="G10" s="7">
        <v>234</v>
      </c>
      <c r="H10" s="7">
        <v>65</v>
      </c>
      <c r="I10" s="7">
        <v>27</v>
      </c>
      <c r="J10" s="7">
        <v>3</v>
      </c>
      <c r="K10" s="7">
        <v>1</v>
      </c>
      <c r="L10" s="7">
        <v>1</v>
      </c>
      <c r="N10" s="6" t="s">
        <v>4</v>
      </c>
      <c r="O10" s="11">
        <f>C10/(C10+D10+E10+F10+G10)*100</f>
        <v>41.036488630354313</v>
      </c>
      <c r="P10" s="11">
        <f>D10/(D10+E10+F10+G10+C10)*100</f>
        <v>27.921734531993653</v>
      </c>
      <c r="Q10" s="11">
        <f>E10/(E10+F10+G10+C10+D10)*100</f>
        <v>12.74457958751983</v>
      </c>
      <c r="R10" s="11">
        <f>F10/(F10+G10+E10+D10+C10)*100</f>
        <v>5.9227921734531996</v>
      </c>
      <c r="S10" s="55">
        <f>G10/(G10+C10+D10+E10+F10)*100</f>
        <v>12.374405076679006</v>
      </c>
      <c r="T10" s="25">
        <f>H10/(H10+I10+J10+K10+L10)*100</f>
        <v>67.010309278350505</v>
      </c>
      <c r="U10" s="11">
        <f>I10/(I10+J10+K10+L10+H10)*100</f>
        <v>27.835051546391753</v>
      </c>
      <c r="V10" s="11">
        <f>J10/(J10+K10+L10+H10+I10)*100</f>
        <v>3.0927835051546393</v>
      </c>
      <c r="W10" s="11">
        <f>K10/(K10+L10+J10+I10+H10)*100</f>
        <v>1.0309278350515463</v>
      </c>
      <c r="X10" s="11">
        <f>L10/(L10+H10+I10+J10+K10)*100</f>
        <v>1.0309278350515463</v>
      </c>
    </row>
    <row r="11" spans="1:24" x14ac:dyDescent="0.25">
      <c r="B11" s="4" t="s">
        <v>5</v>
      </c>
      <c r="C11" s="8"/>
      <c r="D11" s="8"/>
      <c r="E11" s="8"/>
      <c r="F11" s="8"/>
      <c r="G11" s="4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56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57</v>
      </c>
      <c r="D12" s="10">
        <v>58</v>
      </c>
      <c r="E12" s="10">
        <v>60</v>
      </c>
      <c r="F12" s="10">
        <v>35</v>
      </c>
      <c r="G12" s="10">
        <v>87</v>
      </c>
      <c r="H12" s="10">
        <v>4</v>
      </c>
      <c r="I12" s="10">
        <v>4</v>
      </c>
      <c r="J12" s="10">
        <v>0</v>
      </c>
      <c r="K12" s="10">
        <v>0</v>
      </c>
      <c r="L12" s="10">
        <v>0</v>
      </c>
      <c r="N12" s="9" t="s">
        <v>6</v>
      </c>
      <c r="O12" s="13">
        <f t="shared" ref="O12:O15" si="0">C12/(C12+D12+E12+F12+G12)*100</f>
        <v>19.19191919191919</v>
      </c>
      <c r="P12" s="13">
        <f t="shared" ref="P12:P15" si="1">D12/(D12+E12+F12+G12+C12)*100</f>
        <v>19.528619528619529</v>
      </c>
      <c r="Q12" s="13">
        <f t="shared" ref="Q12:Q15" si="2">E12/(E12+F12+G12+C12+D12)*100</f>
        <v>20.202020202020201</v>
      </c>
      <c r="R12" s="13">
        <f t="shared" ref="R12:R15" si="3">F12/(F12+G12+E12+D12+C12)*100</f>
        <v>11.784511784511785</v>
      </c>
      <c r="S12" s="57">
        <f t="shared" ref="S12:S15" si="4">G12/(G12+C12+D12+E12+F12)*100</f>
        <v>29.292929292929294</v>
      </c>
      <c r="T12" s="26">
        <f t="shared" ref="T12:T15" si="5">H12/(H12+I12+J12+K12+L12)*100</f>
        <v>50</v>
      </c>
      <c r="U12" s="13">
        <f t="shared" ref="U12:U15" si="6">I12/(I12+J12+K12+L12+H12)*100</f>
        <v>50</v>
      </c>
      <c r="V12" s="13">
        <f t="shared" ref="V12:V15" si="7">J12/(J12+K12+L12+H12+I12)*100</f>
        <v>0</v>
      </c>
      <c r="W12" s="13">
        <f t="shared" ref="W12:W15" si="8">K12/(K12+L12+J12+I12+H12)*100</f>
        <v>0</v>
      </c>
      <c r="X12" s="13">
        <f t="shared" ref="X12:X15" si="9">L12/(L12+H12+I12+J12+K12)*100</f>
        <v>0</v>
      </c>
    </row>
    <row r="13" spans="1:24" x14ac:dyDescent="0.25">
      <c r="B13" s="9" t="s">
        <v>7</v>
      </c>
      <c r="C13" s="10">
        <v>244</v>
      </c>
      <c r="D13" s="10">
        <v>199</v>
      </c>
      <c r="E13" s="10">
        <v>86</v>
      </c>
      <c r="F13" s="10">
        <v>44</v>
      </c>
      <c r="G13" s="10">
        <v>64</v>
      </c>
      <c r="H13" s="10">
        <v>20</v>
      </c>
      <c r="I13" s="10">
        <v>11</v>
      </c>
      <c r="J13" s="10">
        <v>0</v>
      </c>
      <c r="K13" s="10">
        <v>0</v>
      </c>
      <c r="L13" s="10">
        <v>1</v>
      </c>
      <c r="N13" s="9" t="s">
        <v>7</v>
      </c>
      <c r="O13" s="13">
        <f t="shared" si="0"/>
        <v>38.30455259026688</v>
      </c>
      <c r="P13" s="13">
        <f t="shared" si="1"/>
        <v>31.240188383045524</v>
      </c>
      <c r="Q13" s="13">
        <f t="shared" si="2"/>
        <v>13.500784929356357</v>
      </c>
      <c r="R13" s="13">
        <f t="shared" si="3"/>
        <v>6.9073783359497636</v>
      </c>
      <c r="S13" s="57">
        <f t="shared" si="4"/>
        <v>10.047095761381476</v>
      </c>
      <c r="T13" s="26">
        <f t="shared" si="5"/>
        <v>62.5</v>
      </c>
      <c r="U13" s="13">
        <f t="shared" si="6"/>
        <v>34.375</v>
      </c>
      <c r="V13" s="13">
        <f t="shared" si="7"/>
        <v>0</v>
      </c>
      <c r="W13" s="13">
        <f t="shared" si="8"/>
        <v>0</v>
      </c>
      <c r="X13" s="13">
        <f t="shared" si="9"/>
        <v>3.125</v>
      </c>
    </row>
    <row r="14" spans="1:24" x14ac:dyDescent="0.25">
      <c r="B14" s="9" t="s">
        <v>8</v>
      </c>
      <c r="C14" s="10">
        <v>296</v>
      </c>
      <c r="D14" s="10">
        <v>180</v>
      </c>
      <c r="E14" s="10">
        <v>60</v>
      </c>
      <c r="F14" s="10">
        <v>19</v>
      </c>
      <c r="G14" s="10">
        <v>65</v>
      </c>
      <c r="H14" s="10">
        <v>23</v>
      </c>
      <c r="I14" s="10">
        <v>9</v>
      </c>
      <c r="J14" s="10">
        <v>3</v>
      </c>
      <c r="K14" s="10">
        <v>1</v>
      </c>
      <c r="L14" s="10">
        <v>0</v>
      </c>
      <c r="N14" s="9" t="s">
        <v>8</v>
      </c>
      <c r="O14" s="13">
        <f>C14/(C14+D14+E14+F14+G14)*100</f>
        <v>47.741935483870968</v>
      </c>
      <c r="P14" s="13">
        <f t="shared" si="1"/>
        <v>29.032258064516132</v>
      </c>
      <c r="Q14" s="13">
        <f t="shared" si="2"/>
        <v>9.67741935483871</v>
      </c>
      <c r="R14" s="13">
        <f t="shared" si="3"/>
        <v>3.064516129032258</v>
      </c>
      <c r="S14" s="57">
        <f t="shared" si="4"/>
        <v>10.483870967741936</v>
      </c>
      <c r="T14" s="26">
        <f t="shared" si="5"/>
        <v>63.888888888888886</v>
      </c>
      <c r="U14" s="13">
        <f t="shared" si="6"/>
        <v>25</v>
      </c>
      <c r="V14" s="13">
        <f t="shared" si="7"/>
        <v>8.3333333333333321</v>
      </c>
      <c r="W14" s="13">
        <f t="shared" si="8"/>
        <v>2.7777777777777777</v>
      </c>
      <c r="X14" s="13">
        <f t="shared" si="9"/>
        <v>0</v>
      </c>
    </row>
    <row r="15" spans="1:24" x14ac:dyDescent="0.25">
      <c r="B15" s="9" t="s">
        <v>9</v>
      </c>
      <c r="C15" s="10">
        <v>179</v>
      </c>
      <c r="D15" s="10">
        <v>91</v>
      </c>
      <c r="E15" s="10">
        <v>35</v>
      </c>
      <c r="F15" s="10">
        <v>14</v>
      </c>
      <c r="G15" s="10">
        <v>18</v>
      </c>
      <c r="H15" s="10">
        <v>18</v>
      </c>
      <c r="I15" s="10">
        <v>3</v>
      </c>
      <c r="J15" s="10">
        <v>0</v>
      </c>
      <c r="K15" s="10">
        <v>0</v>
      </c>
      <c r="L15" s="10">
        <v>0</v>
      </c>
      <c r="N15" s="9" t="s">
        <v>9</v>
      </c>
      <c r="O15" s="13">
        <f t="shared" si="0"/>
        <v>53.115727002967361</v>
      </c>
      <c r="P15" s="13">
        <f t="shared" si="1"/>
        <v>27.002967359050444</v>
      </c>
      <c r="Q15" s="13">
        <f t="shared" si="2"/>
        <v>10.385756676557865</v>
      </c>
      <c r="R15" s="13">
        <f t="shared" si="3"/>
        <v>4.154302670623145</v>
      </c>
      <c r="S15" s="57">
        <f t="shared" si="4"/>
        <v>5.3412462908011866</v>
      </c>
      <c r="T15" s="26">
        <f t="shared" si="5"/>
        <v>85.714285714285708</v>
      </c>
      <c r="U15" s="13">
        <f t="shared" si="6"/>
        <v>14.285714285714285</v>
      </c>
      <c r="V15" s="13">
        <f t="shared" si="7"/>
        <v>0</v>
      </c>
      <c r="W15" s="13">
        <f t="shared" si="8"/>
        <v>0</v>
      </c>
      <c r="X15" s="13">
        <f t="shared" si="9"/>
        <v>0</v>
      </c>
    </row>
    <row r="16" spans="1:24" x14ac:dyDescent="0.25">
      <c r="B16" s="4" t="s">
        <v>28</v>
      </c>
      <c r="C16" s="8"/>
      <c r="D16" s="8"/>
      <c r="E16" s="8"/>
      <c r="F16" s="8"/>
      <c r="G16" s="43"/>
      <c r="H16" s="8"/>
      <c r="I16" s="8"/>
      <c r="J16" s="8"/>
      <c r="K16" s="8"/>
      <c r="L16" s="8"/>
      <c r="N16" s="4" t="s">
        <v>28</v>
      </c>
      <c r="O16" s="12"/>
      <c r="P16" s="12"/>
      <c r="Q16" s="12"/>
      <c r="R16" s="12"/>
      <c r="S16" s="56"/>
      <c r="T16" s="12"/>
      <c r="U16" s="12"/>
      <c r="V16" s="12"/>
      <c r="W16" s="12"/>
      <c r="X16" s="12"/>
    </row>
    <row r="17" spans="2:24" x14ac:dyDescent="0.25">
      <c r="B17" s="9" t="s">
        <v>21</v>
      </c>
      <c r="C17" s="10">
        <v>322</v>
      </c>
      <c r="D17" s="10">
        <v>184</v>
      </c>
      <c r="E17" s="10">
        <v>62</v>
      </c>
      <c r="F17" s="10">
        <v>13</v>
      </c>
      <c r="G17" s="10">
        <v>14</v>
      </c>
      <c r="H17" s="10">
        <v>27</v>
      </c>
      <c r="I17" s="10">
        <v>12</v>
      </c>
      <c r="J17" s="10">
        <v>0</v>
      </c>
      <c r="K17" s="10">
        <v>0</v>
      </c>
      <c r="L17" s="10">
        <v>0</v>
      </c>
      <c r="N17" s="9" t="s">
        <v>21</v>
      </c>
      <c r="O17" s="13">
        <f t="shared" ref="O17:O23" si="10">C17/(C17+D17+E17+F17+G17)*100</f>
        <v>54.117647058823529</v>
      </c>
      <c r="P17" s="13">
        <f t="shared" ref="P17:P23" si="11">D17/(D17+E17+F17+G17+C17)*100</f>
        <v>30.92436974789916</v>
      </c>
      <c r="Q17" s="13">
        <f t="shared" ref="Q17:Q23" si="12">E17/(E17+F17+G17+C17+D17)*100</f>
        <v>10.420168067226891</v>
      </c>
      <c r="R17" s="13">
        <f t="shared" ref="R17:R21" si="13">F17/(F17+G17+E17+D17+C17)*100</f>
        <v>2.1848739495798317</v>
      </c>
      <c r="S17" s="57">
        <f t="shared" ref="S17:S23" si="14">G17/(G17+C17+D17+E17+F17)*100</f>
        <v>2.3529411764705883</v>
      </c>
      <c r="T17" s="26">
        <f t="shared" ref="T17:T23" si="15">H17/(H17+I17+J17+K17+L17)*100</f>
        <v>69.230769230769226</v>
      </c>
      <c r="U17" s="13">
        <f t="shared" ref="U17:U23" si="16">I17/(I17+J17+K17+L17+H17)*100</f>
        <v>30.76923076923077</v>
      </c>
      <c r="V17" s="13">
        <f t="shared" ref="V17:V23" si="17">J17/(J17+K17+L17+H17+I17)*100</f>
        <v>0</v>
      </c>
      <c r="W17" s="13">
        <f t="shared" ref="W17:W23" si="18">K17/(K17+L17+J17+I17+H17)*100</f>
        <v>0</v>
      </c>
      <c r="X17" s="13">
        <f t="shared" ref="X17:X23" si="19">L17/(L17+H17+I17+J17+K17)*100</f>
        <v>0</v>
      </c>
    </row>
    <row r="18" spans="2:24" x14ac:dyDescent="0.25">
      <c r="B18" s="9" t="s">
        <v>22</v>
      </c>
      <c r="C18" s="10">
        <v>73</v>
      </c>
      <c r="D18" s="10">
        <v>41</v>
      </c>
      <c r="E18" s="10">
        <v>19</v>
      </c>
      <c r="F18" s="10">
        <v>6</v>
      </c>
      <c r="G18" s="10">
        <v>4</v>
      </c>
      <c r="H18" s="10">
        <v>5</v>
      </c>
      <c r="I18" s="10">
        <v>4</v>
      </c>
      <c r="J18" s="10">
        <v>2</v>
      </c>
      <c r="K18" s="10">
        <v>0</v>
      </c>
      <c r="L18" s="10">
        <v>0</v>
      </c>
      <c r="N18" s="9" t="s">
        <v>22</v>
      </c>
      <c r="O18" s="13">
        <f t="shared" si="10"/>
        <v>51.048951048951054</v>
      </c>
      <c r="P18" s="13">
        <f t="shared" si="11"/>
        <v>28.671328671328673</v>
      </c>
      <c r="Q18" s="13">
        <f t="shared" si="12"/>
        <v>13.286713286713287</v>
      </c>
      <c r="R18" s="13">
        <f t="shared" si="13"/>
        <v>4.1958041958041958</v>
      </c>
      <c r="S18" s="57">
        <f t="shared" si="14"/>
        <v>2.7972027972027971</v>
      </c>
      <c r="T18" s="26">
        <f t="shared" si="15"/>
        <v>45.454545454545453</v>
      </c>
      <c r="U18" s="13">
        <f t="shared" si="16"/>
        <v>36.363636363636367</v>
      </c>
      <c r="V18" s="13">
        <f t="shared" si="17"/>
        <v>18.181818181818183</v>
      </c>
      <c r="W18" s="13">
        <f t="shared" si="18"/>
        <v>0</v>
      </c>
      <c r="X18" s="13">
        <f t="shared" si="19"/>
        <v>0</v>
      </c>
    </row>
    <row r="19" spans="2:24" x14ac:dyDescent="0.25">
      <c r="B19" s="9" t="s">
        <v>23</v>
      </c>
      <c r="C19" s="10">
        <v>192</v>
      </c>
      <c r="D19" s="10">
        <v>136</v>
      </c>
      <c r="E19" s="10">
        <v>69</v>
      </c>
      <c r="F19" s="10">
        <v>31</v>
      </c>
      <c r="G19" s="10">
        <v>91</v>
      </c>
      <c r="H19" s="10">
        <v>13</v>
      </c>
      <c r="I19" s="10">
        <v>2</v>
      </c>
      <c r="J19" s="10">
        <v>0</v>
      </c>
      <c r="K19" s="10">
        <v>0</v>
      </c>
      <c r="L19" s="10">
        <v>0</v>
      </c>
      <c r="N19" s="9" t="s">
        <v>23</v>
      </c>
      <c r="O19" s="13">
        <f t="shared" si="10"/>
        <v>36.994219653179186</v>
      </c>
      <c r="P19" s="13">
        <f t="shared" si="11"/>
        <v>26.204238921001927</v>
      </c>
      <c r="Q19" s="13">
        <f t="shared" si="12"/>
        <v>13.294797687861271</v>
      </c>
      <c r="R19" s="13">
        <f t="shared" si="13"/>
        <v>5.973025048169557</v>
      </c>
      <c r="S19" s="57">
        <f t="shared" si="14"/>
        <v>17.533718689788053</v>
      </c>
      <c r="T19" s="26">
        <f t="shared" si="15"/>
        <v>86.666666666666671</v>
      </c>
      <c r="U19" s="13">
        <f t="shared" si="16"/>
        <v>13.333333333333334</v>
      </c>
      <c r="V19" s="13">
        <f t="shared" si="17"/>
        <v>0</v>
      </c>
      <c r="W19" s="13">
        <f t="shared" si="18"/>
        <v>0</v>
      </c>
      <c r="X19" s="13">
        <f t="shared" si="19"/>
        <v>0</v>
      </c>
    </row>
    <row r="20" spans="2:24" x14ac:dyDescent="0.25">
      <c r="B20" s="9" t="s">
        <v>24</v>
      </c>
      <c r="C20" s="10">
        <v>40</v>
      </c>
      <c r="D20" s="10">
        <v>19</v>
      </c>
      <c r="E20" s="10">
        <v>6</v>
      </c>
      <c r="F20" s="10">
        <v>2</v>
      </c>
      <c r="G20" s="10">
        <v>4</v>
      </c>
      <c r="H20" s="10">
        <v>1</v>
      </c>
      <c r="I20" s="10">
        <v>1</v>
      </c>
      <c r="J20" s="10">
        <v>1</v>
      </c>
      <c r="K20" s="10">
        <v>0</v>
      </c>
      <c r="L20" s="10">
        <v>0</v>
      </c>
      <c r="N20" s="9" t="s">
        <v>24</v>
      </c>
      <c r="O20" s="13">
        <f t="shared" si="10"/>
        <v>56.338028169014088</v>
      </c>
      <c r="P20" s="13">
        <f t="shared" si="11"/>
        <v>26.760563380281688</v>
      </c>
      <c r="Q20" s="13">
        <f t="shared" si="12"/>
        <v>8.4507042253521121</v>
      </c>
      <c r="R20" s="13">
        <f t="shared" si="13"/>
        <v>2.8169014084507045</v>
      </c>
      <c r="S20" s="57">
        <f t="shared" si="14"/>
        <v>5.6338028169014089</v>
      </c>
      <c r="T20" s="26">
        <f t="shared" si="15"/>
        <v>33.333333333333329</v>
      </c>
      <c r="U20" s="13">
        <f t="shared" si="16"/>
        <v>33.333333333333329</v>
      </c>
      <c r="V20" s="13">
        <f t="shared" si="17"/>
        <v>33.333333333333329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25</v>
      </c>
      <c r="C21" s="10">
        <v>37</v>
      </c>
      <c r="D21" s="10">
        <v>49</v>
      </c>
      <c r="E21" s="10">
        <v>41</v>
      </c>
      <c r="F21" s="10">
        <v>29</v>
      </c>
      <c r="G21" s="10">
        <v>75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25</v>
      </c>
      <c r="O21" s="13">
        <f t="shared" si="10"/>
        <v>16.017316017316016</v>
      </c>
      <c r="P21" s="13">
        <f t="shared" si="11"/>
        <v>21.212121212121211</v>
      </c>
      <c r="Q21" s="13">
        <f t="shared" si="12"/>
        <v>17.748917748917751</v>
      </c>
      <c r="R21" s="13">
        <f t="shared" si="13"/>
        <v>12.554112554112553</v>
      </c>
      <c r="S21" s="57">
        <f t="shared" si="14"/>
        <v>32.467532467532465</v>
      </c>
      <c r="T21" s="26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25">
      <c r="B22" s="9" t="s">
        <v>26</v>
      </c>
      <c r="C22" s="10">
        <v>13</v>
      </c>
      <c r="D22" s="10">
        <v>13</v>
      </c>
      <c r="E22" s="10">
        <v>7</v>
      </c>
      <c r="F22" s="10">
        <v>5</v>
      </c>
      <c r="G22" s="10">
        <v>6</v>
      </c>
      <c r="H22" s="10">
        <v>2</v>
      </c>
      <c r="I22" s="10">
        <v>1</v>
      </c>
      <c r="J22" s="10">
        <v>0</v>
      </c>
      <c r="K22" s="10">
        <v>0</v>
      </c>
      <c r="L22" s="10">
        <v>0</v>
      </c>
      <c r="N22" s="9" t="s">
        <v>26</v>
      </c>
      <c r="O22" s="13">
        <f t="shared" si="10"/>
        <v>29.545454545454547</v>
      </c>
      <c r="P22" s="13">
        <f t="shared" si="11"/>
        <v>29.545454545454547</v>
      </c>
      <c r="Q22" s="13">
        <f t="shared" si="12"/>
        <v>15.909090909090908</v>
      </c>
      <c r="R22" s="13">
        <f>F22/(F22+G22+E22+D22+C22)*100</f>
        <v>11.363636363636363</v>
      </c>
      <c r="S22" s="57">
        <f t="shared" si="14"/>
        <v>13.636363636363635</v>
      </c>
      <c r="T22" s="26">
        <f t="shared" si="15"/>
        <v>66.666666666666657</v>
      </c>
      <c r="U22" s="13">
        <f t="shared" si="16"/>
        <v>33.333333333333329</v>
      </c>
      <c r="V22" s="13">
        <f t="shared" si="17"/>
        <v>0</v>
      </c>
      <c r="W22" s="13">
        <f t="shared" si="18"/>
        <v>0</v>
      </c>
      <c r="X22" s="13">
        <f t="shared" si="19"/>
        <v>0</v>
      </c>
    </row>
    <row r="23" spans="2:24" x14ac:dyDescent="0.25">
      <c r="B23" s="9" t="s">
        <v>27</v>
      </c>
      <c r="C23" s="10">
        <v>99</v>
      </c>
      <c r="D23" s="10">
        <v>86</v>
      </c>
      <c r="E23" s="10">
        <v>37</v>
      </c>
      <c r="F23" s="10">
        <v>26</v>
      </c>
      <c r="G23" s="10">
        <v>40</v>
      </c>
      <c r="H23" s="10">
        <v>17</v>
      </c>
      <c r="I23" s="10">
        <v>7</v>
      </c>
      <c r="J23" s="10">
        <v>0</v>
      </c>
      <c r="K23" s="10">
        <v>1</v>
      </c>
      <c r="L23" s="10">
        <v>0</v>
      </c>
      <c r="N23" s="9" t="s">
        <v>27</v>
      </c>
      <c r="O23" s="13">
        <f t="shared" si="10"/>
        <v>34.375</v>
      </c>
      <c r="P23" s="13">
        <f t="shared" si="11"/>
        <v>29.861111111111111</v>
      </c>
      <c r="Q23" s="13">
        <f t="shared" si="12"/>
        <v>12.847222222222221</v>
      </c>
      <c r="R23" s="13">
        <f t="shared" ref="R23" si="20">F23/(F23+G23+E23+D23+C23)*100</f>
        <v>9.0277777777777768</v>
      </c>
      <c r="S23" s="57">
        <f t="shared" si="14"/>
        <v>13.888888888888889</v>
      </c>
      <c r="T23" s="26">
        <f t="shared" si="15"/>
        <v>68</v>
      </c>
      <c r="U23" s="13">
        <f t="shared" si="16"/>
        <v>28.000000000000004</v>
      </c>
      <c r="V23" s="13">
        <f t="shared" si="17"/>
        <v>0</v>
      </c>
      <c r="W23" s="13">
        <f t="shared" si="18"/>
        <v>4</v>
      </c>
      <c r="X23" s="13">
        <f t="shared" si="19"/>
        <v>0</v>
      </c>
    </row>
    <row r="24" spans="2:24" x14ac:dyDescent="0.25">
      <c r="B24" s="4" t="s">
        <v>64</v>
      </c>
      <c r="C24" s="8"/>
      <c r="D24" s="8"/>
      <c r="E24" s="8"/>
      <c r="F24" s="8"/>
      <c r="G24" s="43"/>
      <c r="H24" s="8"/>
      <c r="I24" s="8"/>
      <c r="J24" s="8"/>
      <c r="K24" s="8"/>
      <c r="L24" s="8"/>
      <c r="N24" s="4" t="s">
        <v>64</v>
      </c>
      <c r="O24" s="12"/>
      <c r="P24" s="12"/>
      <c r="Q24" s="12"/>
      <c r="R24" s="12"/>
      <c r="S24" s="56"/>
      <c r="T24" s="12"/>
      <c r="U24" s="12"/>
      <c r="V24" s="12"/>
      <c r="W24" s="12"/>
      <c r="X24" s="12"/>
    </row>
    <row r="25" spans="2:24" x14ac:dyDescent="0.25">
      <c r="B25" s="9" t="s">
        <v>57</v>
      </c>
      <c r="C25" s="10">
        <v>268</v>
      </c>
      <c r="D25" s="10">
        <v>166</v>
      </c>
      <c r="E25" s="10">
        <v>80</v>
      </c>
      <c r="F25" s="10">
        <v>34</v>
      </c>
      <c r="G25" s="10">
        <v>60</v>
      </c>
      <c r="H25" s="10">
        <v>25</v>
      </c>
      <c r="I25" s="10">
        <v>8</v>
      </c>
      <c r="J25" s="10">
        <v>2</v>
      </c>
      <c r="K25" s="10">
        <v>0</v>
      </c>
      <c r="L25" s="10">
        <v>0</v>
      </c>
      <c r="N25" s="9" t="s">
        <v>57</v>
      </c>
      <c r="O25" s="13">
        <f t="shared" ref="O25:O31" si="21">C25/(C25+D25+E25+F25+G25)*100</f>
        <v>44.078947368421048</v>
      </c>
      <c r="P25" s="13">
        <f t="shared" ref="P25:P31" si="22">D25/(D25+E25+F25+G25+C25)*100</f>
        <v>27.302631578947366</v>
      </c>
      <c r="Q25" s="13">
        <f t="shared" ref="Q25:Q31" si="23">E25/(E25+F25+G25+C25+D25)*100</f>
        <v>13.157894736842104</v>
      </c>
      <c r="R25" s="13">
        <f t="shared" ref="R25:R29" si="24">F25/(F25+G25+E25+D25+C25)*100</f>
        <v>5.5921052631578947</v>
      </c>
      <c r="S25" s="57">
        <f t="shared" ref="S25:S31" si="25">G25/(G25+C25+D25+E25+F25)*100</f>
        <v>9.8684210526315788</v>
      </c>
      <c r="T25" s="26">
        <f t="shared" ref="T25:T31" si="26">H25/(H25+I25+J25+K25+L25)*100</f>
        <v>71.428571428571431</v>
      </c>
      <c r="U25" s="13">
        <f t="shared" ref="U25:U31" si="27">I25/(I25+J25+K25+L25+H25)*100</f>
        <v>22.857142857142858</v>
      </c>
      <c r="V25" s="13">
        <f t="shared" ref="V25:V31" si="28">J25/(J25+K25+L25+H25+I25)*100</f>
        <v>5.7142857142857144</v>
      </c>
      <c r="W25" s="13">
        <f t="shared" ref="W25:W31" si="29">K25/(K25+L25+J25+I25+H25)*100</f>
        <v>0</v>
      </c>
      <c r="X25" s="13">
        <f t="shared" ref="X25:X31" si="30">L25/(L25+H25+I25+J25+K25)*100</f>
        <v>0</v>
      </c>
    </row>
    <row r="26" spans="2:24" x14ac:dyDescent="0.25">
      <c r="B26" s="9" t="s">
        <v>58</v>
      </c>
      <c r="C26" s="10">
        <v>206</v>
      </c>
      <c r="D26" s="10">
        <v>117</v>
      </c>
      <c r="E26" s="10">
        <v>45</v>
      </c>
      <c r="F26" s="10">
        <v>14</v>
      </c>
      <c r="G26" s="10">
        <v>32</v>
      </c>
      <c r="H26" s="10">
        <v>13</v>
      </c>
      <c r="I26" s="10">
        <v>6</v>
      </c>
      <c r="J26" s="10">
        <v>0</v>
      </c>
      <c r="K26" s="10">
        <v>0</v>
      </c>
      <c r="L26" s="10">
        <v>0</v>
      </c>
      <c r="N26" s="9" t="s">
        <v>58</v>
      </c>
      <c r="O26" s="13">
        <f t="shared" si="21"/>
        <v>49.75845410628019</v>
      </c>
      <c r="P26" s="13">
        <f t="shared" si="22"/>
        <v>28.260869565217391</v>
      </c>
      <c r="Q26" s="13">
        <f t="shared" si="23"/>
        <v>10.869565217391305</v>
      </c>
      <c r="R26" s="13">
        <f t="shared" si="24"/>
        <v>3.3816425120772946</v>
      </c>
      <c r="S26" s="57">
        <f t="shared" si="25"/>
        <v>7.7294685990338161</v>
      </c>
      <c r="T26" s="26">
        <f t="shared" si="26"/>
        <v>68.421052631578945</v>
      </c>
      <c r="U26" s="13">
        <f t="shared" si="27"/>
        <v>31.578947368421051</v>
      </c>
      <c r="V26" s="13">
        <f t="shared" si="28"/>
        <v>0</v>
      </c>
      <c r="W26" s="13">
        <f t="shared" si="29"/>
        <v>0</v>
      </c>
      <c r="X26" s="13">
        <f t="shared" si="30"/>
        <v>0</v>
      </c>
    </row>
    <row r="27" spans="2:24" x14ac:dyDescent="0.25">
      <c r="B27" s="9" t="s">
        <v>59</v>
      </c>
      <c r="C27" s="10">
        <v>235</v>
      </c>
      <c r="D27" s="10">
        <v>177</v>
      </c>
      <c r="E27" s="10">
        <v>89</v>
      </c>
      <c r="F27" s="10">
        <v>46</v>
      </c>
      <c r="G27" s="10">
        <v>106</v>
      </c>
      <c r="H27" s="10">
        <v>25</v>
      </c>
      <c r="I27" s="10">
        <v>9</v>
      </c>
      <c r="J27" s="10">
        <v>1</v>
      </c>
      <c r="K27" s="10">
        <v>1</v>
      </c>
      <c r="L27" s="10">
        <v>0</v>
      </c>
      <c r="N27" s="9" t="s">
        <v>59</v>
      </c>
      <c r="O27" s="13">
        <f t="shared" si="21"/>
        <v>35.987748851454825</v>
      </c>
      <c r="P27" s="13">
        <f t="shared" si="22"/>
        <v>27.105666156202147</v>
      </c>
      <c r="Q27" s="13">
        <f t="shared" si="23"/>
        <v>13.629402756508421</v>
      </c>
      <c r="R27" s="13">
        <f t="shared" si="24"/>
        <v>7.044410413476264</v>
      </c>
      <c r="S27" s="57">
        <f t="shared" si="25"/>
        <v>16.232771822358348</v>
      </c>
      <c r="T27" s="26">
        <f t="shared" si="26"/>
        <v>69.444444444444443</v>
      </c>
      <c r="U27" s="13">
        <f t="shared" si="27"/>
        <v>25</v>
      </c>
      <c r="V27" s="13">
        <f t="shared" si="28"/>
        <v>2.7777777777777777</v>
      </c>
      <c r="W27" s="13">
        <f t="shared" si="29"/>
        <v>2.7777777777777777</v>
      </c>
      <c r="X27" s="13">
        <f t="shared" si="30"/>
        <v>0</v>
      </c>
    </row>
    <row r="28" spans="2:24" x14ac:dyDescent="0.25">
      <c r="B28" s="9" t="s">
        <v>60</v>
      </c>
      <c r="C28" s="10">
        <v>30</v>
      </c>
      <c r="D28" s="10">
        <v>16</v>
      </c>
      <c r="E28" s="10">
        <v>7</v>
      </c>
      <c r="F28" s="10">
        <v>3</v>
      </c>
      <c r="G28" s="10">
        <v>13</v>
      </c>
      <c r="H28" s="10">
        <v>1</v>
      </c>
      <c r="I28" s="10">
        <v>4</v>
      </c>
      <c r="J28" s="10">
        <v>0</v>
      </c>
      <c r="K28" s="10">
        <v>0</v>
      </c>
      <c r="L28" s="10">
        <v>0</v>
      </c>
      <c r="N28" s="9" t="s">
        <v>60</v>
      </c>
      <c r="O28" s="13">
        <f t="shared" si="21"/>
        <v>43.478260869565219</v>
      </c>
      <c r="P28" s="13">
        <f t="shared" si="22"/>
        <v>23.188405797101449</v>
      </c>
      <c r="Q28" s="13">
        <f t="shared" si="23"/>
        <v>10.144927536231885</v>
      </c>
      <c r="R28" s="13">
        <f t="shared" si="24"/>
        <v>4.3478260869565215</v>
      </c>
      <c r="S28" s="57">
        <f t="shared" si="25"/>
        <v>18.840579710144929</v>
      </c>
      <c r="T28" s="26">
        <f t="shared" si="26"/>
        <v>20</v>
      </c>
      <c r="U28" s="13">
        <f t="shared" si="27"/>
        <v>80</v>
      </c>
      <c r="V28" s="13">
        <f t="shared" si="28"/>
        <v>0</v>
      </c>
      <c r="W28" s="13">
        <f t="shared" si="29"/>
        <v>0</v>
      </c>
      <c r="X28" s="13">
        <f t="shared" si="30"/>
        <v>0</v>
      </c>
    </row>
    <row r="29" spans="2:24" x14ac:dyDescent="0.25">
      <c r="B29" s="9" t="s">
        <v>61</v>
      </c>
      <c r="C29" s="10">
        <v>26</v>
      </c>
      <c r="D29" s="10">
        <v>41</v>
      </c>
      <c r="E29" s="10">
        <v>15</v>
      </c>
      <c r="F29" s="10">
        <v>10</v>
      </c>
      <c r="G29" s="10">
        <v>18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N29" s="9" t="s">
        <v>61</v>
      </c>
      <c r="O29" s="13">
        <f t="shared" si="21"/>
        <v>23.636363636363637</v>
      </c>
      <c r="P29" s="13">
        <f t="shared" si="22"/>
        <v>37.272727272727273</v>
      </c>
      <c r="Q29" s="13">
        <f t="shared" si="23"/>
        <v>13.636363636363635</v>
      </c>
      <c r="R29" s="13">
        <f t="shared" si="24"/>
        <v>9.0909090909090917</v>
      </c>
      <c r="S29" s="57">
        <f t="shared" si="25"/>
        <v>16.363636363636363</v>
      </c>
      <c r="T29" s="26" t="e">
        <f t="shared" si="26"/>
        <v>#DIV/0!</v>
      </c>
      <c r="U29" s="13" t="e">
        <f t="shared" si="27"/>
        <v>#DIV/0!</v>
      </c>
      <c r="V29" s="13" t="e">
        <f t="shared" si="28"/>
        <v>#DIV/0!</v>
      </c>
      <c r="W29" s="13" t="e">
        <f t="shared" si="29"/>
        <v>#DIV/0!</v>
      </c>
      <c r="X29" s="13" t="e">
        <f t="shared" si="30"/>
        <v>#DIV/0!</v>
      </c>
    </row>
    <row r="30" spans="2:24" x14ac:dyDescent="0.25">
      <c r="B30" s="9" t="s">
        <v>62</v>
      </c>
      <c r="C30" s="10">
        <v>5</v>
      </c>
      <c r="D30" s="10">
        <v>6</v>
      </c>
      <c r="E30" s="10">
        <v>1</v>
      </c>
      <c r="F30" s="10">
        <v>1</v>
      </c>
      <c r="G30" s="10">
        <v>1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N30" s="9" t="s">
        <v>62</v>
      </c>
      <c r="O30" s="13">
        <f t="shared" si="21"/>
        <v>35.714285714285715</v>
      </c>
      <c r="P30" s="13">
        <f t="shared" si="22"/>
        <v>42.857142857142854</v>
      </c>
      <c r="Q30" s="13">
        <f t="shared" si="23"/>
        <v>7.1428571428571423</v>
      </c>
      <c r="R30" s="13">
        <f>F30/(F30+G30+E30+D30+C30)*100</f>
        <v>7.1428571428571423</v>
      </c>
      <c r="S30" s="57">
        <f t="shared" si="25"/>
        <v>7.1428571428571423</v>
      </c>
      <c r="T30" s="26">
        <f t="shared" si="26"/>
        <v>100</v>
      </c>
      <c r="U30" s="13">
        <f t="shared" si="27"/>
        <v>0</v>
      </c>
      <c r="V30" s="13">
        <f t="shared" si="28"/>
        <v>0</v>
      </c>
      <c r="W30" s="13">
        <f t="shared" si="29"/>
        <v>0</v>
      </c>
      <c r="X30" s="13">
        <f t="shared" si="30"/>
        <v>0</v>
      </c>
    </row>
    <row r="31" spans="2:24" x14ac:dyDescent="0.25">
      <c r="B31" s="9" t="s">
        <v>63</v>
      </c>
      <c r="C31" s="10">
        <v>6</v>
      </c>
      <c r="D31" s="10">
        <v>5</v>
      </c>
      <c r="E31" s="10">
        <v>4</v>
      </c>
      <c r="F31" s="10">
        <v>4</v>
      </c>
      <c r="G31" s="10">
        <v>4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N31" s="9" t="s">
        <v>63</v>
      </c>
      <c r="O31" s="13">
        <f t="shared" si="21"/>
        <v>26.086956521739129</v>
      </c>
      <c r="P31" s="13">
        <f t="shared" si="22"/>
        <v>21.739130434782609</v>
      </c>
      <c r="Q31" s="13">
        <f t="shared" si="23"/>
        <v>17.391304347826086</v>
      </c>
      <c r="R31" s="13">
        <f t="shared" ref="R31" si="31">F31/(F31+G31+E31+D31+C31)*100</f>
        <v>17.391304347826086</v>
      </c>
      <c r="S31" s="57">
        <f t="shared" si="25"/>
        <v>17.391304347826086</v>
      </c>
      <c r="T31" s="26">
        <f t="shared" si="26"/>
        <v>0</v>
      </c>
      <c r="U31" s="13">
        <f t="shared" si="27"/>
        <v>0</v>
      </c>
      <c r="V31" s="13">
        <f t="shared" si="28"/>
        <v>0</v>
      </c>
      <c r="W31" s="13">
        <f t="shared" si="29"/>
        <v>0</v>
      </c>
      <c r="X31" s="13">
        <f t="shared" si="30"/>
        <v>100</v>
      </c>
    </row>
    <row r="32" spans="2:24" x14ac:dyDescent="0.25">
      <c r="B32" s="4" t="s">
        <v>66</v>
      </c>
      <c r="C32" s="19"/>
      <c r="D32" s="19"/>
      <c r="E32" s="19"/>
      <c r="F32" s="44"/>
      <c r="G32" s="45"/>
      <c r="H32" s="4"/>
      <c r="I32" s="30"/>
      <c r="J32" s="30"/>
      <c r="L32" s="4"/>
      <c r="N32" s="4" t="s">
        <v>66</v>
      </c>
      <c r="O32" s="19"/>
      <c r="P32" s="19"/>
      <c r="Q32" s="19"/>
      <c r="R32" s="44"/>
      <c r="S32" s="45"/>
      <c r="T32" s="4"/>
      <c r="U32" s="30"/>
      <c r="V32" s="30"/>
      <c r="X32" s="4"/>
    </row>
    <row r="33" spans="2:24" x14ac:dyDescent="0.25">
      <c r="B33" s="9" t="s">
        <v>67</v>
      </c>
      <c r="C33" s="10">
        <v>504</v>
      </c>
      <c r="D33" s="10">
        <v>353</v>
      </c>
      <c r="E33" s="10">
        <v>193</v>
      </c>
      <c r="F33" s="10">
        <v>93</v>
      </c>
      <c r="G33" s="10">
        <v>210</v>
      </c>
      <c r="H33" s="10">
        <v>37</v>
      </c>
      <c r="I33" s="10">
        <v>15</v>
      </c>
      <c r="J33" s="10">
        <v>2</v>
      </c>
      <c r="K33" s="10">
        <v>1</v>
      </c>
      <c r="L33" s="10">
        <v>1</v>
      </c>
      <c r="N33" s="9" t="s">
        <v>67</v>
      </c>
      <c r="O33" s="34">
        <f t="shared" ref="O33:O34" si="32">C33/(C33+D33+E33+F33+G33)*100</f>
        <v>37.250554323725055</v>
      </c>
      <c r="P33" s="34">
        <f t="shared" ref="P33:P34" si="33">D33/(D33+E33+F33+G33+C33)*100</f>
        <v>26.09016999260902</v>
      </c>
      <c r="Q33" s="34">
        <f t="shared" ref="Q33:Q34" si="34">E33/(E33+F33+G33+C33+D33)*100</f>
        <v>14.264597191426459</v>
      </c>
      <c r="R33" s="34">
        <f>F33/(F33+G33+E33+D33+C33)*100</f>
        <v>6.8736141906873618</v>
      </c>
      <c r="S33" s="74">
        <f t="shared" ref="S33:S34" si="35">G33/(G33+C33+D33+E33+F33)*100</f>
        <v>15.521064301552107</v>
      </c>
      <c r="T33" s="36">
        <f t="shared" ref="T33:T34" si="36">H33/(H33+I33+J33+K33+L33)*100</f>
        <v>66.071428571428569</v>
      </c>
      <c r="U33" s="34">
        <f t="shared" ref="U33:U34" si="37">I33/(I33+J33+K33+L33+H33)*100</f>
        <v>26.785714285714285</v>
      </c>
      <c r="V33" s="34">
        <f t="shared" ref="V33:V34" si="38">J33/(J33+K33+L33+H33+I33)*100</f>
        <v>3.5714285714285712</v>
      </c>
      <c r="W33" s="34">
        <f t="shared" ref="W33:W34" si="39">K33/(K33+L33+J33+I33+H33)*100</f>
        <v>1.7857142857142856</v>
      </c>
      <c r="X33" s="34">
        <f t="shared" ref="X33:X34" si="40">L33/(L33+H33+I33+J33+K33)*100</f>
        <v>1.7857142857142856</v>
      </c>
    </row>
    <row r="34" spans="2:24" x14ac:dyDescent="0.25">
      <c r="B34" s="9" t="s">
        <v>68</v>
      </c>
      <c r="C34" s="10">
        <v>272</v>
      </c>
      <c r="D34" s="10">
        <v>175</v>
      </c>
      <c r="E34" s="10">
        <v>48</v>
      </c>
      <c r="F34" s="10">
        <v>19</v>
      </c>
      <c r="G34" s="10">
        <v>24</v>
      </c>
      <c r="H34" s="10">
        <v>28</v>
      </c>
      <c r="I34" s="10">
        <v>12</v>
      </c>
      <c r="J34" s="10">
        <v>1</v>
      </c>
      <c r="K34" s="10">
        <v>0</v>
      </c>
      <c r="L34" s="10">
        <v>0</v>
      </c>
      <c r="N34" s="9" t="s">
        <v>68</v>
      </c>
      <c r="O34" s="34">
        <f t="shared" si="32"/>
        <v>50.557620817843862</v>
      </c>
      <c r="P34" s="34">
        <f t="shared" si="33"/>
        <v>32.52788104089219</v>
      </c>
      <c r="Q34" s="34">
        <f t="shared" si="34"/>
        <v>8.921933085501859</v>
      </c>
      <c r="R34" s="34">
        <f t="shared" ref="R34" si="41">F34/(F34+G34+E34+D34+C34)*100</f>
        <v>3.5315985130111525</v>
      </c>
      <c r="S34" s="74">
        <f t="shared" si="35"/>
        <v>4.4609665427509295</v>
      </c>
      <c r="T34" s="36">
        <f t="shared" si="36"/>
        <v>68.292682926829272</v>
      </c>
      <c r="U34" s="34">
        <f t="shared" si="37"/>
        <v>29.268292682926827</v>
      </c>
      <c r="V34" s="34">
        <f t="shared" si="38"/>
        <v>2.4390243902439024</v>
      </c>
      <c r="W34" s="34">
        <f t="shared" si="39"/>
        <v>0</v>
      </c>
      <c r="X34" s="34">
        <f t="shared" si="40"/>
        <v>0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1" spans="1:16" ht="18" x14ac:dyDescent="0.25">
      <c r="B1" s="1" t="s">
        <v>41</v>
      </c>
    </row>
    <row r="2" spans="1:16" ht="18" x14ac:dyDescent="0.25">
      <c r="A2" s="27"/>
      <c r="B2" s="1" t="str">
        <f>Índice!B2</f>
        <v>1ª quinzena de fevereiro 2021</v>
      </c>
    </row>
    <row r="3" spans="1:16" x14ac:dyDescent="0.25">
      <c r="B3" s="28" t="s">
        <v>44</v>
      </c>
    </row>
    <row r="4" spans="1:16" ht="18" customHeight="1" x14ac:dyDescent="0.25">
      <c r="B4" s="1" t="s">
        <v>123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38</v>
      </c>
      <c r="J6" s="20" t="s">
        <v>39</v>
      </c>
    </row>
    <row r="7" spans="1:16" ht="24" customHeight="1" x14ac:dyDescent="0.25">
      <c r="B7" s="108" t="s">
        <v>0</v>
      </c>
      <c r="C7" s="112" t="s">
        <v>71</v>
      </c>
      <c r="D7" s="113"/>
      <c r="E7" s="113"/>
      <c r="F7" s="113"/>
      <c r="G7" s="113"/>
      <c r="H7" s="114"/>
      <c r="J7" s="108" t="s">
        <v>0</v>
      </c>
      <c r="K7" s="112" t="s">
        <v>71</v>
      </c>
      <c r="L7" s="113"/>
      <c r="M7" s="113"/>
      <c r="N7" s="113"/>
      <c r="O7" s="113"/>
      <c r="P7" s="114"/>
    </row>
    <row r="8" spans="1:16" ht="34.5" customHeight="1" x14ac:dyDescent="0.25">
      <c r="B8" s="109"/>
      <c r="C8" s="40" t="s">
        <v>16</v>
      </c>
      <c r="D8" s="40" t="s">
        <v>17</v>
      </c>
      <c r="E8" s="40" t="s">
        <v>18</v>
      </c>
      <c r="F8" s="40" t="s">
        <v>19</v>
      </c>
      <c r="G8" s="40" t="s">
        <v>20</v>
      </c>
      <c r="H8" s="41" t="s">
        <v>72</v>
      </c>
      <c r="J8" s="109"/>
      <c r="K8" s="40" t="s">
        <v>16</v>
      </c>
      <c r="L8" s="40" t="s">
        <v>17</v>
      </c>
      <c r="M8" s="40" t="s">
        <v>18</v>
      </c>
      <c r="N8" s="40" t="s">
        <v>19</v>
      </c>
      <c r="O8" s="40" t="s">
        <v>20</v>
      </c>
      <c r="P8" s="41" t="s">
        <v>72</v>
      </c>
    </row>
    <row r="9" spans="1:16" x14ac:dyDescent="0.25">
      <c r="B9" s="4" t="s">
        <v>4</v>
      </c>
      <c r="C9" s="4"/>
      <c r="D9" s="4"/>
      <c r="E9" s="4"/>
      <c r="F9" s="4"/>
      <c r="G9" s="4"/>
      <c r="H9" s="45"/>
      <c r="J9" s="4" t="s">
        <v>4</v>
      </c>
      <c r="K9" s="5"/>
      <c r="L9" s="5"/>
      <c r="M9" s="5"/>
      <c r="N9" s="5"/>
      <c r="O9" s="5"/>
      <c r="P9" s="42"/>
    </row>
    <row r="10" spans="1:16" x14ac:dyDescent="0.25">
      <c r="B10" s="6" t="s">
        <v>4</v>
      </c>
      <c r="C10" s="7">
        <v>1257</v>
      </c>
      <c r="D10" s="7">
        <v>609</v>
      </c>
      <c r="E10" s="7">
        <v>344</v>
      </c>
      <c r="F10" s="7">
        <v>224</v>
      </c>
      <c r="G10" s="7">
        <v>762</v>
      </c>
      <c r="H10" s="7">
        <v>2270</v>
      </c>
      <c r="J10" s="6" t="s">
        <v>4</v>
      </c>
      <c r="K10" s="11">
        <f t="shared" ref="K10:P10" si="0">C10/SUM($C10:$H10)*100</f>
        <v>22.996706915477496</v>
      </c>
      <c r="L10" s="11">
        <f t="shared" si="0"/>
        <v>11.141602634467617</v>
      </c>
      <c r="M10" s="11">
        <f t="shared" si="0"/>
        <v>6.2934504207830226</v>
      </c>
      <c r="N10" s="11">
        <f t="shared" si="0"/>
        <v>4.0980607391145263</v>
      </c>
      <c r="O10" s="11">
        <f t="shared" si="0"/>
        <v>13.940724478594952</v>
      </c>
      <c r="P10" s="55">
        <f t="shared" si="0"/>
        <v>41.529454811562381</v>
      </c>
    </row>
    <row r="11" spans="1:16" x14ac:dyDescent="0.25">
      <c r="B11" s="4" t="s">
        <v>5</v>
      </c>
      <c r="C11" s="8"/>
      <c r="D11" s="8"/>
      <c r="E11" s="8"/>
      <c r="F11" s="8"/>
      <c r="G11" s="8"/>
      <c r="H11" s="43"/>
      <c r="J11" s="4" t="s">
        <v>5</v>
      </c>
      <c r="K11" s="12"/>
      <c r="L11" s="12"/>
      <c r="M11" s="12"/>
      <c r="N11" s="12"/>
      <c r="O11" s="12"/>
      <c r="P11" s="56"/>
    </row>
    <row r="12" spans="1:16" x14ac:dyDescent="0.25">
      <c r="B12" s="9" t="s">
        <v>6</v>
      </c>
      <c r="C12" s="10">
        <v>86</v>
      </c>
      <c r="D12" s="10">
        <v>42</v>
      </c>
      <c r="E12" s="10">
        <v>46</v>
      </c>
      <c r="F12" s="10">
        <v>30</v>
      </c>
      <c r="G12" s="10">
        <v>110</v>
      </c>
      <c r="H12" s="10">
        <v>792</v>
      </c>
      <c r="J12" s="9" t="s">
        <v>6</v>
      </c>
      <c r="K12" s="13">
        <f t="shared" ref="K12:P15" si="1">C12/SUM($C12:$H12)*100</f>
        <v>7.7757685352622063</v>
      </c>
      <c r="L12" s="13">
        <f t="shared" si="1"/>
        <v>3.79746835443038</v>
      </c>
      <c r="M12" s="13">
        <f t="shared" si="1"/>
        <v>4.1591320072332731</v>
      </c>
      <c r="N12" s="13">
        <f t="shared" si="1"/>
        <v>2.7124773960216997</v>
      </c>
      <c r="O12" s="13">
        <f t="shared" si="1"/>
        <v>9.9457504520795652</v>
      </c>
      <c r="P12" s="75">
        <f t="shared" si="1"/>
        <v>71.609403254972875</v>
      </c>
    </row>
    <row r="13" spans="1:16" x14ac:dyDescent="0.25">
      <c r="B13" s="9" t="s">
        <v>7</v>
      </c>
      <c r="C13" s="10">
        <v>387</v>
      </c>
      <c r="D13" s="10">
        <v>163</v>
      </c>
      <c r="E13" s="10">
        <v>100</v>
      </c>
      <c r="F13" s="10">
        <v>80</v>
      </c>
      <c r="G13" s="10">
        <v>276</v>
      </c>
      <c r="H13" s="10">
        <v>994</v>
      </c>
      <c r="J13" s="9" t="s">
        <v>7</v>
      </c>
      <c r="K13" s="13">
        <f t="shared" si="1"/>
        <v>19.350000000000001</v>
      </c>
      <c r="L13" s="13">
        <f t="shared" si="1"/>
        <v>8.15</v>
      </c>
      <c r="M13" s="13">
        <f t="shared" si="1"/>
        <v>5</v>
      </c>
      <c r="N13" s="13">
        <f t="shared" si="1"/>
        <v>4</v>
      </c>
      <c r="O13" s="13">
        <f t="shared" si="1"/>
        <v>13.8</v>
      </c>
      <c r="P13" s="75">
        <f t="shared" si="1"/>
        <v>49.7</v>
      </c>
    </row>
    <row r="14" spans="1:16" x14ac:dyDescent="0.25">
      <c r="B14" s="9" t="s">
        <v>8</v>
      </c>
      <c r="C14" s="10">
        <v>519</v>
      </c>
      <c r="D14" s="10">
        <v>230</v>
      </c>
      <c r="E14" s="10">
        <v>110</v>
      </c>
      <c r="F14" s="10">
        <v>65</v>
      </c>
      <c r="G14" s="10">
        <v>223</v>
      </c>
      <c r="H14" s="10">
        <v>425</v>
      </c>
      <c r="J14" s="9" t="s">
        <v>8</v>
      </c>
      <c r="K14" s="13">
        <f t="shared" si="1"/>
        <v>33.015267175572518</v>
      </c>
      <c r="L14" s="13">
        <f t="shared" si="1"/>
        <v>14.631043256997456</v>
      </c>
      <c r="M14" s="13">
        <f t="shared" si="1"/>
        <v>6.997455470737914</v>
      </c>
      <c r="N14" s="13">
        <f t="shared" si="1"/>
        <v>4.1348600508905857</v>
      </c>
      <c r="O14" s="13">
        <f t="shared" si="1"/>
        <v>14.185750636132315</v>
      </c>
      <c r="P14" s="75">
        <f t="shared" si="1"/>
        <v>27.035623409669213</v>
      </c>
    </row>
    <row r="15" spans="1:16" x14ac:dyDescent="0.25">
      <c r="B15" s="9" t="s">
        <v>9</v>
      </c>
      <c r="C15" s="10">
        <v>265</v>
      </c>
      <c r="D15" s="10">
        <v>174</v>
      </c>
      <c r="E15" s="10">
        <v>88</v>
      </c>
      <c r="F15" s="10">
        <v>49</v>
      </c>
      <c r="G15" s="10">
        <v>153</v>
      </c>
      <c r="H15" s="10">
        <v>59</v>
      </c>
      <c r="J15" s="9" t="s">
        <v>9</v>
      </c>
      <c r="K15" s="13">
        <f t="shared" si="1"/>
        <v>33.629441624365484</v>
      </c>
      <c r="L15" s="13">
        <f t="shared" si="1"/>
        <v>22.081218274111674</v>
      </c>
      <c r="M15" s="13">
        <f t="shared" si="1"/>
        <v>11.167512690355331</v>
      </c>
      <c r="N15" s="13">
        <f t="shared" si="1"/>
        <v>6.218274111675127</v>
      </c>
      <c r="O15" s="13">
        <f t="shared" si="1"/>
        <v>19.416243654822335</v>
      </c>
      <c r="P15" s="75">
        <f t="shared" si="1"/>
        <v>7.4873096446700513</v>
      </c>
    </row>
    <row r="16" spans="1:16" x14ac:dyDescent="0.25">
      <c r="B16" s="4" t="s">
        <v>28</v>
      </c>
      <c r="C16" s="8"/>
      <c r="D16" s="8"/>
      <c r="E16" s="8"/>
      <c r="F16" s="8"/>
      <c r="G16" s="8"/>
      <c r="H16" s="43"/>
      <c r="J16" s="4" t="s">
        <v>28</v>
      </c>
      <c r="K16" s="12"/>
      <c r="L16" s="12"/>
      <c r="M16" s="12"/>
      <c r="N16" s="12"/>
      <c r="O16" s="12"/>
      <c r="P16" s="56"/>
    </row>
    <row r="17" spans="2:16" x14ac:dyDescent="0.25">
      <c r="B17" s="9" t="s">
        <v>21</v>
      </c>
      <c r="C17" s="10">
        <v>550</v>
      </c>
      <c r="D17" s="10">
        <v>245</v>
      </c>
      <c r="E17" s="10">
        <v>88</v>
      </c>
      <c r="F17" s="10">
        <v>37</v>
      </c>
      <c r="G17" s="10">
        <v>38</v>
      </c>
      <c r="H17" s="10">
        <v>576</v>
      </c>
      <c r="J17" s="9" t="s">
        <v>21</v>
      </c>
      <c r="K17" s="13">
        <f t="shared" ref="K17:P23" si="2">C17/SUM($C17:$H17)*100</f>
        <v>35.853976531942635</v>
      </c>
      <c r="L17" s="13">
        <f t="shared" si="2"/>
        <v>15.971316818774445</v>
      </c>
      <c r="M17" s="13">
        <f t="shared" si="2"/>
        <v>5.7366362451108213</v>
      </c>
      <c r="N17" s="13">
        <f t="shared" si="2"/>
        <v>2.4119947848761409</v>
      </c>
      <c r="O17" s="13">
        <f t="shared" si="2"/>
        <v>2.4771838331160363</v>
      </c>
      <c r="P17" s="75">
        <f t="shared" si="2"/>
        <v>37.548891786179922</v>
      </c>
    </row>
    <row r="18" spans="2:16" x14ac:dyDescent="0.25">
      <c r="B18" s="9" t="s">
        <v>22</v>
      </c>
      <c r="C18" s="10">
        <v>141</v>
      </c>
      <c r="D18" s="10">
        <v>59</v>
      </c>
      <c r="E18" s="10">
        <v>42</v>
      </c>
      <c r="F18" s="10">
        <v>16</v>
      </c>
      <c r="G18" s="10">
        <v>67</v>
      </c>
      <c r="H18" s="10">
        <v>281</v>
      </c>
      <c r="J18" s="9" t="s">
        <v>22</v>
      </c>
      <c r="K18" s="13">
        <f t="shared" si="2"/>
        <v>23.267326732673268</v>
      </c>
      <c r="L18" s="13">
        <f t="shared" si="2"/>
        <v>9.7359735973597363</v>
      </c>
      <c r="M18" s="13">
        <f t="shared" si="2"/>
        <v>6.9306930693069315</v>
      </c>
      <c r="N18" s="13">
        <f t="shared" si="2"/>
        <v>2.6402640264026402</v>
      </c>
      <c r="O18" s="13">
        <f t="shared" si="2"/>
        <v>11.056105610561056</v>
      </c>
      <c r="P18" s="75">
        <f t="shared" si="2"/>
        <v>46.369636963696372</v>
      </c>
    </row>
    <row r="19" spans="2:16" x14ac:dyDescent="0.25">
      <c r="B19" s="9" t="s">
        <v>23</v>
      </c>
      <c r="C19" s="10">
        <v>282</v>
      </c>
      <c r="D19" s="10">
        <v>141</v>
      </c>
      <c r="E19" s="10">
        <v>91</v>
      </c>
      <c r="F19" s="10">
        <v>61</v>
      </c>
      <c r="G19" s="10">
        <v>179</v>
      </c>
      <c r="H19" s="10">
        <v>916</v>
      </c>
      <c r="J19" s="9" t="s">
        <v>23</v>
      </c>
      <c r="K19" s="13">
        <f t="shared" si="2"/>
        <v>16.886227544910177</v>
      </c>
      <c r="L19" s="13">
        <f t="shared" si="2"/>
        <v>8.4431137724550887</v>
      </c>
      <c r="M19" s="13">
        <f t="shared" si="2"/>
        <v>5.4491017964071853</v>
      </c>
      <c r="N19" s="13">
        <f t="shared" si="2"/>
        <v>3.6526946107784433</v>
      </c>
      <c r="O19" s="13">
        <f t="shared" si="2"/>
        <v>10.718562874251496</v>
      </c>
      <c r="P19" s="75">
        <f t="shared" si="2"/>
        <v>54.850299401197603</v>
      </c>
    </row>
    <row r="20" spans="2:16" x14ac:dyDescent="0.25">
      <c r="B20" s="9" t="s">
        <v>24</v>
      </c>
      <c r="C20" s="10">
        <v>65</v>
      </c>
      <c r="D20" s="10">
        <v>41</v>
      </c>
      <c r="E20" s="10">
        <v>13</v>
      </c>
      <c r="F20" s="10">
        <v>13</v>
      </c>
      <c r="G20" s="10">
        <v>21</v>
      </c>
      <c r="H20" s="10">
        <v>38</v>
      </c>
      <c r="J20" s="9" t="s">
        <v>24</v>
      </c>
      <c r="K20" s="13">
        <f t="shared" si="2"/>
        <v>34.031413612565444</v>
      </c>
      <c r="L20" s="13">
        <f t="shared" si="2"/>
        <v>21.465968586387437</v>
      </c>
      <c r="M20" s="13">
        <f t="shared" si="2"/>
        <v>6.8062827225130889</v>
      </c>
      <c r="N20" s="13">
        <f t="shared" si="2"/>
        <v>6.8062827225130889</v>
      </c>
      <c r="O20" s="13">
        <f t="shared" si="2"/>
        <v>10.99476439790576</v>
      </c>
      <c r="P20" s="75">
        <f t="shared" si="2"/>
        <v>19.895287958115183</v>
      </c>
    </row>
    <row r="21" spans="2:16" x14ac:dyDescent="0.25">
      <c r="B21" s="9" t="s">
        <v>25</v>
      </c>
      <c r="C21" s="10">
        <v>71</v>
      </c>
      <c r="D21" s="10">
        <v>16</v>
      </c>
      <c r="E21" s="10">
        <v>21</v>
      </c>
      <c r="F21" s="10">
        <v>8</v>
      </c>
      <c r="G21" s="10">
        <v>15</v>
      </c>
      <c r="H21" s="10">
        <v>214</v>
      </c>
      <c r="J21" s="9" t="s">
        <v>25</v>
      </c>
      <c r="K21" s="13">
        <f t="shared" si="2"/>
        <v>20.579710144927535</v>
      </c>
      <c r="L21" s="13">
        <f t="shared" si="2"/>
        <v>4.63768115942029</v>
      </c>
      <c r="M21" s="13">
        <f t="shared" si="2"/>
        <v>6.0869565217391308</v>
      </c>
      <c r="N21" s="13">
        <f t="shared" si="2"/>
        <v>2.318840579710145</v>
      </c>
      <c r="O21" s="13">
        <f t="shared" si="2"/>
        <v>4.3478260869565215</v>
      </c>
      <c r="P21" s="75">
        <f t="shared" si="2"/>
        <v>62.028985507246382</v>
      </c>
    </row>
    <row r="22" spans="2:16" x14ac:dyDescent="0.25">
      <c r="B22" s="9" t="s">
        <v>26</v>
      </c>
      <c r="C22" s="10">
        <v>16</v>
      </c>
      <c r="D22" s="10">
        <v>10</v>
      </c>
      <c r="E22" s="10">
        <v>19</v>
      </c>
      <c r="F22" s="10">
        <v>13</v>
      </c>
      <c r="G22" s="10">
        <v>134</v>
      </c>
      <c r="H22" s="10">
        <v>30</v>
      </c>
      <c r="J22" s="9" t="s">
        <v>26</v>
      </c>
      <c r="K22" s="13">
        <f t="shared" si="2"/>
        <v>7.2072072072072073</v>
      </c>
      <c r="L22" s="13">
        <f t="shared" si="2"/>
        <v>4.5045045045045047</v>
      </c>
      <c r="M22" s="13">
        <f t="shared" si="2"/>
        <v>8.5585585585585591</v>
      </c>
      <c r="N22" s="13">
        <f t="shared" si="2"/>
        <v>5.8558558558558556</v>
      </c>
      <c r="O22" s="13">
        <f t="shared" si="2"/>
        <v>60.360360360360367</v>
      </c>
      <c r="P22" s="75">
        <f t="shared" si="2"/>
        <v>13.513513513513514</v>
      </c>
    </row>
    <row r="23" spans="2:16" x14ac:dyDescent="0.25">
      <c r="B23" s="9" t="s">
        <v>27</v>
      </c>
      <c r="C23" s="10">
        <v>132</v>
      </c>
      <c r="D23" s="10">
        <v>97</v>
      </c>
      <c r="E23" s="10">
        <v>70</v>
      </c>
      <c r="F23" s="10">
        <v>76</v>
      </c>
      <c r="G23" s="10">
        <v>308</v>
      </c>
      <c r="H23" s="10">
        <v>215</v>
      </c>
      <c r="J23" s="9" t="s">
        <v>27</v>
      </c>
      <c r="K23" s="13">
        <f t="shared" si="2"/>
        <v>14.699331848552339</v>
      </c>
      <c r="L23" s="13">
        <f t="shared" si="2"/>
        <v>10.801781737193764</v>
      </c>
      <c r="M23" s="13">
        <f t="shared" si="2"/>
        <v>7.7951002227171493</v>
      </c>
      <c r="N23" s="13">
        <f t="shared" si="2"/>
        <v>8.463251670378618</v>
      </c>
      <c r="O23" s="13">
        <f t="shared" si="2"/>
        <v>34.298440979955458</v>
      </c>
      <c r="P23" s="75">
        <f t="shared" si="2"/>
        <v>23.942093541202674</v>
      </c>
    </row>
    <row r="24" spans="2:16" x14ac:dyDescent="0.25">
      <c r="B24" s="4" t="s">
        <v>64</v>
      </c>
      <c r="C24" s="8"/>
      <c r="D24" s="8"/>
      <c r="E24" s="8"/>
      <c r="F24" s="8"/>
      <c r="G24" s="8"/>
      <c r="H24" s="43"/>
      <c r="J24" s="4" t="s">
        <v>64</v>
      </c>
      <c r="K24" s="12"/>
      <c r="L24" s="12"/>
      <c r="M24" s="12"/>
      <c r="N24" s="12"/>
      <c r="O24" s="12"/>
      <c r="P24" s="56"/>
    </row>
    <row r="25" spans="2:16" x14ac:dyDescent="0.25">
      <c r="B25" s="9" t="s">
        <v>57</v>
      </c>
      <c r="C25" s="10">
        <v>449</v>
      </c>
      <c r="D25" s="10">
        <v>161</v>
      </c>
      <c r="E25" s="10">
        <v>120</v>
      </c>
      <c r="F25" s="10">
        <v>60</v>
      </c>
      <c r="G25" s="10">
        <v>141</v>
      </c>
      <c r="H25" s="10">
        <v>836</v>
      </c>
      <c r="J25" s="9" t="s">
        <v>57</v>
      </c>
      <c r="K25" s="13">
        <f t="shared" ref="K25:K31" si="3">C25/SUM($C25:$H25)*100</f>
        <v>25.410299943406905</v>
      </c>
      <c r="L25" s="13">
        <f t="shared" ref="L25:L31" si="4">D25/SUM($C25:$H25)*100</f>
        <v>9.1114883984153927</v>
      </c>
      <c r="M25" s="13">
        <f t="shared" ref="M25:M31" si="5">E25/SUM($C25:$H25)*100</f>
        <v>6.7911714770797964</v>
      </c>
      <c r="N25" s="13">
        <f t="shared" ref="N25:N31" si="6">F25/SUM($C25:$H25)*100</f>
        <v>3.3955857385398982</v>
      </c>
      <c r="O25" s="13">
        <f t="shared" ref="O25:O31" si="7">G25/SUM($C25:$H25)*100</f>
        <v>7.9796264855687609</v>
      </c>
      <c r="P25" s="75">
        <f t="shared" ref="P25:P31" si="8">H25/SUM($C25:$H25)*100</f>
        <v>47.311827956989248</v>
      </c>
    </row>
    <row r="26" spans="2:16" x14ac:dyDescent="0.25">
      <c r="B26" s="9" t="s">
        <v>58</v>
      </c>
      <c r="C26" s="10">
        <v>313</v>
      </c>
      <c r="D26" s="10">
        <v>152</v>
      </c>
      <c r="E26" s="10">
        <v>45</v>
      </c>
      <c r="F26" s="10">
        <v>21</v>
      </c>
      <c r="G26" s="10">
        <v>50</v>
      </c>
      <c r="H26" s="10">
        <v>521</v>
      </c>
      <c r="J26" s="9" t="s">
        <v>58</v>
      </c>
      <c r="K26" s="13">
        <f t="shared" si="3"/>
        <v>28.402903811252266</v>
      </c>
      <c r="L26" s="13">
        <f t="shared" si="4"/>
        <v>13.793103448275861</v>
      </c>
      <c r="M26" s="13">
        <f t="shared" si="5"/>
        <v>4.0834845735027221</v>
      </c>
      <c r="N26" s="13">
        <f t="shared" si="6"/>
        <v>1.9056261343012704</v>
      </c>
      <c r="O26" s="13">
        <f t="shared" si="7"/>
        <v>4.5372050816696916</v>
      </c>
      <c r="P26" s="75">
        <f t="shared" si="8"/>
        <v>47.277676950998185</v>
      </c>
    </row>
    <row r="27" spans="2:16" x14ac:dyDescent="0.25">
      <c r="B27" s="9" t="s">
        <v>59</v>
      </c>
      <c r="C27" s="10">
        <v>354</v>
      </c>
      <c r="D27" s="10">
        <v>236</v>
      </c>
      <c r="E27" s="10">
        <v>148</v>
      </c>
      <c r="F27" s="10">
        <v>124</v>
      </c>
      <c r="G27" s="10">
        <v>533</v>
      </c>
      <c r="H27" s="10">
        <v>573</v>
      </c>
      <c r="J27" s="9" t="s">
        <v>59</v>
      </c>
      <c r="K27" s="13">
        <f t="shared" si="3"/>
        <v>17.987804878048781</v>
      </c>
      <c r="L27" s="13">
        <f t="shared" si="4"/>
        <v>11.991869918699187</v>
      </c>
      <c r="M27" s="13">
        <f t="shared" si="5"/>
        <v>7.5203252032520336</v>
      </c>
      <c r="N27" s="13">
        <f t="shared" si="6"/>
        <v>6.3008130081300813</v>
      </c>
      <c r="O27" s="13">
        <f t="shared" si="7"/>
        <v>27.083333333333332</v>
      </c>
      <c r="P27" s="75">
        <f t="shared" si="8"/>
        <v>29.115853658536583</v>
      </c>
    </row>
    <row r="28" spans="2:16" x14ac:dyDescent="0.25">
      <c r="B28" s="9" t="s">
        <v>60</v>
      </c>
      <c r="C28" s="10">
        <v>62</v>
      </c>
      <c r="D28" s="10">
        <v>31</v>
      </c>
      <c r="E28" s="10">
        <v>11</v>
      </c>
      <c r="F28" s="10">
        <v>2</v>
      </c>
      <c r="G28" s="10">
        <v>12</v>
      </c>
      <c r="H28" s="10">
        <v>128</v>
      </c>
      <c r="J28" s="9" t="s">
        <v>60</v>
      </c>
      <c r="K28" s="13">
        <f t="shared" si="3"/>
        <v>25.203252032520325</v>
      </c>
      <c r="L28" s="13">
        <f t="shared" si="4"/>
        <v>12.601626016260163</v>
      </c>
      <c r="M28" s="13">
        <f t="shared" si="5"/>
        <v>4.4715447154471546</v>
      </c>
      <c r="N28" s="13">
        <f t="shared" si="6"/>
        <v>0.81300813008130091</v>
      </c>
      <c r="O28" s="13">
        <f t="shared" si="7"/>
        <v>4.8780487804878048</v>
      </c>
      <c r="P28" s="75">
        <f t="shared" si="8"/>
        <v>52.032520325203258</v>
      </c>
    </row>
    <row r="29" spans="2:16" x14ac:dyDescent="0.25">
      <c r="B29" s="9" t="s">
        <v>61</v>
      </c>
      <c r="C29" s="10">
        <v>50</v>
      </c>
      <c r="D29" s="10">
        <v>18</v>
      </c>
      <c r="E29" s="10">
        <v>13</v>
      </c>
      <c r="F29" s="10">
        <v>13</v>
      </c>
      <c r="G29" s="10">
        <v>19</v>
      </c>
      <c r="H29" s="10">
        <v>118</v>
      </c>
      <c r="J29" s="9" t="s">
        <v>61</v>
      </c>
      <c r="K29" s="13">
        <f t="shared" si="3"/>
        <v>21.645021645021643</v>
      </c>
      <c r="L29" s="13">
        <f t="shared" si="4"/>
        <v>7.7922077922077921</v>
      </c>
      <c r="M29" s="13">
        <f t="shared" si="5"/>
        <v>5.6277056277056277</v>
      </c>
      <c r="N29" s="13">
        <f t="shared" si="6"/>
        <v>5.6277056277056277</v>
      </c>
      <c r="O29" s="13">
        <f t="shared" si="7"/>
        <v>8.2251082251082259</v>
      </c>
      <c r="P29" s="75">
        <f t="shared" si="8"/>
        <v>51.082251082251084</v>
      </c>
    </row>
    <row r="30" spans="2:16" x14ac:dyDescent="0.25">
      <c r="B30" s="9" t="s">
        <v>62</v>
      </c>
      <c r="C30" s="10">
        <v>19</v>
      </c>
      <c r="D30" s="10">
        <v>5</v>
      </c>
      <c r="E30" s="10">
        <v>3</v>
      </c>
      <c r="F30" s="10">
        <v>0</v>
      </c>
      <c r="G30" s="10">
        <v>2</v>
      </c>
      <c r="H30" s="10">
        <v>45</v>
      </c>
      <c r="J30" s="9" t="s">
        <v>62</v>
      </c>
      <c r="K30" s="13">
        <f t="shared" si="3"/>
        <v>25.675675675675674</v>
      </c>
      <c r="L30" s="13">
        <f t="shared" si="4"/>
        <v>6.756756756756757</v>
      </c>
      <c r="M30" s="13">
        <f t="shared" si="5"/>
        <v>4.0540540540540544</v>
      </c>
      <c r="N30" s="13">
        <f t="shared" si="6"/>
        <v>0</v>
      </c>
      <c r="O30" s="13">
        <f t="shared" si="7"/>
        <v>2.7027027027027026</v>
      </c>
      <c r="P30" s="75">
        <f t="shared" si="8"/>
        <v>60.810810810810814</v>
      </c>
    </row>
    <row r="31" spans="2:16" x14ac:dyDescent="0.25">
      <c r="B31" s="9" t="s">
        <v>63</v>
      </c>
      <c r="C31" s="10">
        <v>10</v>
      </c>
      <c r="D31" s="10">
        <v>6</v>
      </c>
      <c r="E31" s="10">
        <v>4</v>
      </c>
      <c r="F31" s="10">
        <v>4</v>
      </c>
      <c r="G31" s="10">
        <v>5</v>
      </c>
      <c r="H31" s="10">
        <v>49</v>
      </c>
      <c r="J31" s="9" t="s">
        <v>63</v>
      </c>
      <c r="K31" s="13">
        <f t="shared" si="3"/>
        <v>12.820512820512819</v>
      </c>
      <c r="L31" s="13">
        <f t="shared" si="4"/>
        <v>7.6923076923076925</v>
      </c>
      <c r="M31" s="13">
        <f t="shared" si="5"/>
        <v>5.1282051282051277</v>
      </c>
      <c r="N31" s="13">
        <f t="shared" si="6"/>
        <v>5.1282051282051277</v>
      </c>
      <c r="O31" s="13">
        <f t="shared" si="7"/>
        <v>6.4102564102564097</v>
      </c>
      <c r="P31" s="75">
        <f t="shared" si="8"/>
        <v>62.820512820512818</v>
      </c>
    </row>
    <row r="32" spans="2:16" x14ac:dyDescent="0.25">
      <c r="B32" s="4" t="s">
        <v>66</v>
      </c>
      <c r="C32" s="19"/>
      <c r="D32" s="19"/>
      <c r="E32" s="19"/>
      <c r="F32" s="44"/>
      <c r="G32" s="44"/>
      <c r="H32" s="58"/>
      <c r="J32" s="4" t="s">
        <v>66</v>
      </c>
      <c r="K32" s="19"/>
      <c r="L32" s="19"/>
      <c r="M32" s="19"/>
      <c r="N32" s="44"/>
      <c r="O32" s="44"/>
      <c r="P32" s="45"/>
    </row>
    <row r="33" spans="2:16" x14ac:dyDescent="0.25">
      <c r="B33" s="9" t="s">
        <v>67</v>
      </c>
      <c r="C33" s="10">
        <v>797</v>
      </c>
      <c r="D33" s="10">
        <v>376</v>
      </c>
      <c r="E33" s="10">
        <v>239</v>
      </c>
      <c r="F33" s="10">
        <v>160</v>
      </c>
      <c r="G33" s="10">
        <v>516</v>
      </c>
      <c r="H33" s="10">
        <v>1894</v>
      </c>
      <c r="J33" s="9" t="s">
        <v>67</v>
      </c>
      <c r="K33" s="34">
        <f t="shared" ref="K33:K34" si="9">C33/SUM($C33:$H33)*100</f>
        <v>20.015067805123053</v>
      </c>
      <c r="L33" s="34">
        <f t="shared" ref="L33:L34" si="10">D33/SUM($C33:$H33)*100</f>
        <v>9.4424912104470113</v>
      </c>
      <c r="M33" s="34">
        <f t="shared" ref="M33:M34" si="11">E33/SUM($C33:$H33)*100</f>
        <v>6.0020090406830739</v>
      </c>
      <c r="N33" s="34">
        <f t="shared" ref="N33:N34" si="12">F33/SUM($C33:$H33)*100</f>
        <v>4.0180813661476646</v>
      </c>
      <c r="O33" s="34">
        <f t="shared" ref="O33:O34" si="13">G33/SUM($C33:$H33)*100</f>
        <v>12.958312405826216</v>
      </c>
      <c r="P33" s="76">
        <f t="shared" ref="P33:P34" si="14">H33/SUM($C33:$H33)*100</f>
        <v>47.564038171772978</v>
      </c>
    </row>
    <row r="34" spans="2:16" x14ac:dyDescent="0.25">
      <c r="B34" s="9" t="s">
        <v>68</v>
      </c>
      <c r="C34" s="10">
        <v>460</v>
      </c>
      <c r="D34" s="10">
        <v>233</v>
      </c>
      <c r="E34" s="10">
        <v>105</v>
      </c>
      <c r="F34" s="10">
        <v>64</v>
      </c>
      <c r="G34" s="10">
        <v>246</v>
      </c>
      <c r="H34" s="10">
        <v>376</v>
      </c>
      <c r="J34" s="9" t="s">
        <v>68</v>
      </c>
      <c r="K34" s="34">
        <f t="shared" si="9"/>
        <v>30.997304582210244</v>
      </c>
      <c r="L34" s="34">
        <f t="shared" si="10"/>
        <v>15.700808625336926</v>
      </c>
      <c r="M34" s="34">
        <f t="shared" si="11"/>
        <v>7.0754716981132075</v>
      </c>
      <c r="N34" s="34">
        <f t="shared" si="12"/>
        <v>4.3126684636118604</v>
      </c>
      <c r="O34" s="34">
        <f t="shared" si="13"/>
        <v>16.576819407008088</v>
      </c>
      <c r="P34" s="76">
        <f t="shared" si="14"/>
        <v>25.336927223719673</v>
      </c>
    </row>
  </sheetData>
  <mergeCells count="4">
    <mergeCell ref="C7:H7"/>
    <mergeCell ref="B7:B8"/>
    <mergeCell ref="K7:P7"/>
    <mergeCell ref="J7:J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39.75" customHeight="1" x14ac:dyDescent="0.25">
      <c r="B4" s="98" t="s">
        <v>124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22.5" x14ac:dyDescent="0.25">
      <c r="B7" s="3" t="s">
        <v>0</v>
      </c>
      <c r="C7" s="3" t="s">
        <v>81</v>
      </c>
      <c r="D7" s="3" t="s">
        <v>125</v>
      </c>
      <c r="E7" s="3" t="s">
        <v>80</v>
      </c>
      <c r="F7" s="3" t="s">
        <v>82</v>
      </c>
      <c r="H7" s="3" t="s">
        <v>0</v>
      </c>
      <c r="I7" s="3" t="s">
        <v>81</v>
      </c>
      <c r="J7" s="3" t="s">
        <v>125</v>
      </c>
      <c r="K7" s="3" t="s">
        <v>80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538</v>
      </c>
      <c r="D9" s="7">
        <v>2116</v>
      </c>
      <c r="E9" s="7">
        <v>305</v>
      </c>
      <c r="F9" s="7">
        <v>237</v>
      </c>
      <c r="H9" s="6" t="s">
        <v>4</v>
      </c>
      <c r="I9" s="11">
        <f>C9/(C9+D9+E9+F9)*100</f>
        <v>16.833541927409261</v>
      </c>
      <c r="J9" s="11">
        <f>D9/(D9+E9+F9+C9)*100</f>
        <v>66.207759699624532</v>
      </c>
      <c r="K9" s="11">
        <f>E9/(E9+F9+D9+C9)*100</f>
        <v>9.5431789737171471</v>
      </c>
      <c r="L9" s="11">
        <f>F9/(F9+E9+D9+C9)*100</f>
        <v>7.4155193992490611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38</v>
      </c>
      <c r="D11" s="10">
        <v>214</v>
      </c>
      <c r="E11" s="10">
        <v>19</v>
      </c>
      <c r="F11" s="10">
        <v>43</v>
      </c>
      <c r="H11" s="9" t="s">
        <v>6</v>
      </c>
      <c r="I11" s="13">
        <f t="shared" ref="I11:I22" si="0">C11/(C11+D11+E11+F11)*100</f>
        <v>12.101910828025478</v>
      </c>
      <c r="J11" s="13">
        <f t="shared" ref="J11:J22" si="1">D11/(D11+E11+F11+C11)*100</f>
        <v>68.152866242038215</v>
      </c>
      <c r="K11" s="13">
        <f t="shared" ref="K11:K22" si="2">E11/(E11+F11+D11+C11)*100</f>
        <v>6.0509554140127388</v>
      </c>
      <c r="L11" s="13">
        <f t="shared" ref="L11:L22" si="3">F11/(F11+E11+D11+C11)*100</f>
        <v>13.694267515923567</v>
      </c>
    </row>
    <row r="12" spans="1:12" x14ac:dyDescent="0.25">
      <c r="B12" s="9" t="s">
        <v>7</v>
      </c>
      <c r="C12" s="10">
        <v>142</v>
      </c>
      <c r="D12" s="10">
        <v>695</v>
      </c>
      <c r="E12" s="10">
        <v>83</v>
      </c>
      <c r="F12" s="10">
        <v>86</v>
      </c>
      <c r="H12" s="9" t="s">
        <v>7</v>
      </c>
      <c r="I12" s="13">
        <f t="shared" si="0"/>
        <v>14.115308151093439</v>
      </c>
      <c r="J12" s="13">
        <f t="shared" si="1"/>
        <v>69.085487077534793</v>
      </c>
      <c r="K12" s="13">
        <f t="shared" si="2"/>
        <v>8.2504970178926449</v>
      </c>
      <c r="L12" s="13">
        <f t="shared" si="3"/>
        <v>8.5487077534791247</v>
      </c>
    </row>
    <row r="13" spans="1:12" x14ac:dyDescent="0.25">
      <c r="B13" s="9" t="s">
        <v>8</v>
      </c>
      <c r="C13" s="10">
        <v>194</v>
      </c>
      <c r="D13" s="10">
        <v>757</v>
      </c>
      <c r="E13" s="10">
        <v>117</v>
      </c>
      <c r="F13" s="10">
        <v>79</v>
      </c>
      <c r="H13" s="9" t="s">
        <v>8</v>
      </c>
      <c r="I13" s="13">
        <f t="shared" si="0"/>
        <v>16.913687881429816</v>
      </c>
      <c r="J13" s="13">
        <f t="shared" si="1"/>
        <v>65.998256320836973</v>
      </c>
      <c r="K13" s="13">
        <f t="shared" si="2"/>
        <v>10.20052310374891</v>
      </c>
      <c r="L13" s="13">
        <f t="shared" si="3"/>
        <v>6.8875326939843067</v>
      </c>
    </row>
    <row r="14" spans="1:12" x14ac:dyDescent="0.25">
      <c r="B14" s="9" t="s">
        <v>9</v>
      </c>
      <c r="C14" s="10">
        <v>164</v>
      </c>
      <c r="D14" s="10">
        <v>450</v>
      </c>
      <c r="E14" s="10">
        <v>86</v>
      </c>
      <c r="F14" s="10">
        <v>29</v>
      </c>
      <c r="H14" s="9" t="s">
        <v>9</v>
      </c>
      <c r="I14" s="13">
        <f t="shared" si="0"/>
        <v>22.496570644718794</v>
      </c>
      <c r="J14" s="13">
        <f t="shared" si="1"/>
        <v>61.728395061728392</v>
      </c>
      <c r="K14" s="13">
        <f t="shared" si="2"/>
        <v>11.796982167352537</v>
      </c>
      <c r="L14" s="13">
        <f t="shared" si="3"/>
        <v>3.9780521262002746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186</v>
      </c>
      <c r="D16" s="10">
        <v>587</v>
      </c>
      <c r="E16" s="10">
        <v>127</v>
      </c>
      <c r="F16" s="10">
        <v>58</v>
      </c>
      <c r="H16" s="9" t="s">
        <v>21</v>
      </c>
      <c r="I16" s="13">
        <f t="shared" si="0"/>
        <v>19.415448851774531</v>
      </c>
      <c r="J16" s="13">
        <f t="shared" si="1"/>
        <v>61.273486430062633</v>
      </c>
      <c r="K16" s="13">
        <f t="shared" si="2"/>
        <v>13.256784968684759</v>
      </c>
      <c r="L16" s="13">
        <f t="shared" si="3"/>
        <v>6.0542797494780798</v>
      </c>
    </row>
    <row r="17" spans="2:12" x14ac:dyDescent="0.25">
      <c r="B17" s="9" t="s">
        <v>22</v>
      </c>
      <c r="C17" s="10">
        <v>58</v>
      </c>
      <c r="D17" s="10">
        <v>209</v>
      </c>
      <c r="E17" s="10">
        <v>32</v>
      </c>
      <c r="F17" s="10">
        <v>26</v>
      </c>
      <c r="H17" s="9" t="s">
        <v>22</v>
      </c>
      <c r="I17" s="13">
        <f t="shared" si="0"/>
        <v>17.846153846153847</v>
      </c>
      <c r="J17" s="13">
        <f t="shared" si="1"/>
        <v>64.307692307692307</v>
      </c>
      <c r="K17" s="13">
        <f t="shared" si="2"/>
        <v>9.8461538461538467</v>
      </c>
      <c r="L17" s="13">
        <f t="shared" si="3"/>
        <v>8</v>
      </c>
    </row>
    <row r="18" spans="2:12" x14ac:dyDescent="0.25">
      <c r="B18" s="9" t="s">
        <v>23</v>
      </c>
      <c r="C18" s="10">
        <v>102</v>
      </c>
      <c r="D18" s="10">
        <v>540</v>
      </c>
      <c r="E18" s="10">
        <v>54</v>
      </c>
      <c r="F18" s="10">
        <v>58</v>
      </c>
      <c r="H18" s="9" t="s">
        <v>23</v>
      </c>
      <c r="I18" s="13">
        <f t="shared" si="0"/>
        <v>13.527851458885943</v>
      </c>
      <c r="J18" s="13">
        <f t="shared" si="1"/>
        <v>71.618037135278513</v>
      </c>
      <c r="K18" s="13">
        <f t="shared" si="2"/>
        <v>7.1618037135278518</v>
      </c>
      <c r="L18" s="13">
        <f t="shared" si="3"/>
        <v>7.6923076923076925</v>
      </c>
    </row>
    <row r="19" spans="2:12" x14ac:dyDescent="0.25">
      <c r="B19" s="9" t="s">
        <v>24</v>
      </c>
      <c r="C19" s="10">
        <v>37</v>
      </c>
      <c r="D19" s="10">
        <v>97</v>
      </c>
      <c r="E19" s="10">
        <v>15</v>
      </c>
      <c r="F19" s="10">
        <v>4</v>
      </c>
      <c r="H19" s="9" t="s">
        <v>24</v>
      </c>
      <c r="I19" s="13">
        <f t="shared" si="0"/>
        <v>24.183006535947712</v>
      </c>
      <c r="J19" s="13">
        <f t="shared" si="1"/>
        <v>63.398692810457511</v>
      </c>
      <c r="K19" s="13">
        <f t="shared" si="2"/>
        <v>9.8039215686274517</v>
      </c>
      <c r="L19" s="13">
        <f t="shared" si="3"/>
        <v>2.6143790849673203</v>
      </c>
    </row>
    <row r="20" spans="2:12" x14ac:dyDescent="0.25">
      <c r="B20" s="9" t="s">
        <v>25</v>
      </c>
      <c r="C20" s="10">
        <v>23</v>
      </c>
      <c r="D20" s="10">
        <v>78</v>
      </c>
      <c r="E20" s="10">
        <v>8</v>
      </c>
      <c r="F20" s="10">
        <v>22</v>
      </c>
      <c r="H20" s="9" t="s">
        <v>25</v>
      </c>
      <c r="I20" s="13">
        <f t="shared" si="0"/>
        <v>17.557251908396946</v>
      </c>
      <c r="J20" s="13">
        <f t="shared" si="1"/>
        <v>59.541984732824424</v>
      </c>
      <c r="K20" s="13">
        <f t="shared" si="2"/>
        <v>6.1068702290076331</v>
      </c>
      <c r="L20" s="13">
        <f t="shared" si="3"/>
        <v>16.793893129770993</v>
      </c>
    </row>
    <row r="21" spans="2:12" x14ac:dyDescent="0.25">
      <c r="B21" s="9" t="s">
        <v>26</v>
      </c>
      <c r="C21" s="10">
        <v>27</v>
      </c>
      <c r="D21" s="10">
        <v>137</v>
      </c>
      <c r="E21" s="10">
        <v>13</v>
      </c>
      <c r="F21" s="10">
        <v>15</v>
      </c>
      <c r="H21" s="9" t="s">
        <v>26</v>
      </c>
      <c r="I21" s="13">
        <f t="shared" si="0"/>
        <v>14.0625</v>
      </c>
      <c r="J21" s="13">
        <f t="shared" si="1"/>
        <v>71.354166666666657</v>
      </c>
      <c r="K21" s="13">
        <f t="shared" si="2"/>
        <v>6.770833333333333</v>
      </c>
      <c r="L21" s="13">
        <f t="shared" si="3"/>
        <v>7.8125</v>
      </c>
    </row>
    <row r="22" spans="2:12" x14ac:dyDescent="0.25">
      <c r="B22" s="9" t="s">
        <v>27</v>
      </c>
      <c r="C22" s="10">
        <v>105</v>
      </c>
      <c r="D22" s="10">
        <v>468</v>
      </c>
      <c r="E22" s="10">
        <v>56</v>
      </c>
      <c r="F22" s="10">
        <v>54</v>
      </c>
      <c r="H22" s="9" t="s">
        <v>27</v>
      </c>
      <c r="I22" s="13">
        <f t="shared" si="0"/>
        <v>15.373352855051245</v>
      </c>
      <c r="J22" s="13">
        <f t="shared" si="1"/>
        <v>68.521229868228403</v>
      </c>
      <c r="K22" s="13">
        <f t="shared" si="2"/>
        <v>8.1991215226939964</v>
      </c>
      <c r="L22" s="13">
        <f t="shared" si="3"/>
        <v>7.9062957540263543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132</v>
      </c>
      <c r="D24" s="10">
        <v>606</v>
      </c>
      <c r="E24" s="10">
        <v>117</v>
      </c>
      <c r="F24" s="10">
        <v>76</v>
      </c>
      <c r="H24" s="9" t="s">
        <v>57</v>
      </c>
      <c r="I24" s="13">
        <f t="shared" ref="I24:I30" si="4">C24/(C24+D24+E24+F24)*100</f>
        <v>14.178302900107411</v>
      </c>
      <c r="J24" s="13">
        <f t="shared" ref="J24:J30" si="5">D24/(D24+E24+F24+C24)*100</f>
        <v>65.091299677765846</v>
      </c>
      <c r="K24" s="13">
        <f t="shared" ref="K24:K30" si="6">E24/(E24+F24+D24+C24)*100</f>
        <v>12.567132116004295</v>
      </c>
      <c r="L24" s="13">
        <f t="shared" ref="L24:L30" si="7">F24/(F24+E24+D24+C24)*100</f>
        <v>8.1632653061224492</v>
      </c>
    </row>
    <row r="25" spans="2:12" x14ac:dyDescent="0.25">
      <c r="B25" s="9" t="s">
        <v>58</v>
      </c>
      <c r="C25" s="10">
        <v>119</v>
      </c>
      <c r="D25" s="10">
        <v>370</v>
      </c>
      <c r="E25" s="10">
        <v>55</v>
      </c>
      <c r="F25" s="10">
        <v>37</v>
      </c>
      <c r="H25" s="9" t="s">
        <v>58</v>
      </c>
      <c r="I25" s="13">
        <f t="shared" si="4"/>
        <v>20.481927710843372</v>
      </c>
      <c r="J25" s="13">
        <f t="shared" si="5"/>
        <v>63.683304647160064</v>
      </c>
      <c r="K25" s="13">
        <f t="shared" si="6"/>
        <v>9.4664371772805502</v>
      </c>
      <c r="L25" s="13">
        <f t="shared" si="7"/>
        <v>6.3683304647160073</v>
      </c>
    </row>
    <row r="26" spans="2:12" x14ac:dyDescent="0.25">
      <c r="B26" s="9" t="s">
        <v>59</v>
      </c>
      <c r="C26" s="10">
        <v>218</v>
      </c>
      <c r="D26" s="10">
        <v>968</v>
      </c>
      <c r="E26" s="10">
        <v>102</v>
      </c>
      <c r="F26" s="10">
        <v>107</v>
      </c>
      <c r="H26" s="9" t="s">
        <v>59</v>
      </c>
      <c r="I26" s="13">
        <f t="shared" si="4"/>
        <v>15.627240143369175</v>
      </c>
      <c r="J26" s="13">
        <f t="shared" si="5"/>
        <v>69.390681003584234</v>
      </c>
      <c r="K26" s="13">
        <f t="shared" si="6"/>
        <v>7.3118279569892479</v>
      </c>
      <c r="L26" s="13">
        <f t="shared" si="7"/>
        <v>7.6702508960573468</v>
      </c>
    </row>
    <row r="27" spans="2:12" x14ac:dyDescent="0.25">
      <c r="B27" s="9" t="s">
        <v>60</v>
      </c>
      <c r="C27" s="10">
        <v>30</v>
      </c>
      <c r="D27" s="10">
        <v>72</v>
      </c>
      <c r="E27" s="10">
        <v>12</v>
      </c>
      <c r="F27" s="10">
        <v>4</v>
      </c>
      <c r="H27" s="9" t="s">
        <v>60</v>
      </c>
      <c r="I27" s="13">
        <f t="shared" si="4"/>
        <v>25.423728813559322</v>
      </c>
      <c r="J27" s="13">
        <f t="shared" si="5"/>
        <v>61.016949152542374</v>
      </c>
      <c r="K27" s="13">
        <f t="shared" si="6"/>
        <v>10.16949152542373</v>
      </c>
      <c r="L27" s="13">
        <f t="shared" si="7"/>
        <v>3.3898305084745761</v>
      </c>
    </row>
    <row r="28" spans="2:12" x14ac:dyDescent="0.25">
      <c r="B28" s="9" t="s">
        <v>61</v>
      </c>
      <c r="C28" s="10">
        <v>34</v>
      </c>
      <c r="D28" s="10">
        <v>63</v>
      </c>
      <c r="E28" s="10">
        <v>7</v>
      </c>
      <c r="F28" s="10">
        <v>9</v>
      </c>
      <c r="H28" s="9" t="s">
        <v>61</v>
      </c>
      <c r="I28" s="13">
        <f t="shared" si="4"/>
        <v>30.088495575221241</v>
      </c>
      <c r="J28" s="13">
        <f t="shared" si="5"/>
        <v>55.752212389380531</v>
      </c>
      <c r="K28" s="13">
        <f t="shared" si="6"/>
        <v>6.1946902654867255</v>
      </c>
      <c r="L28" s="13">
        <f t="shared" si="7"/>
        <v>7.9646017699115044</v>
      </c>
    </row>
    <row r="29" spans="2:12" x14ac:dyDescent="0.25">
      <c r="B29" s="9" t="s">
        <v>62</v>
      </c>
      <c r="C29" s="10">
        <v>1</v>
      </c>
      <c r="D29" s="10">
        <v>20</v>
      </c>
      <c r="E29" s="10">
        <v>8</v>
      </c>
      <c r="F29" s="10">
        <v>0</v>
      </c>
      <c r="H29" s="9" t="s">
        <v>62</v>
      </c>
      <c r="I29" s="13">
        <f t="shared" si="4"/>
        <v>3.4482758620689653</v>
      </c>
      <c r="J29" s="13">
        <f t="shared" si="5"/>
        <v>68.965517241379317</v>
      </c>
      <c r="K29" s="13">
        <f t="shared" si="6"/>
        <v>27.586206896551722</v>
      </c>
      <c r="L29" s="13">
        <f t="shared" si="7"/>
        <v>0</v>
      </c>
    </row>
    <row r="30" spans="2:12" x14ac:dyDescent="0.25">
      <c r="B30" s="9" t="s">
        <v>63</v>
      </c>
      <c r="C30" s="10">
        <v>4</v>
      </c>
      <c r="D30" s="10">
        <v>17</v>
      </c>
      <c r="E30" s="10">
        <v>4</v>
      </c>
      <c r="F30" s="10">
        <v>4</v>
      </c>
      <c r="H30" s="9" t="s">
        <v>63</v>
      </c>
      <c r="I30" s="13">
        <f t="shared" si="4"/>
        <v>13.793103448275861</v>
      </c>
      <c r="J30" s="13">
        <f t="shared" si="5"/>
        <v>58.620689655172406</v>
      </c>
      <c r="K30" s="13">
        <f t="shared" si="6"/>
        <v>13.793103448275861</v>
      </c>
      <c r="L30" s="13">
        <f t="shared" si="7"/>
        <v>13.793103448275861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330</v>
      </c>
      <c r="D32" s="10">
        <v>1410</v>
      </c>
      <c r="E32" s="10">
        <v>177</v>
      </c>
      <c r="F32" s="10">
        <v>171</v>
      </c>
      <c r="G32" s="35"/>
      <c r="H32" s="9" t="s">
        <v>67</v>
      </c>
      <c r="I32" s="34">
        <f t="shared" ref="I32:I33" si="8">C32/(C32+D32+E32+F32)*100</f>
        <v>15.804597701149426</v>
      </c>
      <c r="J32" s="34">
        <f t="shared" ref="J32:J33" si="9">D32/(D32+E32+F32+C32)*100</f>
        <v>67.52873563218391</v>
      </c>
      <c r="K32" s="34">
        <f t="shared" ref="K32:K33" si="10">E32/(E32+F32+D32+C32)*100</f>
        <v>8.4770114942528725</v>
      </c>
      <c r="L32" s="34">
        <f t="shared" ref="L32:L33" si="11">F32/(F32+E32+D32+C32)*100</f>
        <v>8.1896551724137936</v>
      </c>
    </row>
    <row r="33" spans="2:12" x14ac:dyDescent="0.25">
      <c r="B33" s="9" t="s">
        <v>68</v>
      </c>
      <c r="C33" s="10">
        <v>208</v>
      </c>
      <c r="D33" s="10">
        <v>706</v>
      </c>
      <c r="E33" s="10">
        <v>128</v>
      </c>
      <c r="F33" s="10">
        <v>66</v>
      </c>
      <c r="G33" s="35"/>
      <c r="H33" s="9" t="s">
        <v>68</v>
      </c>
      <c r="I33" s="34">
        <f t="shared" si="8"/>
        <v>18.772563176895307</v>
      </c>
      <c r="J33" s="34">
        <f t="shared" si="9"/>
        <v>63.718411552346566</v>
      </c>
      <c r="K33" s="34">
        <f t="shared" si="10"/>
        <v>11.552346570397113</v>
      </c>
      <c r="L33" s="34">
        <f t="shared" si="11"/>
        <v>5.9566787003610111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6" width="10.140625" customWidth="1"/>
    <col min="27" max="27" width="3.42578125" customWidth="1"/>
    <col min="28" max="28" width="27.7109375" customWidth="1"/>
  </cols>
  <sheetData>
    <row r="1" spans="1:52" ht="18" x14ac:dyDescent="0.25">
      <c r="B1" s="1" t="s">
        <v>41</v>
      </c>
    </row>
    <row r="2" spans="1:52" ht="18" x14ac:dyDescent="0.25">
      <c r="A2" s="27"/>
      <c r="B2" s="1" t="str">
        <f>Índice!B2</f>
        <v>1ª quinzena de fevereiro 2021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78"/>
      <c r="AH2" s="78"/>
    </row>
    <row r="3" spans="1:52" x14ac:dyDescent="0.25">
      <c r="B3" s="28" t="s">
        <v>44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78"/>
      <c r="AH3" s="78"/>
    </row>
    <row r="4" spans="1:52" ht="18" customHeight="1" x14ac:dyDescent="0.25">
      <c r="B4" s="1" t="s">
        <v>126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52" ht="4.5" customHeight="1" x14ac:dyDescent="0.25"/>
    <row r="6" spans="1:52" x14ac:dyDescent="0.25">
      <c r="B6" s="20" t="s">
        <v>38</v>
      </c>
      <c r="AB6" s="20" t="s">
        <v>39</v>
      </c>
    </row>
    <row r="7" spans="1:52" ht="27" customHeight="1" x14ac:dyDescent="0.25">
      <c r="B7" s="100" t="s">
        <v>0</v>
      </c>
      <c r="C7" s="100" t="s">
        <v>77</v>
      </c>
      <c r="D7" s="100"/>
      <c r="E7" s="100"/>
      <c r="F7" s="101"/>
      <c r="G7" s="103" t="s">
        <v>127</v>
      </c>
      <c r="H7" s="100"/>
      <c r="I7" s="100"/>
      <c r="J7" s="104"/>
      <c r="K7" s="105" t="s">
        <v>78</v>
      </c>
      <c r="L7" s="100"/>
      <c r="M7" s="100"/>
      <c r="N7" s="106"/>
      <c r="O7" s="99" t="s">
        <v>128</v>
      </c>
      <c r="P7" s="100"/>
      <c r="Q7" s="100"/>
      <c r="R7" s="100"/>
      <c r="S7" s="99" t="s">
        <v>129</v>
      </c>
      <c r="T7" s="100"/>
      <c r="U7" s="100"/>
      <c r="V7" s="100"/>
      <c r="W7" s="99" t="s">
        <v>79</v>
      </c>
      <c r="X7" s="100"/>
      <c r="Y7" s="100"/>
      <c r="Z7" s="100"/>
      <c r="AB7" s="100" t="s">
        <v>0</v>
      </c>
      <c r="AC7" s="100" t="s">
        <v>77</v>
      </c>
      <c r="AD7" s="100"/>
      <c r="AE7" s="100"/>
      <c r="AF7" s="101"/>
      <c r="AG7" s="103" t="s">
        <v>127</v>
      </c>
      <c r="AH7" s="100"/>
      <c r="AI7" s="100"/>
      <c r="AJ7" s="104"/>
      <c r="AK7" s="105" t="s">
        <v>78</v>
      </c>
      <c r="AL7" s="100"/>
      <c r="AM7" s="100"/>
      <c r="AN7" s="106"/>
      <c r="AO7" s="99" t="s">
        <v>128</v>
      </c>
      <c r="AP7" s="100"/>
      <c r="AQ7" s="100"/>
      <c r="AR7" s="100"/>
      <c r="AS7" s="99" t="s">
        <v>129</v>
      </c>
      <c r="AT7" s="100"/>
      <c r="AU7" s="100"/>
      <c r="AV7" s="100"/>
      <c r="AW7" s="99" t="s">
        <v>79</v>
      </c>
      <c r="AX7" s="100"/>
      <c r="AY7" s="100"/>
      <c r="AZ7" s="100"/>
    </row>
    <row r="8" spans="1:52" ht="67.5" x14ac:dyDescent="0.25">
      <c r="B8" s="102"/>
      <c r="C8" s="79" t="s">
        <v>130</v>
      </c>
      <c r="D8" s="79" t="s">
        <v>131</v>
      </c>
      <c r="E8" s="79" t="s">
        <v>132</v>
      </c>
      <c r="F8" s="3" t="s">
        <v>82</v>
      </c>
      <c r="G8" s="79" t="s">
        <v>130</v>
      </c>
      <c r="H8" s="79" t="s">
        <v>131</v>
      </c>
      <c r="I8" s="79" t="s">
        <v>132</v>
      </c>
      <c r="J8" s="3" t="s">
        <v>82</v>
      </c>
      <c r="K8" s="79" t="s">
        <v>130</v>
      </c>
      <c r="L8" s="79" t="s">
        <v>131</v>
      </c>
      <c r="M8" s="79" t="s">
        <v>132</v>
      </c>
      <c r="N8" s="3" t="s">
        <v>82</v>
      </c>
      <c r="O8" s="79" t="s">
        <v>130</v>
      </c>
      <c r="P8" s="79" t="s">
        <v>131</v>
      </c>
      <c r="Q8" s="79" t="s">
        <v>132</v>
      </c>
      <c r="R8" s="3" t="s">
        <v>82</v>
      </c>
      <c r="S8" s="79" t="s">
        <v>130</v>
      </c>
      <c r="T8" s="79" t="s">
        <v>131</v>
      </c>
      <c r="U8" s="79" t="s">
        <v>132</v>
      </c>
      <c r="V8" s="3" t="s">
        <v>82</v>
      </c>
      <c r="W8" s="79" t="s">
        <v>130</v>
      </c>
      <c r="X8" s="79" t="s">
        <v>131</v>
      </c>
      <c r="Y8" s="79" t="s">
        <v>132</v>
      </c>
      <c r="Z8" s="3" t="s">
        <v>82</v>
      </c>
      <c r="AB8" s="102"/>
      <c r="AC8" s="79" t="s">
        <v>130</v>
      </c>
      <c r="AD8" s="79" t="s">
        <v>131</v>
      </c>
      <c r="AE8" s="79" t="s">
        <v>132</v>
      </c>
      <c r="AF8" s="3" t="s">
        <v>82</v>
      </c>
      <c r="AG8" s="79" t="s">
        <v>130</v>
      </c>
      <c r="AH8" s="79" t="s">
        <v>131</v>
      </c>
      <c r="AI8" s="79" t="s">
        <v>132</v>
      </c>
      <c r="AJ8" s="3" t="s">
        <v>82</v>
      </c>
      <c r="AK8" s="79" t="s">
        <v>130</v>
      </c>
      <c r="AL8" s="79" t="s">
        <v>131</v>
      </c>
      <c r="AM8" s="79" t="s">
        <v>132</v>
      </c>
      <c r="AN8" s="3" t="s">
        <v>82</v>
      </c>
      <c r="AO8" s="79" t="s">
        <v>130</v>
      </c>
      <c r="AP8" s="79" t="s">
        <v>131</v>
      </c>
      <c r="AQ8" s="79" t="s">
        <v>132</v>
      </c>
      <c r="AR8" s="3" t="s">
        <v>82</v>
      </c>
      <c r="AS8" s="79" t="s">
        <v>130</v>
      </c>
      <c r="AT8" s="79" t="s">
        <v>131</v>
      </c>
      <c r="AU8" s="79" t="s">
        <v>132</v>
      </c>
      <c r="AV8" s="3" t="s">
        <v>82</v>
      </c>
      <c r="AW8" s="79" t="s">
        <v>130</v>
      </c>
      <c r="AX8" s="79" t="s">
        <v>131</v>
      </c>
      <c r="AY8" s="79" t="s">
        <v>132</v>
      </c>
      <c r="AZ8" s="3" t="s">
        <v>82</v>
      </c>
    </row>
    <row r="9" spans="1:52" x14ac:dyDescent="0.25">
      <c r="B9" s="4" t="s">
        <v>4</v>
      </c>
      <c r="C9" s="5"/>
      <c r="D9" s="5"/>
      <c r="E9" s="5"/>
      <c r="F9" s="42"/>
      <c r="G9" s="46"/>
      <c r="H9" s="5"/>
      <c r="I9" s="5"/>
      <c r="J9" s="47"/>
      <c r="K9" s="50"/>
      <c r="L9" s="5"/>
      <c r="M9" s="5"/>
      <c r="N9" s="5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B9" s="4" t="s">
        <v>4</v>
      </c>
      <c r="AC9" s="5"/>
      <c r="AD9" s="5"/>
      <c r="AE9" s="5"/>
      <c r="AF9" s="42"/>
      <c r="AG9" s="46"/>
      <c r="AH9" s="5"/>
      <c r="AI9" s="5"/>
      <c r="AJ9" s="47"/>
      <c r="AK9" s="50"/>
      <c r="AL9" s="5"/>
      <c r="AM9" s="5"/>
      <c r="AN9" s="51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25">
      <c r="B10" s="6" t="s">
        <v>4</v>
      </c>
      <c r="C10" s="7">
        <v>672</v>
      </c>
      <c r="D10" s="7">
        <v>66</v>
      </c>
      <c r="E10" s="7">
        <v>4186</v>
      </c>
      <c r="F10" s="7">
        <v>542</v>
      </c>
      <c r="G10" s="7">
        <v>556</v>
      </c>
      <c r="H10" s="7">
        <v>75</v>
      </c>
      <c r="I10" s="7">
        <v>4146</v>
      </c>
      <c r="J10" s="7">
        <v>689</v>
      </c>
      <c r="K10" s="7">
        <v>931</v>
      </c>
      <c r="L10" s="7">
        <v>222</v>
      </c>
      <c r="M10" s="7">
        <v>3570</v>
      </c>
      <c r="N10" s="7">
        <v>743</v>
      </c>
      <c r="O10" s="7">
        <v>473</v>
      </c>
      <c r="P10" s="7">
        <v>49</v>
      </c>
      <c r="Q10" s="7">
        <v>4230</v>
      </c>
      <c r="R10" s="7">
        <v>714</v>
      </c>
      <c r="S10" s="7">
        <v>203</v>
      </c>
      <c r="T10" s="7">
        <v>37</v>
      </c>
      <c r="U10" s="7">
        <v>4510</v>
      </c>
      <c r="V10" s="7">
        <v>716</v>
      </c>
      <c r="W10" s="7">
        <v>646</v>
      </c>
      <c r="X10" s="7">
        <v>151</v>
      </c>
      <c r="Y10" s="7">
        <v>3781</v>
      </c>
      <c r="Z10" s="7">
        <v>888</v>
      </c>
      <c r="AB10" s="6" t="s">
        <v>4</v>
      </c>
      <c r="AC10" s="11">
        <f>C10/(C10+D10+E10+F10)*100</f>
        <v>12.294182217343579</v>
      </c>
      <c r="AD10" s="11">
        <f>D10/(D10+E10+F10+C10)*100</f>
        <v>1.2074643249176729</v>
      </c>
      <c r="AE10" s="11">
        <f>E10/(E10+F10+D10+C10)*100</f>
        <v>76.582510062202701</v>
      </c>
      <c r="AF10" s="55">
        <f>F10/(F10+E10+D10+C10)*100</f>
        <v>9.9158433955360401</v>
      </c>
      <c r="AG10" s="59">
        <f>G10/(G10+H10+I10+J10)*100</f>
        <v>10.171972191730699</v>
      </c>
      <c r="AH10" s="11">
        <f>H10/(H10+I10+J10+G10)*100</f>
        <v>1.3721185510428102</v>
      </c>
      <c r="AI10" s="11">
        <f>I10/(I10+J10+H10+G10)*100</f>
        <v>75.850713501646538</v>
      </c>
      <c r="AJ10" s="60">
        <f>J10/(J10+I10+H10+G10)*100</f>
        <v>12.605195755579949</v>
      </c>
      <c r="AK10" s="67">
        <f>K10/(K10+L10+M10+N10)*100</f>
        <v>17.032564946944749</v>
      </c>
      <c r="AL10" s="11">
        <f>L10/(L10+M10+N10+K10)*100</f>
        <v>4.061470911086718</v>
      </c>
      <c r="AM10" s="11">
        <f>M10/(M10+N10+L10+K10)*100</f>
        <v>65.312843029637762</v>
      </c>
      <c r="AN10" s="68">
        <f>N10/(N10+M10+L10+K10)*100</f>
        <v>13.593121112330772</v>
      </c>
      <c r="AO10" s="25">
        <f>O10/(O10+P10+Q10+R10)*100</f>
        <v>8.6534943285766559</v>
      </c>
      <c r="AP10" s="11">
        <f>P10/(P10+Q10+R10+O10)*100</f>
        <v>0.89645078668130262</v>
      </c>
      <c r="AQ10" s="11">
        <f>Q10/(Q10+R10+P10+O10)*100</f>
        <v>77.387486278814492</v>
      </c>
      <c r="AR10" s="11">
        <f>R10/(R10+Q10+P10+O10)*100</f>
        <v>13.062568605927552</v>
      </c>
      <c r="AS10" s="25">
        <f>S10/(S10+T10+U10+V10)*100</f>
        <v>3.7138675448225391</v>
      </c>
      <c r="AT10" s="11">
        <f>T10/(T10+U10+V10+S10)*100</f>
        <v>0.67691181851445303</v>
      </c>
      <c r="AU10" s="11">
        <f>U10/(U10+V10+T10+S10)*100</f>
        <v>82.510062202707644</v>
      </c>
      <c r="AV10" s="11">
        <f>V10/(V10+U10+T10+S10)*100</f>
        <v>13.09915843395536</v>
      </c>
      <c r="AW10" s="25">
        <f>W10/(W10+X10+Y10+Z10)*100</f>
        <v>11.81851445298207</v>
      </c>
      <c r="AX10" s="11">
        <f>X10/(X10+Y10+Z10+W10)*100</f>
        <v>2.7625320160995241</v>
      </c>
      <c r="AY10" s="11">
        <f>Y10/(Y10+Z10+X10+W10)*100</f>
        <v>69.17306988657154</v>
      </c>
      <c r="AZ10" s="11">
        <f>Z10/(Z10+Y10+X10+W10)*100</f>
        <v>16.245883644346872</v>
      </c>
    </row>
    <row r="11" spans="1:52" x14ac:dyDescent="0.25">
      <c r="B11" s="4" t="s">
        <v>5</v>
      </c>
      <c r="C11" s="8"/>
      <c r="D11" s="8"/>
      <c r="E11" s="8"/>
      <c r="F11" s="43"/>
      <c r="G11" s="48"/>
      <c r="H11" s="8"/>
      <c r="I11" s="8"/>
      <c r="J11" s="49"/>
      <c r="K11" s="52"/>
      <c r="L11" s="8"/>
      <c r="M11" s="8"/>
      <c r="N11" s="5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B11" s="4" t="s">
        <v>5</v>
      </c>
      <c r="AC11" s="12"/>
      <c r="AD11" s="12"/>
      <c r="AE11" s="12"/>
      <c r="AF11" s="56"/>
      <c r="AG11" s="61"/>
      <c r="AH11" s="12"/>
      <c r="AI11" s="12"/>
      <c r="AJ11" s="62"/>
      <c r="AK11" s="69"/>
      <c r="AL11" s="12"/>
      <c r="AM11" s="12"/>
      <c r="AN11" s="7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2" x14ac:dyDescent="0.25">
      <c r="B12" s="9" t="s">
        <v>6</v>
      </c>
      <c r="C12" s="10">
        <v>185</v>
      </c>
      <c r="D12" s="10">
        <v>13</v>
      </c>
      <c r="E12" s="10">
        <v>775</v>
      </c>
      <c r="F12" s="10">
        <v>133</v>
      </c>
      <c r="G12" s="10">
        <v>122</v>
      </c>
      <c r="H12" s="10">
        <v>16</v>
      </c>
      <c r="I12" s="10">
        <v>797</v>
      </c>
      <c r="J12" s="10">
        <v>171</v>
      </c>
      <c r="K12" s="10">
        <v>145</v>
      </c>
      <c r="L12" s="10">
        <v>27</v>
      </c>
      <c r="M12" s="10">
        <v>754</v>
      </c>
      <c r="N12" s="10">
        <v>180</v>
      </c>
      <c r="O12" s="10">
        <v>155</v>
      </c>
      <c r="P12" s="10">
        <v>11</v>
      </c>
      <c r="Q12" s="10">
        <v>784</v>
      </c>
      <c r="R12" s="10">
        <v>156</v>
      </c>
      <c r="S12" s="10">
        <v>52</v>
      </c>
      <c r="T12" s="10">
        <v>9</v>
      </c>
      <c r="U12" s="10">
        <v>885</v>
      </c>
      <c r="V12" s="10">
        <v>160</v>
      </c>
      <c r="W12" s="10">
        <v>79</v>
      </c>
      <c r="X12" s="10">
        <v>15</v>
      </c>
      <c r="Y12" s="10">
        <v>809</v>
      </c>
      <c r="Z12" s="10">
        <v>203</v>
      </c>
      <c r="AB12" s="9" t="s">
        <v>6</v>
      </c>
      <c r="AC12" s="13">
        <f>C12/(C12+D12+E12+F12)*100</f>
        <v>16.726943942133815</v>
      </c>
      <c r="AD12" s="13">
        <f>D12/(D12+E12+F12+C12)*100</f>
        <v>1.1754068716094033</v>
      </c>
      <c r="AE12" s="13">
        <f>E12/(E12+F12+D12+C12)*100</f>
        <v>70.072332730560589</v>
      </c>
      <c r="AF12" s="57">
        <f>F12/(F12+E12+D12+C12)*100</f>
        <v>12.025316455696203</v>
      </c>
      <c r="AG12" s="63">
        <f>G12/(G12+H12+I12+J12)*100</f>
        <v>11.030741410488245</v>
      </c>
      <c r="AH12" s="13">
        <f>H12/(H12+I12+J12+G12)*100</f>
        <v>1.4466546112115732</v>
      </c>
      <c r="AI12" s="13">
        <f>I12/(I12+J12+H12+G12)*100</f>
        <v>72.061482820976494</v>
      </c>
      <c r="AJ12" s="64">
        <f>J12/(J12+I12+H12+G12)*100</f>
        <v>15.46112115732369</v>
      </c>
      <c r="AK12" s="71">
        <f>K12/(K12+L12+M12+N12)*100</f>
        <v>13.110307414104883</v>
      </c>
      <c r="AL12" s="13">
        <f>L12/(L12+M12+N12+K12)*100</f>
        <v>2.4412296564195297</v>
      </c>
      <c r="AM12" s="13">
        <f>M12/(M12+N12+L12+K12)*100</f>
        <v>68.1735985533454</v>
      </c>
      <c r="AN12" s="72">
        <f>N12/(N12+M12+L12+K12)*100</f>
        <v>16.2748643761302</v>
      </c>
      <c r="AO12" s="26">
        <f>O12/(O12+P12+Q12+R12)*100</f>
        <v>14.014466546112118</v>
      </c>
      <c r="AP12" s="13">
        <f>P12/(P12+Q12+R12+O12)*100</f>
        <v>0.99457504520795659</v>
      </c>
      <c r="AQ12" s="13">
        <f>Q12/(Q12+R12+P12+O12)*100</f>
        <v>70.886075949367083</v>
      </c>
      <c r="AR12" s="13">
        <f>R12/(R12+Q12+P12+O12)*100</f>
        <v>14.10488245931284</v>
      </c>
      <c r="AS12" s="26">
        <f>S12/(S12+T12+U12+V12)*100</f>
        <v>4.7016274864376131</v>
      </c>
      <c r="AT12" s="13">
        <f>T12/(T12+U12+V12+S12)*100</f>
        <v>0.81374321880651002</v>
      </c>
      <c r="AU12" s="13">
        <f>U12/(U12+V12+T12+S12)*100</f>
        <v>80.01808318264014</v>
      </c>
      <c r="AV12" s="13">
        <f>V12/(V12+U12+T12+S12)*100</f>
        <v>14.466546112115733</v>
      </c>
      <c r="AW12" s="26">
        <f>W12/(W12+X12+Y12+Z12)*100</f>
        <v>7.1428571428571423</v>
      </c>
      <c r="AX12" s="13">
        <f>X12/(X12+Y12+Z12+W12)*100</f>
        <v>1.3562386980108498</v>
      </c>
      <c r="AY12" s="13">
        <f>Y12/(Y12+Z12+X12+W12)*100</f>
        <v>73.146473779385161</v>
      </c>
      <c r="AZ12" s="13">
        <f>Z12/(Z12+Y12+X12+W12)*100</f>
        <v>18.354430379746837</v>
      </c>
    </row>
    <row r="13" spans="1:52" x14ac:dyDescent="0.25">
      <c r="B13" s="9" t="s">
        <v>7</v>
      </c>
      <c r="C13" s="10">
        <v>209</v>
      </c>
      <c r="D13" s="10">
        <v>20</v>
      </c>
      <c r="E13" s="10">
        <v>1564</v>
      </c>
      <c r="F13" s="10">
        <v>207</v>
      </c>
      <c r="G13" s="10">
        <v>211</v>
      </c>
      <c r="H13" s="10">
        <v>27</v>
      </c>
      <c r="I13" s="10">
        <v>1494</v>
      </c>
      <c r="J13" s="10">
        <v>268</v>
      </c>
      <c r="K13" s="10">
        <v>352</v>
      </c>
      <c r="L13" s="10">
        <v>70</v>
      </c>
      <c r="M13" s="10">
        <v>1297</v>
      </c>
      <c r="N13" s="10">
        <v>281</v>
      </c>
      <c r="O13" s="10">
        <v>193</v>
      </c>
      <c r="P13" s="10">
        <v>20</v>
      </c>
      <c r="Q13" s="10">
        <v>1520</v>
      </c>
      <c r="R13" s="10">
        <v>267</v>
      </c>
      <c r="S13" s="10">
        <v>75</v>
      </c>
      <c r="T13" s="10">
        <v>10</v>
      </c>
      <c r="U13" s="10">
        <v>1650</v>
      </c>
      <c r="V13" s="10">
        <v>265</v>
      </c>
      <c r="W13" s="10">
        <v>233</v>
      </c>
      <c r="X13" s="10">
        <v>52</v>
      </c>
      <c r="Y13" s="10">
        <v>1379</v>
      </c>
      <c r="Z13" s="10">
        <v>336</v>
      </c>
      <c r="AB13" s="9" t="s">
        <v>7</v>
      </c>
      <c r="AC13" s="13">
        <f>C13/(C13+D13+E13+F13)*100</f>
        <v>10.45</v>
      </c>
      <c r="AD13" s="13">
        <f>D13/(D13+E13+F13+C13)*100</f>
        <v>1</v>
      </c>
      <c r="AE13" s="13">
        <f>E13/(E13+F13+D13+C13)*100</f>
        <v>78.2</v>
      </c>
      <c r="AF13" s="57">
        <f>F13/(F13+E13+D13+C13)*100</f>
        <v>10.35</v>
      </c>
      <c r="AG13" s="63">
        <f>G13/(G13+H13+I13+J13)*100</f>
        <v>10.549999999999999</v>
      </c>
      <c r="AH13" s="13">
        <f>H13/(H13+I13+J13+G13)*100</f>
        <v>1.35</v>
      </c>
      <c r="AI13" s="13">
        <f>I13/(I13+J13+H13+G13)*100</f>
        <v>74.7</v>
      </c>
      <c r="AJ13" s="64">
        <f>J13/(J13+I13+H13+G13)*100</f>
        <v>13.4</v>
      </c>
      <c r="AK13" s="71">
        <f>K13/(K13+L13+M13+N13)*100</f>
        <v>17.599999999999998</v>
      </c>
      <c r="AL13" s="13">
        <f>L13/(L13+M13+N13+K13)*100</f>
        <v>3.5000000000000004</v>
      </c>
      <c r="AM13" s="13">
        <f>M13/(M13+N13+L13+K13)*100</f>
        <v>64.849999999999994</v>
      </c>
      <c r="AN13" s="72">
        <f>N13/(N13+M13+L13+K13)*100</f>
        <v>14.05</v>
      </c>
      <c r="AO13" s="26">
        <f>O13/(O13+P13+Q13+R13)*100</f>
        <v>9.65</v>
      </c>
      <c r="AP13" s="13">
        <f>P13/(P13+Q13+R13+O13)*100</f>
        <v>1</v>
      </c>
      <c r="AQ13" s="13">
        <f>Q13/(Q13+R13+P13+O13)*100</f>
        <v>76</v>
      </c>
      <c r="AR13" s="13">
        <f>R13/(R13+Q13+P13+O13)*100</f>
        <v>13.350000000000001</v>
      </c>
      <c r="AS13" s="26">
        <f>S13/(S13+T13+U13+V13)*100</f>
        <v>3.75</v>
      </c>
      <c r="AT13" s="13">
        <f>T13/(T13+U13+V13+S13)*100</f>
        <v>0.5</v>
      </c>
      <c r="AU13" s="13">
        <f>U13/(U13+V13+T13+S13)*100</f>
        <v>82.5</v>
      </c>
      <c r="AV13" s="13">
        <f>V13/(V13+U13+T13+S13)*100</f>
        <v>13.25</v>
      </c>
      <c r="AW13" s="26">
        <f>W13/(W13+X13+Y13+Z13)*100</f>
        <v>11.65</v>
      </c>
      <c r="AX13" s="13">
        <f>X13/(X13+Y13+Z13+W13)*100</f>
        <v>2.6</v>
      </c>
      <c r="AY13" s="13">
        <f>Y13/(Y13+Z13+X13+W13)*100</f>
        <v>68.95</v>
      </c>
      <c r="AZ13" s="13">
        <f>Z13/(Z13+Y13+X13+W13)*100</f>
        <v>16.8</v>
      </c>
    </row>
    <row r="14" spans="1:52" x14ac:dyDescent="0.25">
      <c r="B14" s="9" t="s">
        <v>8</v>
      </c>
      <c r="C14" s="10">
        <v>176</v>
      </c>
      <c r="D14" s="10">
        <v>21</v>
      </c>
      <c r="E14" s="10">
        <v>1228</v>
      </c>
      <c r="F14" s="10">
        <v>147</v>
      </c>
      <c r="G14" s="10">
        <v>169</v>
      </c>
      <c r="H14" s="10">
        <v>17</v>
      </c>
      <c r="I14" s="10">
        <v>1213</v>
      </c>
      <c r="J14" s="10">
        <v>173</v>
      </c>
      <c r="K14" s="10">
        <v>339</v>
      </c>
      <c r="L14" s="10">
        <v>83</v>
      </c>
      <c r="M14" s="10">
        <v>947</v>
      </c>
      <c r="N14" s="10">
        <v>203</v>
      </c>
      <c r="O14" s="10">
        <v>112</v>
      </c>
      <c r="P14" s="10">
        <v>16</v>
      </c>
      <c r="Q14" s="10">
        <v>1248</v>
      </c>
      <c r="R14" s="10">
        <v>196</v>
      </c>
      <c r="S14" s="10">
        <v>61</v>
      </c>
      <c r="T14" s="10">
        <v>9</v>
      </c>
      <c r="U14" s="10">
        <v>1307</v>
      </c>
      <c r="V14" s="10">
        <v>195</v>
      </c>
      <c r="W14" s="10">
        <v>255</v>
      </c>
      <c r="X14" s="10">
        <v>58</v>
      </c>
      <c r="Y14" s="10">
        <v>1019</v>
      </c>
      <c r="Z14" s="10">
        <v>240</v>
      </c>
      <c r="AB14" s="9" t="s">
        <v>8</v>
      </c>
      <c r="AC14" s="13">
        <f>C14/(C14+D14+E14+F14)*100</f>
        <v>11.195928753180661</v>
      </c>
      <c r="AD14" s="13">
        <f>D14/(D14+E14+F14+C14)*100</f>
        <v>1.3358778625954197</v>
      </c>
      <c r="AE14" s="13">
        <f>E14/(E14+F14+D14+C14)*100</f>
        <v>78.117048346055981</v>
      </c>
      <c r="AF14" s="57">
        <f>F14/(F14+E14+D14+C14)*100</f>
        <v>9.3511450381679388</v>
      </c>
      <c r="AG14" s="63">
        <f>G14/(G14+H14+I14+J14)*100</f>
        <v>10.750636132315522</v>
      </c>
      <c r="AH14" s="13">
        <f>H14/(H14+I14+J14+G14)*100</f>
        <v>1.0814249363867683</v>
      </c>
      <c r="AI14" s="13">
        <f>I14/(I14+J14+H14+G14)*100</f>
        <v>77.162849872773549</v>
      </c>
      <c r="AJ14" s="64">
        <f>J14/(J14+I14+H14+G14)*100</f>
        <v>11.005089058524172</v>
      </c>
      <c r="AK14" s="71">
        <f>K14/(K14+L14+M14+N14)*100</f>
        <v>21.564885496183205</v>
      </c>
      <c r="AL14" s="13">
        <f>L14/(L14+M14+N14+K14)*100</f>
        <v>5.2798982188295165</v>
      </c>
      <c r="AM14" s="13">
        <f>M14/(M14+N14+L14+K14)*100</f>
        <v>60.241730279898221</v>
      </c>
      <c r="AN14" s="72">
        <f>N14/(N14+M14+L14+K14)*100</f>
        <v>12.913486005089059</v>
      </c>
      <c r="AO14" s="26">
        <f>O14/(O14+P14+Q14+R14)*100</f>
        <v>7.1246819338422389</v>
      </c>
      <c r="AP14" s="13">
        <f>P14/(P14+Q14+R14+O14)*100</f>
        <v>1.0178117048346056</v>
      </c>
      <c r="AQ14" s="13">
        <f>Q14/(Q14+R14+P14+O14)*100</f>
        <v>79.389312977099237</v>
      </c>
      <c r="AR14" s="13">
        <f>R14/(R14+Q14+P14+O14)*100</f>
        <v>12.46819338422392</v>
      </c>
      <c r="AS14" s="26">
        <f>S14/(S14+T14+U14+V14)*100</f>
        <v>3.8804071246819341</v>
      </c>
      <c r="AT14" s="13">
        <f>T14/(T14+U14+V14+S14)*100</f>
        <v>0.5725190839694656</v>
      </c>
      <c r="AU14" s="13">
        <f>U14/(U14+V14+T14+S14)*100</f>
        <v>83.142493638676839</v>
      </c>
      <c r="AV14" s="13">
        <f>V14/(V14+U14+T14+S14)*100</f>
        <v>12.404580152671755</v>
      </c>
      <c r="AW14" s="26">
        <f>W14/(W14+X14+Y14+Z14)*100</f>
        <v>16.221374045801525</v>
      </c>
      <c r="AX14" s="13">
        <f>X14/(X14+Y14+Z14+W14)*100</f>
        <v>3.6895674300254448</v>
      </c>
      <c r="AY14" s="13">
        <f>Y14/(Y14+Z14+X14+W14)*100</f>
        <v>64.821882951653947</v>
      </c>
      <c r="AZ14" s="13">
        <f>Z14/(Z14+Y14+X14+W14)*100</f>
        <v>15.267175572519085</v>
      </c>
    </row>
    <row r="15" spans="1:52" x14ac:dyDescent="0.25">
      <c r="B15" s="9" t="s">
        <v>9</v>
      </c>
      <c r="C15" s="10">
        <v>102</v>
      </c>
      <c r="D15" s="10">
        <v>12</v>
      </c>
      <c r="E15" s="10">
        <v>619</v>
      </c>
      <c r="F15" s="10">
        <v>55</v>
      </c>
      <c r="G15" s="10">
        <v>54</v>
      </c>
      <c r="H15" s="10">
        <v>15</v>
      </c>
      <c r="I15" s="10">
        <v>642</v>
      </c>
      <c r="J15" s="10">
        <v>77</v>
      </c>
      <c r="K15" s="10">
        <v>95</v>
      </c>
      <c r="L15" s="10">
        <v>42</v>
      </c>
      <c r="M15" s="10">
        <v>572</v>
      </c>
      <c r="N15" s="10">
        <v>79</v>
      </c>
      <c r="O15" s="10">
        <v>13</v>
      </c>
      <c r="P15" s="10">
        <v>2</v>
      </c>
      <c r="Q15" s="10">
        <v>678</v>
      </c>
      <c r="R15" s="10">
        <v>95</v>
      </c>
      <c r="S15" s="10">
        <v>15</v>
      </c>
      <c r="T15" s="10">
        <v>9</v>
      </c>
      <c r="U15" s="10">
        <v>668</v>
      </c>
      <c r="V15" s="10">
        <v>96</v>
      </c>
      <c r="W15" s="10">
        <v>79</v>
      </c>
      <c r="X15" s="10">
        <v>26</v>
      </c>
      <c r="Y15" s="10">
        <v>574</v>
      </c>
      <c r="Z15" s="10">
        <v>109</v>
      </c>
      <c r="AB15" s="9" t="s">
        <v>9</v>
      </c>
      <c r="AC15" s="13">
        <f>C15/(C15+D15+E15+F15)*100</f>
        <v>12.944162436548224</v>
      </c>
      <c r="AD15" s="13">
        <f>D15/(D15+E15+F15+C15)*100</f>
        <v>1.5228426395939088</v>
      </c>
      <c r="AE15" s="13">
        <f>E15/(E15+F15+D15+C15)*100</f>
        <v>78.55329949238579</v>
      </c>
      <c r="AF15" s="57">
        <f>F15/(F15+E15+D15+C15)*100</f>
        <v>6.9796954314720816</v>
      </c>
      <c r="AG15" s="63">
        <f>G15/(G15+H15+I15+J15)*100</f>
        <v>6.8527918781725887</v>
      </c>
      <c r="AH15" s="13">
        <f>H15/(H15+I15+J15+G15)*100</f>
        <v>1.9035532994923861</v>
      </c>
      <c r="AI15" s="13">
        <f>I15/(I15+J15+H15+G15)*100</f>
        <v>81.472081218274113</v>
      </c>
      <c r="AJ15" s="64">
        <f>J15/(J15+I15+H15+G15)*100</f>
        <v>9.7715736040609134</v>
      </c>
      <c r="AK15" s="71">
        <f>K15/(K15+L15+M15+N15)*100</f>
        <v>12.055837563451776</v>
      </c>
      <c r="AL15" s="13">
        <f>L15/(L15+M15+N15+K15)*100</f>
        <v>5.3299492385786804</v>
      </c>
      <c r="AM15" s="13">
        <f>M15/(M15+N15+L15+K15)*100</f>
        <v>72.588832487309645</v>
      </c>
      <c r="AN15" s="72">
        <f>N15/(N15+M15+L15+K15)*100</f>
        <v>10.025380710659897</v>
      </c>
      <c r="AO15" s="26">
        <f>O15/(O15+P15+Q15+R15)*100</f>
        <v>1.6497461928934012</v>
      </c>
      <c r="AP15" s="13">
        <f>P15/(P15+Q15+R15+O15)*100</f>
        <v>0.25380710659898476</v>
      </c>
      <c r="AQ15" s="13">
        <f>Q15/(Q15+R15+P15+O15)*100</f>
        <v>86.040609137055839</v>
      </c>
      <c r="AR15" s="13">
        <f>R15/(R15+Q15+P15+O15)*100</f>
        <v>12.055837563451776</v>
      </c>
      <c r="AS15" s="26">
        <f>S15/(S15+T15+U15+V15)*100</f>
        <v>1.9035532994923861</v>
      </c>
      <c r="AT15" s="13">
        <f>T15/(T15+U15+V15+S15)*100</f>
        <v>1.1421319796954315</v>
      </c>
      <c r="AU15" s="13">
        <f>U15/(U15+V15+T15+S15)*100</f>
        <v>84.771573604060919</v>
      </c>
      <c r="AV15" s="13">
        <f>V15/(V15+U15+T15+S15)*100</f>
        <v>12.18274111675127</v>
      </c>
      <c r="AW15" s="26">
        <f>W15/(W15+X15+Y15+Z15)*100</f>
        <v>10.025380710659897</v>
      </c>
      <c r="AX15" s="13">
        <f>X15/(X15+Y15+Z15+W15)*100</f>
        <v>3.2994923857868024</v>
      </c>
      <c r="AY15" s="13">
        <f>Y15/(Y15+Z15+X15+W15)*100</f>
        <v>72.842639593908629</v>
      </c>
      <c r="AZ15" s="13">
        <f>Z15/(Z15+Y15+X15+W15)*100</f>
        <v>13.832487309644669</v>
      </c>
    </row>
    <row r="16" spans="1:52" x14ac:dyDescent="0.25">
      <c r="B16" s="4" t="s">
        <v>28</v>
      </c>
      <c r="C16" s="8"/>
      <c r="D16" s="8"/>
      <c r="E16" s="8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B16" s="4" t="s">
        <v>28</v>
      </c>
      <c r="AC16" s="8"/>
      <c r="AD16" s="8"/>
      <c r="AE16" s="8"/>
      <c r="AF16" s="43"/>
      <c r="AG16" s="48"/>
      <c r="AH16" s="8"/>
      <c r="AI16" s="8"/>
      <c r="AJ16" s="49"/>
      <c r="AK16" s="52"/>
      <c r="AL16" s="8"/>
      <c r="AM16" s="8"/>
      <c r="AN16" s="53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x14ac:dyDescent="0.25">
      <c r="B17" s="9" t="s">
        <v>21</v>
      </c>
      <c r="C17" s="10">
        <v>39</v>
      </c>
      <c r="D17" s="10">
        <v>12</v>
      </c>
      <c r="E17" s="10">
        <v>1337</v>
      </c>
      <c r="F17" s="10">
        <v>146</v>
      </c>
      <c r="G17" s="10">
        <v>89</v>
      </c>
      <c r="H17" s="10">
        <v>17</v>
      </c>
      <c r="I17" s="10">
        <v>1256</v>
      </c>
      <c r="J17" s="10">
        <v>172</v>
      </c>
      <c r="K17" s="10">
        <v>295</v>
      </c>
      <c r="L17" s="10">
        <v>81</v>
      </c>
      <c r="M17" s="10">
        <v>987</v>
      </c>
      <c r="N17" s="10">
        <v>171</v>
      </c>
      <c r="O17" s="10">
        <v>23</v>
      </c>
      <c r="P17" s="10">
        <v>11</v>
      </c>
      <c r="Q17" s="10">
        <v>1313</v>
      </c>
      <c r="R17" s="10">
        <v>187</v>
      </c>
      <c r="S17" s="10">
        <v>7</v>
      </c>
      <c r="T17" s="10">
        <v>3</v>
      </c>
      <c r="U17" s="10">
        <v>1346</v>
      </c>
      <c r="V17" s="10">
        <v>178</v>
      </c>
      <c r="W17" s="10">
        <v>267</v>
      </c>
      <c r="X17" s="10">
        <v>70</v>
      </c>
      <c r="Y17" s="10">
        <v>987</v>
      </c>
      <c r="Z17" s="10">
        <v>210</v>
      </c>
      <c r="AB17" s="9" t="s">
        <v>21</v>
      </c>
      <c r="AC17" s="13">
        <f t="shared" ref="AC17:AC23" si="0">C17/(C17+D17+E17+F17)*100</f>
        <v>2.5423728813559325</v>
      </c>
      <c r="AD17" s="13">
        <f t="shared" ref="AD17:AD23" si="1">D17/(D17+E17+F17+C17)*100</f>
        <v>0.78226857887874846</v>
      </c>
      <c r="AE17" s="13">
        <f t="shared" ref="AE17:AE23" si="2">E17/(E17+F17+D17+C17)*100</f>
        <v>87.157757496740544</v>
      </c>
      <c r="AF17" s="57">
        <f t="shared" ref="AF17:AF23" si="3">F17/(F17+E17+D17+C17)*100</f>
        <v>9.5176010430247722</v>
      </c>
      <c r="AG17" s="63">
        <f t="shared" ref="AG17:AG23" si="4">G17/(G17+H17+I17+J17)*100</f>
        <v>5.8018252933507171</v>
      </c>
      <c r="AH17" s="13">
        <f t="shared" ref="AH17:AH23" si="5">H17/(H17+I17+J17+G17)*100</f>
        <v>1.108213820078227</v>
      </c>
      <c r="AI17" s="13">
        <f t="shared" ref="AI17:AI23" si="6">I17/(I17+J17+H17+G17)*100</f>
        <v>81.877444589309007</v>
      </c>
      <c r="AJ17" s="64">
        <f t="shared" ref="AJ17:AJ23" si="7">J17/(J17+I17+H17+G17)*100</f>
        <v>11.212516297262059</v>
      </c>
      <c r="AK17" s="71">
        <f t="shared" ref="AK17:AK23" si="8">K17/(K17+L17+M17+N17)*100</f>
        <v>19.230769230769234</v>
      </c>
      <c r="AL17" s="13">
        <f t="shared" ref="AL17:AL23" si="9">L17/(L17+M17+N17+K17)*100</f>
        <v>5.2803129074315516</v>
      </c>
      <c r="AM17" s="13">
        <f t="shared" ref="AM17:AM23" si="10">M17/(M17+N17+L17+K17)*100</f>
        <v>64.341590612777054</v>
      </c>
      <c r="AN17" s="72">
        <f t="shared" ref="AN17:AN23" si="11">N17/(N17+M17+L17+K17)*100</f>
        <v>11.147327249022164</v>
      </c>
      <c r="AO17" s="26">
        <f t="shared" ref="AO17:AO23" si="12">O17/(O17+P17+Q17+R17)*100</f>
        <v>1.4993481095176011</v>
      </c>
      <c r="AP17" s="13">
        <f t="shared" ref="AP17:AP23" si="13">P17/(P17+Q17+R17+O17)*100</f>
        <v>0.71707953063885266</v>
      </c>
      <c r="AQ17" s="13">
        <f t="shared" ref="AQ17:AQ23" si="14">Q17/(Q17+R17+P17+O17)*100</f>
        <v>85.593220338983059</v>
      </c>
      <c r="AR17" s="13">
        <f t="shared" ref="AR17:AR23" si="15">R17/(R17+Q17+P17+O17)*100</f>
        <v>12.190352020860495</v>
      </c>
      <c r="AS17" s="26">
        <f t="shared" ref="AS17:AS23" si="16">S17/(S17+T17+U17+V17)*100</f>
        <v>0.45632333767926986</v>
      </c>
      <c r="AT17" s="13">
        <f t="shared" ref="AT17:AT23" si="17">T17/(T17+U17+V17+S17)*100</f>
        <v>0.19556714471968711</v>
      </c>
      <c r="AU17" s="13">
        <f t="shared" ref="AU17:AU23" si="18">U17/(U17+V17+T17+S17)*100</f>
        <v>87.744458930899611</v>
      </c>
      <c r="AV17" s="13">
        <f t="shared" ref="AV17:AV23" si="19">V17/(V17+U17+T17+S17)*100</f>
        <v>11.603650586701434</v>
      </c>
      <c r="AW17" s="26">
        <f t="shared" ref="AW17:AW23" si="20">W17/(W17+X17+Y17+Z17)*100</f>
        <v>17.405475880052151</v>
      </c>
      <c r="AX17" s="13">
        <f t="shared" ref="AX17:AX23" si="21">X17/(X17+Y17+Z17+W17)*100</f>
        <v>4.5632333767926987</v>
      </c>
      <c r="AY17" s="13">
        <f t="shared" ref="AY17:AY23" si="22">Y17/(Y17+Z17+X17+W17)*100</f>
        <v>64.341590612777054</v>
      </c>
      <c r="AZ17" s="13">
        <f t="shared" ref="AZ17:AZ23" si="23">Z17/(Z17+Y17+X17+W17)*100</f>
        <v>13.689700130378096</v>
      </c>
    </row>
    <row r="18" spans="2:52" x14ac:dyDescent="0.25">
      <c r="B18" s="9" t="s">
        <v>22</v>
      </c>
      <c r="C18" s="10">
        <v>22</v>
      </c>
      <c r="D18" s="10">
        <v>2</v>
      </c>
      <c r="E18" s="10">
        <v>515</v>
      </c>
      <c r="F18" s="10">
        <v>67</v>
      </c>
      <c r="G18" s="10">
        <v>17</v>
      </c>
      <c r="H18" s="10">
        <v>7</v>
      </c>
      <c r="I18" s="10">
        <v>499</v>
      </c>
      <c r="J18" s="10">
        <v>83</v>
      </c>
      <c r="K18" s="10">
        <v>65</v>
      </c>
      <c r="L18" s="10">
        <v>29</v>
      </c>
      <c r="M18" s="10">
        <v>422</v>
      </c>
      <c r="N18" s="10">
        <v>90</v>
      </c>
      <c r="O18" s="10">
        <v>4</v>
      </c>
      <c r="P18" s="10">
        <v>3</v>
      </c>
      <c r="Q18" s="10">
        <v>514</v>
      </c>
      <c r="R18" s="10">
        <v>85</v>
      </c>
      <c r="S18" s="10">
        <v>1</v>
      </c>
      <c r="T18" s="10">
        <v>1</v>
      </c>
      <c r="U18" s="10">
        <v>522</v>
      </c>
      <c r="V18" s="10">
        <v>82</v>
      </c>
      <c r="W18" s="10">
        <v>46</v>
      </c>
      <c r="X18" s="10">
        <v>8</v>
      </c>
      <c r="Y18" s="10">
        <v>444</v>
      </c>
      <c r="Z18" s="10">
        <v>108</v>
      </c>
      <c r="AB18" s="9" t="s">
        <v>22</v>
      </c>
      <c r="AC18" s="13">
        <f t="shared" si="0"/>
        <v>3.6303630363036308</v>
      </c>
      <c r="AD18" s="13">
        <f t="shared" si="1"/>
        <v>0.33003300330033003</v>
      </c>
      <c r="AE18" s="13">
        <f t="shared" si="2"/>
        <v>84.983498349834989</v>
      </c>
      <c r="AF18" s="57">
        <f t="shared" si="3"/>
        <v>11.056105610561056</v>
      </c>
      <c r="AG18" s="63">
        <f t="shared" si="4"/>
        <v>2.8052805280528053</v>
      </c>
      <c r="AH18" s="13">
        <f t="shared" si="5"/>
        <v>1.1551155115511551</v>
      </c>
      <c r="AI18" s="13">
        <f t="shared" si="6"/>
        <v>82.343234323432341</v>
      </c>
      <c r="AJ18" s="64">
        <f t="shared" si="7"/>
        <v>13.696369636963695</v>
      </c>
      <c r="AK18" s="71">
        <f t="shared" si="8"/>
        <v>10.726072607260726</v>
      </c>
      <c r="AL18" s="13">
        <f t="shared" si="9"/>
        <v>4.7854785478547859</v>
      </c>
      <c r="AM18" s="13">
        <f t="shared" si="10"/>
        <v>69.636963696369634</v>
      </c>
      <c r="AN18" s="72">
        <f t="shared" si="11"/>
        <v>14.85148514851485</v>
      </c>
      <c r="AO18" s="26">
        <f t="shared" si="12"/>
        <v>0.66006600660066006</v>
      </c>
      <c r="AP18" s="13">
        <f t="shared" si="13"/>
        <v>0.49504950495049505</v>
      </c>
      <c r="AQ18" s="13">
        <f t="shared" si="14"/>
        <v>84.818481848184817</v>
      </c>
      <c r="AR18" s="13">
        <f t="shared" si="15"/>
        <v>14.026402640264028</v>
      </c>
      <c r="AS18" s="26">
        <f t="shared" si="16"/>
        <v>0.16501650165016502</v>
      </c>
      <c r="AT18" s="13">
        <f t="shared" si="17"/>
        <v>0.16501650165016502</v>
      </c>
      <c r="AU18" s="13">
        <f t="shared" si="18"/>
        <v>86.138613861386133</v>
      </c>
      <c r="AV18" s="13">
        <f t="shared" si="19"/>
        <v>13.531353135313532</v>
      </c>
      <c r="AW18" s="26">
        <f t="shared" si="20"/>
        <v>7.5907590759075907</v>
      </c>
      <c r="AX18" s="13">
        <f t="shared" si="21"/>
        <v>1.3201320132013201</v>
      </c>
      <c r="AY18" s="13">
        <f t="shared" si="22"/>
        <v>73.267326732673268</v>
      </c>
      <c r="AZ18" s="13">
        <f t="shared" si="23"/>
        <v>17.82178217821782</v>
      </c>
    </row>
    <row r="19" spans="2:52" x14ac:dyDescent="0.25">
      <c r="B19" s="9" t="s">
        <v>23</v>
      </c>
      <c r="C19" s="10">
        <v>289</v>
      </c>
      <c r="D19" s="10">
        <v>26</v>
      </c>
      <c r="E19" s="10">
        <v>1209</v>
      </c>
      <c r="F19" s="10">
        <v>146</v>
      </c>
      <c r="G19" s="10">
        <v>159</v>
      </c>
      <c r="H19" s="10">
        <v>26</v>
      </c>
      <c r="I19" s="10">
        <v>1280</v>
      </c>
      <c r="J19" s="10">
        <v>205</v>
      </c>
      <c r="K19" s="10">
        <v>240</v>
      </c>
      <c r="L19" s="10">
        <v>51</v>
      </c>
      <c r="M19" s="10">
        <v>1160</v>
      </c>
      <c r="N19" s="10">
        <v>219</v>
      </c>
      <c r="O19" s="10">
        <v>148</v>
      </c>
      <c r="P19" s="10">
        <v>12</v>
      </c>
      <c r="Q19" s="10">
        <v>1304</v>
      </c>
      <c r="R19" s="10">
        <v>206</v>
      </c>
      <c r="S19" s="10">
        <v>90</v>
      </c>
      <c r="T19" s="10">
        <v>17</v>
      </c>
      <c r="U19" s="10">
        <v>1361</v>
      </c>
      <c r="V19" s="10">
        <v>202</v>
      </c>
      <c r="W19" s="10">
        <v>131</v>
      </c>
      <c r="X19" s="10">
        <v>38</v>
      </c>
      <c r="Y19" s="10">
        <v>1258</v>
      </c>
      <c r="Z19" s="10">
        <v>243</v>
      </c>
      <c r="AB19" s="9" t="s">
        <v>23</v>
      </c>
      <c r="AC19" s="13">
        <f t="shared" si="0"/>
        <v>17.305389221556887</v>
      </c>
      <c r="AD19" s="13">
        <f t="shared" si="1"/>
        <v>1.5568862275449102</v>
      </c>
      <c r="AE19" s="13">
        <f t="shared" si="2"/>
        <v>72.395209580838326</v>
      </c>
      <c r="AF19" s="57">
        <f t="shared" si="3"/>
        <v>8.7425149700598812</v>
      </c>
      <c r="AG19" s="63">
        <f t="shared" si="4"/>
        <v>9.5209580838323351</v>
      </c>
      <c r="AH19" s="13">
        <f t="shared" si="5"/>
        <v>1.5568862275449102</v>
      </c>
      <c r="AI19" s="13">
        <f t="shared" si="6"/>
        <v>76.646706586826355</v>
      </c>
      <c r="AJ19" s="64">
        <f t="shared" si="7"/>
        <v>12.275449101796406</v>
      </c>
      <c r="AK19" s="71">
        <f t="shared" si="8"/>
        <v>14.37125748502994</v>
      </c>
      <c r="AL19" s="13">
        <f t="shared" si="9"/>
        <v>3.0538922155688621</v>
      </c>
      <c r="AM19" s="13">
        <f t="shared" si="10"/>
        <v>69.461077844311376</v>
      </c>
      <c r="AN19" s="72">
        <f t="shared" si="11"/>
        <v>13.113772455089819</v>
      </c>
      <c r="AO19" s="26">
        <f t="shared" si="12"/>
        <v>8.8622754491017961</v>
      </c>
      <c r="AP19" s="13">
        <f t="shared" si="13"/>
        <v>0.71856287425149701</v>
      </c>
      <c r="AQ19" s="13">
        <f t="shared" si="14"/>
        <v>78.083832335329333</v>
      </c>
      <c r="AR19" s="13">
        <f t="shared" si="15"/>
        <v>12.335329341317365</v>
      </c>
      <c r="AS19" s="26">
        <f t="shared" si="16"/>
        <v>5.3892215568862278</v>
      </c>
      <c r="AT19" s="13">
        <f t="shared" si="17"/>
        <v>1.0179640718562875</v>
      </c>
      <c r="AU19" s="13">
        <f t="shared" si="18"/>
        <v>81.497005988023957</v>
      </c>
      <c r="AV19" s="13">
        <f t="shared" si="19"/>
        <v>12.095808383233534</v>
      </c>
      <c r="AW19" s="26">
        <f t="shared" si="20"/>
        <v>7.8443113772455098</v>
      </c>
      <c r="AX19" s="13">
        <f t="shared" si="21"/>
        <v>2.2754491017964074</v>
      </c>
      <c r="AY19" s="13">
        <f t="shared" si="22"/>
        <v>75.329341317365277</v>
      </c>
      <c r="AZ19" s="13">
        <f t="shared" si="23"/>
        <v>14.550898203592814</v>
      </c>
    </row>
    <row r="20" spans="2:52" x14ac:dyDescent="0.25">
      <c r="B20" s="9" t="s">
        <v>24</v>
      </c>
      <c r="C20" s="10">
        <v>20</v>
      </c>
      <c r="D20" s="10">
        <v>3</v>
      </c>
      <c r="E20" s="10">
        <v>154</v>
      </c>
      <c r="F20" s="10">
        <v>14</v>
      </c>
      <c r="G20" s="10">
        <v>19</v>
      </c>
      <c r="H20" s="10">
        <v>5</v>
      </c>
      <c r="I20" s="10">
        <v>151</v>
      </c>
      <c r="J20" s="10">
        <v>16</v>
      </c>
      <c r="K20" s="10">
        <v>34</v>
      </c>
      <c r="L20" s="10">
        <v>8</v>
      </c>
      <c r="M20" s="10">
        <v>129</v>
      </c>
      <c r="N20" s="10">
        <v>20</v>
      </c>
      <c r="O20" s="10">
        <v>17</v>
      </c>
      <c r="P20" s="10">
        <v>0</v>
      </c>
      <c r="Q20" s="10">
        <v>155</v>
      </c>
      <c r="R20" s="10">
        <v>19</v>
      </c>
      <c r="S20" s="10">
        <v>2</v>
      </c>
      <c r="T20" s="10">
        <v>1</v>
      </c>
      <c r="U20" s="10">
        <v>165</v>
      </c>
      <c r="V20" s="10">
        <v>23</v>
      </c>
      <c r="W20" s="10">
        <v>14</v>
      </c>
      <c r="X20" s="10">
        <v>0</v>
      </c>
      <c r="Y20" s="10">
        <v>150</v>
      </c>
      <c r="Z20" s="10">
        <v>27</v>
      </c>
      <c r="AB20" s="9" t="s">
        <v>24</v>
      </c>
      <c r="AC20" s="13">
        <f t="shared" si="0"/>
        <v>10.471204188481675</v>
      </c>
      <c r="AD20" s="13">
        <f t="shared" si="1"/>
        <v>1.5706806282722512</v>
      </c>
      <c r="AE20" s="13">
        <f t="shared" si="2"/>
        <v>80.6282722513089</v>
      </c>
      <c r="AF20" s="57">
        <f t="shared" si="3"/>
        <v>7.3298429319371721</v>
      </c>
      <c r="AG20" s="63">
        <f t="shared" si="4"/>
        <v>9.9476439790575917</v>
      </c>
      <c r="AH20" s="13">
        <f t="shared" si="5"/>
        <v>2.6178010471204187</v>
      </c>
      <c r="AI20" s="13">
        <f t="shared" si="6"/>
        <v>79.057591623036643</v>
      </c>
      <c r="AJ20" s="64">
        <f t="shared" si="7"/>
        <v>8.3769633507853403</v>
      </c>
      <c r="AK20" s="71">
        <f t="shared" si="8"/>
        <v>17.801047120418847</v>
      </c>
      <c r="AL20" s="13">
        <f t="shared" si="9"/>
        <v>4.1884816753926701</v>
      </c>
      <c r="AM20" s="13">
        <f t="shared" si="10"/>
        <v>67.539267015706798</v>
      </c>
      <c r="AN20" s="72">
        <f t="shared" si="11"/>
        <v>10.471204188481675</v>
      </c>
      <c r="AO20" s="26">
        <f t="shared" si="12"/>
        <v>8.9005235602094235</v>
      </c>
      <c r="AP20" s="13">
        <f t="shared" si="13"/>
        <v>0</v>
      </c>
      <c r="AQ20" s="13">
        <f t="shared" si="14"/>
        <v>81.15183246073299</v>
      </c>
      <c r="AR20" s="13">
        <f t="shared" si="15"/>
        <v>9.9476439790575917</v>
      </c>
      <c r="AS20" s="26">
        <f t="shared" si="16"/>
        <v>1.0471204188481675</v>
      </c>
      <c r="AT20" s="13">
        <f t="shared" si="17"/>
        <v>0.52356020942408377</v>
      </c>
      <c r="AU20" s="13">
        <f t="shared" si="18"/>
        <v>86.387434554973822</v>
      </c>
      <c r="AV20" s="13">
        <f t="shared" si="19"/>
        <v>12.041884816753926</v>
      </c>
      <c r="AW20" s="26">
        <f t="shared" si="20"/>
        <v>7.3298429319371721</v>
      </c>
      <c r="AX20" s="13">
        <f t="shared" si="21"/>
        <v>0</v>
      </c>
      <c r="AY20" s="13">
        <f t="shared" si="22"/>
        <v>78.534031413612567</v>
      </c>
      <c r="AZ20" s="13">
        <f t="shared" si="23"/>
        <v>14.136125654450263</v>
      </c>
    </row>
    <row r="21" spans="2:52" x14ac:dyDescent="0.25">
      <c r="B21" s="9" t="s">
        <v>25</v>
      </c>
      <c r="C21" s="10">
        <v>187</v>
      </c>
      <c r="D21" s="10">
        <v>11</v>
      </c>
      <c r="E21" s="10">
        <v>108</v>
      </c>
      <c r="F21" s="10">
        <v>39</v>
      </c>
      <c r="G21" s="10">
        <v>133</v>
      </c>
      <c r="H21" s="10">
        <v>5</v>
      </c>
      <c r="I21" s="10">
        <v>150</v>
      </c>
      <c r="J21" s="10">
        <v>57</v>
      </c>
      <c r="K21" s="10">
        <v>114</v>
      </c>
      <c r="L21" s="10">
        <v>13</v>
      </c>
      <c r="M21" s="10">
        <v>138</v>
      </c>
      <c r="N21" s="10">
        <v>80</v>
      </c>
      <c r="O21" s="10">
        <v>169</v>
      </c>
      <c r="P21" s="10">
        <v>6</v>
      </c>
      <c r="Q21" s="10">
        <v>114</v>
      </c>
      <c r="R21" s="10">
        <v>56</v>
      </c>
      <c r="S21" s="10">
        <v>63</v>
      </c>
      <c r="T21" s="10">
        <v>4</v>
      </c>
      <c r="U21" s="10">
        <v>211</v>
      </c>
      <c r="V21" s="10">
        <v>67</v>
      </c>
      <c r="W21" s="10">
        <v>76</v>
      </c>
      <c r="X21" s="10">
        <v>7</v>
      </c>
      <c r="Y21" s="10">
        <v>162</v>
      </c>
      <c r="Z21" s="10">
        <v>100</v>
      </c>
      <c r="AB21" s="9" t="s">
        <v>25</v>
      </c>
      <c r="AC21" s="13">
        <f t="shared" si="0"/>
        <v>54.20289855072464</v>
      </c>
      <c r="AD21" s="13">
        <f t="shared" si="1"/>
        <v>3.1884057971014492</v>
      </c>
      <c r="AE21" s="13">
        <f t="shared" si="2"/>
        <v>31.304347826086961</v>
      </c>
      <c r="AF21" s="57">
        <f t="shared" si="3"/>
        <v>11.304347826086957</v>
      </c>
      <c r="AG21" s="63">
        <f t="shared" si="4"/>
        <v>38.550724637681164</v>
      </c>
      <c r="AH21" s="13">
        <f t="shared" si="5"/>
        <v>1.4492753623188406</v>
      </c>
      <c r="AI21" s="13">
        <f t="shared" si="6"/>
        <v>43.478260869565219</v>
      </c>
      <c r="AJ21" s="64">
        <f t="shared" si="7"/>
        <v>16.521739130434781</v>
      </c>
      <c r="AK21" s="71">
        <f t="shared" si="8"/>
        <v>33.043478260869563</v>
      </c>
      <c r="AL21" s="13">
        <f t="shared" si="9"/>
        <v>3.7681159420289858</v>
      </c>
      <c r="AM21" s="13">
        <f t="shared" si="10"/>
        <v>40</v>
      </c>
      <c r="AN21" s="72">
        <f t="shared" si="11"/>
        <v>23.188405797101449</v>
      </c>
      <c r="AO21" s="26">
        <f t="shared" si="12"/>
        <v>48.985507246376812</v>
      </c>
      <c r="AP21" s="13">
        <f t="shared" si="13"/>
        <v>1.7391304347826086</v>
      </c>
      <c r="AQ21" s="13">
        <f t="shared" si="14"/>
        <v>33.043478260869563</v>
      </c>
      <c r="AR21" s="13">
        <f t="shared" si="15"/>
        <v>16.231884057971012</v>
      </c>
      <c r="AS21" s="26">
        <f t="shared" si="16"/>
        <v>18.260869565217391</v>
      </c>
      <c r="AT21" s="13">
        <f t="shared" si="17"/>
        <v>1.1594202898550725</v>
      </c>
      <c r="AU21" s="13">
        <f t="shared" si="18"/>
        <v>61.159420289855071</v>
      </c>
      <c r="AV21" s="13">
        <f t="shared" si="19"/>
        <v>19.420289855072465</v>
      </c>
      <c r="AW21" s="26">
        <f t="shared" si="20"/>
        <v>22.028985507246375</v>
      </c>
      <c r="AX21" s="13">
        <f t="shared" si="21"/>
        <v>2.0289855072463765</v>
      </c>
      <c r="AY21" s="13">
        <f t="shared" si="22"/>
        <v>46.956521739130437</v>
      </c>
      <c r="AZ21" s="13">
        <f t="shared" si="23"/>
        <v>28.985507246376812</v>
      </c>
    </row>
    <row r="22" spans="2:52" x14ac:dyDescent="0.25">
      <c r="B22" s="9" t="s">
        <v>26</v>
      </c>
      <c r="C22" s="10">
        <v>13</v>
      </c>
      <c r="D22" s="10">
        <v>0</v>
      </c>
      <c r="E22" s="10">
        <v>179</v>
      </c>
      <c r="F22" s="10">
        <v>30</v>
      </c>
      <c r="G22" s="10">
        <v>19</v>
      </c>
      <c r="H22" s="10">
        <v>0</v>
      </c>
      <c r="I22" s="10">
        <v>168</v>
      </c>
      <c r="J22" s="10">
        <v>35</v>
      </c>
      <c r="K22" s="10">
        <v>35</v>
      </c>
      <c r="L22" s="10">
        <v>3</v>
      </c>
      <c r="M22" s="10">
        <v>156</v>
      </c>
      <c r="N22" s="10">
        <v>28</v>
      </c>
      <c r="O22" s="10">
        <v>18</v>
      </c>
      <c r="P22" s="10">
        <v>4</v>
      </c>
      <c r="Q22" s="10">
        <v>169</v>
      </c>
      <c r="R22" s="10">
        <v>31</v>
      </c>
      <c r="S22" s="10">
        <v>4</v>
      </c>
      <c r="T22" s="10">
        <v>4</v>
      </c>
      <c r="U22" s="10">
        <v>188</v>
      </c>
      <c r="V22" s="10">
        <v>26</v>
      </c>
      <c r="W22" s="10">
        <v>25</v>
      </c>
      <c r="X22" s="10">
        <v>9</v>
      </c>
      <c r="Y22" s="10">
        <v>151</v>
      </c>
      <c r="Z22" s="10">
        <v>37</v>
      </c>
      <c r="AB22" s="9" t="s">
        <v>26</v>
      </c>
      <c r="AC22" s="13">
        <f t="shared" si="0"/>
        <v>5.8558558558558556</v>
      </c>
      <c r="AD22" s="13">
        <f t="shared" si="1"/>
        <v>0</v>
      </c>
      <c r="AE22" s="13">
        <f t="shared" si="2"/>
        <v>80.630630630630634</v>
      </c>
      <c r="AF22" s="57">
        <f t="shared" si="3"/>
        <v>13.513513513513514</v>
      </c>
      <c r="AG22" s="63">
        <f t="shared" si="4"/>
        <v>8.5585585585585591</v>
      </c>
      <c r="AH22" s="13">
        <f t="shared" si="5"/>
        <v>0</v>
      </c>
      <c r="AI22" s="13">
        <f t="shared" si="6"/>
        <v>75.675675675675677</v>
      </c>
      <c r="AJ22" s="64">
        <f t="shared" si="7"/>
        <v>15.765765765765765</v>
      </c>
      <c r="AK22" s="71">
        <f t="shared" si="8"/>
        <v>15.765765765765765</v>
      </c>
      <c r="AL22" s="13">
        <f t="shared" si="9"/>
        <v>1.3513513513513513</v>
      </c>
      <c r="AM22" s="13">
        <f t="shared" si="10"/>
        <v>70.270270270270274</v>
      </c>
      <c r="AN22" s="72">
        <f t="shared" si="11"/>
        <v>12.612612612612612</v>
      </c>
      <c r="AO22" s="26">
        <f t="shared" si="12"/>
        <v>8.1081081081081088</v>
      </c>
      <c r="AP22" s="13">
        <f t="shared" si="13"/>
        <v>1.8018018018018018</v>
      </c>
      <c r="AQ22" s="13">
        <f t="shared" si="14"/>
        <v>76.126126126126124</v>
      </c>
      <c r="AR22" s="13">
        <f t="shared" si="15"/>
        <v>13.963963963963963</v>
      </c>
      <c r="AS22" s="26">
        <f t="shared" si="16"/>
        <v>1.8018018018018018</v>
      </c>
      <c r="AT22" s="13">
        <f t="shared" si="17"/>
        <v>1.8018018018018018</v>
      </c>
      <c r="AU22" s="13">
        <f t="shared" si="18"/>
        <v>84.684684684684683</v>
      </c>
      <c r="AV22" s="13">
        <f t="shared" si="19"/>
        <v>11.711711711711711</v>
      </c>
      <c r="AW22" s="26">
        <f t="shared" si="20"/>
        <v>11.261261261261261</v>
      </c>
      <c r="AX22" s="13">
        <f t="shared" si="21"/>
        <v>4.0540540540540544</v>
      </c>
      <c r="AY22" s="13">
        <f t="shared" si="22"/>
        <v>68.018018018018026</v>
      </c>
      <c r="AZ22" s="13">
        <f t="shared" si="23"/>
        <v>16.666666666666664</v>
      </c>
    </row>
    <row r="23" spans="2:52" x14ac:dyDescent="0.25">
      <c r="B23" s="9" t="s">
        <v>27</v>
      </c>
      <c r="C23" s="10">
        <v>102</v>
      </c>
      <c r="D23" s="10">
        <v>12</v>
      </c>
      <c r="E23" s="10">
        <v>684</v>
      </c>
      <c r="F23" s="10">
        <v>100</v>
      </c>
      <c r="G23" s="10">
        <v>120</v>
      </c>
      <c r="H23" s="10">
        <v>15</v>
      </c>
      <c r="I23" s="10">
        <v>642</v>
      </c>
      <c r="J23" s="10">
        <v>121</v>
      </c>
      <c r="K23" s="10">
        <v>148</v>
      </c>
      <c r="L23" s="10">
        <v>37</v>
      </c>
      <c r="M23" s="10">
        <v>578</v>
      </c>
      <c r="N23" s="10">
        <v>135</v>
      </c>
      <c r="O23" s="10">
        <v>94</v>
      </c>
      <c r="P23" s="10">
        <v>13</v>
      </c>
      <c r="Q23" s="10">
        <v>661</v>
      </c>
      <c r="R23" s="10">
        <v>130</v>
      </c>
      <c r="S23" s="10">
        <v>36</v>
      </c>
      <c r="T23" s="10">
        <v>7</v>
      </c>
      <c r="U23" s="10">
        <v>717</v>
      </c>
      <c r="V23" s="10">
        <v>138</v>
      </c>
      <c r="W23" s="10">
        <v>87</v>
      </c>
      <c r="X23" s="10">
        <v>19</v>
      </c>
      <c r="Y23" s="10">
        <v>629</v>
      </c>
      <c r="Z23" s="10">
        <v>163</v>
      </c>
      <c r="AB23" s="9" t="s">
        <v>27</v>
      </c>
      <c r="AC23" s="13">
        <f t="shared" si="0"/>
        <v>11.358574610244988</v>
      </c>
      <c r="AD23" s="13">
        <f t="shared" si="1"/>
        <v>1.3363028953229399</v>
      </c>
      <c r="AE23" s="13">
        <f t="shared" si="2"/>
        <v>76.169265033407569</v>
      </c>
      <c r="AF23" s="57">
        <f t="shared" si="3"/>
        <v>11.1358574610245</v>
      </c>
      <c r="AG23" s="63">
        <f t="shared" si="4"/>
        <v>13.363028953229399</v>
      </c>
      <c r="AH23" s="13">
        <f t="shared" si="5"/>
        <v>1.6703786191536749</v>
      </c>
      <c r="AI23" s="13">
        <f t="shared" si="6"/>
        <v>71.492204899777278</v>
      </c>
      <c r="AJ23" s="64">
        <f t="shared" si="7"/>
        <v>13.474387527839642</v>
      </c>
      <c r="AK23" s="71">
        <f t="shared" si="8"/>
        <v>16.481069042316257</v>
      </c>
      <c r="AL23" s="13">
        <f t="shared" si="9"/>
        <v>4.1202672605790642</v>
      </c>
      <c r="AM23" s="13">
        <f t="shared" si="10"/>
        <v>64.365256124721597</v>
      </c>
      <c r="AN23" s="72">
        <f t="shared" si="11"/>
        <v>15.033407572383073</v>
      </c>
      <c r="AO23" s="26">
        <f t="shared" si="12"/>
        <v>10.46770601336303</v>
      </c>
      <c r="AP23" s="13">
        <f t="shared" si="13"/>
        <v>1.4476614699331849</v>
      </c>
      <c r="AQ23" s="13">
        <f t="shared" si="14"/>
        <v>73.608017817371945</v>
      </c>
      <c r="AR23" s="13">
        <f t="shared" si="15"/>
        <v>14.476614699331849</v>
      </c>
      <c r="AS23" s="26">
        <f t="shared" si="16"/>
        <v>4.0089086859688194</v>
      </c>
      <c r="AT23" s="13">
        <f t="shared" si="17"/>
        <v>0.77951002227171495</v>
      </c>
      <c r="AU23" s="13">
        <f t="shared" si="18"/>
        <v>79.844097995545667</v>
      </c>
      <c r="AV23" s="13">
        <f t="shared" si="19"/>
        <v>15.367483296213807</v>
      </c>
      <c r="AW23" s="26">
        <f t="shared" si="20"/>
        <v>9.6881959910913142</v>
      </c>
      <c r="AX23" s="13">
        <f t="shared" si="21"/>
        <v>2.1158129175946545</v>
      </c>
      <c r="AY23" s="13">
        <f t="shared" si="22"/>
        <v>70.044543429844097</v>
      </c>
      <c r="AZ23" s="13">
        <f t="shared" si="23"/>
        <v>18.151447661469934</v>
      </c>
    </row>
    <row r="24" spans="2:52" x14ac:dyDescent="0.25">
      <c r="B24" s="4" t="s">
        <v>64</v>
      </c>
      <c r="C24" s="8"/>
      <c r="D24" s="8"/>
      <c r="E24" s="8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B24" s="4" t="s">
        <v>64</v>
      </c>
      <c r="AC24" s="8"/>
      <c r="AD24" s="8"/>
      <c r="AE24" s="8"/>
      <c r="AF24" s="43"/>
      <c r="AG24" s="48"/>
      <c r="AH24" s="8"/>
      <c r="AI24" s="8"/>
      <c r="AJ24" s="49"/>
      <c r="AK24" s="52"/>
      <c r="AL24" s="8"/>
      <c r="AM24" s="8"/>
      <c r="AN24" s="53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x14ac:dyDescent="0.25">
      <c r="B25" s="9" t="s">
        <v>57</v>
      </c>
      <c r="C25" s="10">
        <v>213</v>
      </c>
      <c r="D25" s="10">
        <v>25</v>
      </c>
      <c r="E25" s="10">
        <v>1359</v>
      </c>
      <c r="F25" s="10">
        <v>170</v>
      </c>
      <c r="G25" s="10">
        <v>174</v>
      </c>
      <c r="H25" s="10">
        <v>27</v>
      </c>
      <c r="I25" s="10">
        <v>1339</v>
      </c>
      <c r="J25" s="10">
        <v>227</v>
      </c>
      <c r="K25" s="10">
        <v>306</v>
      </c>
      <c r="L25" s="10">
        <v>78</v>
      </c>
      <c r="M25" s="10">
        <v>1137</v>
      </c>
      <c r="N25" s="10">
        <v>246</v>
      </c>
      <c r="O25" s="10">
        <v>147</v>
      </c>
      <c r="P25" s="10">
        <v>17</v>
      </c>
      <c r="Q25" s="10">
        <v>1377</v>
      </c>
      <c r="R25" s="10">
        <v>226</v>
      </c>
      <c r="S25" s="10">
        <v>76</v>
      </c>
      <c r="T25" s="10">
        <v>9</v>
      </c>
      <c r="U25" s="10">
        <v>1450</v>
      </c>
      <c r="V25" s="10">
        <v>232</v>
      </c>
      <c r="W25" s="10">
        <v>254</v>
      </c>
      <c r="X25" s="10">
        <v>60</v>
      </c>
      <c r="Y25" s="10">
        <v>1172</v>
      </c>
      <c r="Z25" s="10">
        <v>281</v>
      </c>
      <c r="AB25" s="9" t="s">
        <v>57</v>
      </c>
      <c r="AC25" s="13">
        <f t="shared" ref="AC25:AC31" si="24">C25/(C25+D25+E25+F25)*100</f>
        <v>12.054329371816639</v>
      </c>
      <c r="AD25" s="13">
        <f t="shared" ref="AD25:AD31" si="25">D25/(D25+E25+F25+C25)*100</f>
        <v>1.4148273910582909</v>
      </c>
      <c r="AE25" s="13">
        <f t="shared" ref="AE25:AE31" si="26">E25/(E25+F25+D25+C25)*100</f>
        <v>76.910016977928692</v>
      </c>
      <c r="AF25" s="57">
        <f t="shared" ref="AF25:AF31" si="27">F25/(F25+E25+D25+C25)*100</f>
        <v>9.6208262591963791</v>
      </c>
      <c r="AG25" s="63">
        <f t="shared" ref="AG25:AG31" si="28">G25/(G25+H25+I25+J25)*100</f>
        <v>9.8471986417657043</v>
      </c>
      <c r="AH25" s="13">
        <f t="shared" ref="AH25:AH31" si="29">H25/(H25+I25+J25+G25)*100</f>
        <v>1.5280135823429541</v>
      </c>
      <c r="AI25" s="13">
        <f t="shared" ref="AI25:AI31" si="30">I25/(I25+J25+H25+G25)*100</f>
        <v>75.778155065082061</v>
      </c>
      <c r="AJ25" s="64">
        <f t="shared" ref="AJ25:AJ31" si="31">J25/(J25+I25+H25+G25)*100</f>
        <v>12.846632710809281</v>
      </c>
      <c r="AK25" s="71">
        <f t="shared" ref="AK25:AK31" si="32">K25/(K25+L25+M25+N25)*100</f>
        <v>17.317487266553481</v>
      </c>
      <c r="AL25" s="13">
        <f t="shared" ref="AL25:AL31" si="33">L25/(L25+M25+N25+K25)*100</f>
        <v>4.4142614601018675</v>
      </c>
      <c r="AM25" s="13">
        <f t="shared" ref="AM25:AM31" si="34">M25/(M25+N25+L25+K25)*100</f>
        <v>64.346349745331068</v>
      </c>
      <c r="AN25" s="72">
        <f t="shared" ref="AN25:AN31" si="35">N25/(N25+M25+L25+K25)*100</f>
        <v>13.921901528013583</v>
      </c>
      <c r="AO25" s="26">
        <f t="shared" ref="AO25:AO31" si="36">O25/(O25+P25+Q25+R25)*100</f>
        <v>8.3191850594227503</v>
      </c>
      <c r="AP25" s="13">
        <f t="shared" ref="AP25:AP31" si="37">P25/(P25+Q25+R25+O25)*100</f>
        <v>0.96208262591963789</v>
      </c>
      <c r="AQ25" s="13">
        <f t="shared" ref="AQ25:AQ31" si="38">Q25/(Q25+R25+P25+O25)*100</f>
        <v>77.928692699490668</v>
      </c>
      <c r="AR25" s="13">
        <f t="shared" ref="AR25:AR31" si="39">R25/(R25+Q25+P25+O25)*100</f>
        <v>12.79003961516695</v>
      </c>
      <c r="AS25" s="26">
        <f t="shared" ref="AS25:AS31" si="40">S25/(S25+T25+U25+V25)*100</f>
        <v>4.3010752688172049</v>
      </c>
      <c r="AT25" s="13">
        <f t="shared" ref="AT25:AT31" si="41">T25/(T25+U25+V25+S25)*100</f>
        <v>0.50933786078098475</v>
      </c>
      <c r="AU25" s="13">
        <f t="shared" ref="AU25:AU31" si="42">U25/(U25+V25+T25+S25)*100</f>
        <v>82.059988681380872</v>
      </c>
      <c r="AV25" s="13">
        <f t="shared" ref="AV25:AV31" si="43">V25/(V25+U25+T25+S25)*100</f>
        <v>13.129598189020939</v>
      </c>
      <c r="AW25" s="26">
        <f t="shared" ref="AW25:AW31" si="44">W25/(W25+X25+Y25+Z25)*100</f>
        <v>14.374646293152235</v>
      </c>
      <c r="AX25" s="13">
        <f t="shared" ref="AX25:AX31" si="45">X25/(X25+Y25+Z25+W25)*100</f>
        <v>3.3955857385398982</v>
      </c>
      <c r="AY25" s="13">
        <f t="shared" ref="AY25:AY31" si="46">Y25/(Y25+Z25+X25+W25)*100</f>
        <v>66.327108092812679</v>
      </c>
      <c r="AZ25" s="13">
        <f t="shared" ref="AZ25:AZ31" si="47">Z25/(Z25+Y25+X25+W25)*100</f>
        <v>15.902659875495189</v>
      </c>
    </row>
    <row r="26" spans="2:52" x14ac:dyDescent="0.25">
      <c r="B26" s="9" t="s">
        <v>58</v>
      </c>
      <c r="C26" s="10">
        <v>104</v>
      </c>
      <c r="D26" s="10">
        <v>9</v>
      </c>
      <c r="E26" s="10">
        <v>890</v>
      </c>
      <c r="F26" s="10">
        <v>99</v>
      </c>
      <c r="G26" s="10">
        <v>74</v>
      </c>
      <c r="H26" s="10">
        <v>13</v>
      </c>
      <c r="I26" s="10">
        <v>892</v>
      </c>
      <c r="J26" s="10">
        <v>123</v>
      </c>
      <c r="K26" s="10">
        <v>215</v>
      </c>
      <c r="L26" s="10">
        <v>59</v>
      </c>
      <c r="M26" s="10">
        <v>699</v>
      </c>
      <c r="N26" s="10">
        <v>129</v>
      </c>
      <c r="O26" s="10">
        <v>70</v>
      </c>
      <c r="P26" s="10">
        <v>6</v>
      </c>
      <c r="Q26" s="10">
        <v>896</v>
      </c>
      <c r="R26" s="10">
        <v>130</v>
      </c>
      <c r="S26" s="10">
        <v>24</v>
      </c>
      <c r="T26" s="10">
        <v>2</v>
      </c>
      <c r="U26" s="10">
        <v>949</v>
      </c>
      <c r="V26" s="10">
        <v>127</v>
      </c>
      <c r="W26" s="10">
        <v>141</v>
      </c>
      <c r="X26" s="10">
        <v>40</v>
      </c>
      <c r="Y26" s="10">
        <v>753</v>
      </c>
      <c r="Z26" s="10">
        <v>168</v>
      </c>
      <c r="AB26" s="9" t="s">
        <v>58</v>
      </c>
      <c r="AC26" s="13">
        <f t="shared" si="24"/>
        <v>9.4373865698729595</v>
      </c>
      <c r="AD26" s="13">
        <f t="shared" si="25"/>
        <v>0.8166969147005444</v>
      </c>
      <c r="AE26" s="13">
        <f t="shared" si="26"/>
        <v>80.762250453720512</v>
      </c>
      <c r="AF26" s="57">
        <f t="shared" si="27"/>
        <v>8.9836660617059891</v>
      </c>
      <c r="AG26" s="63">
        <f t="shared" si="28"/>
        <v>6.7150635208711433</v>
      </c>
      <c r="AH26" s="13">
        <f t="shared" si="29"/>
        <v>1.1796733212341199</v>
      </c>
      <c r="AI26" s="13">
        <f t="shared" si="30"/>
        <v>80.943738656987293</v>
      </c>
      <c r="AJ26" s="64">
        <f t="shared" si="31"/>
        <v>11.161524500907442</v>
      </c>
      <c r="AK26" s="71">
        <f t="shared" si="32"/>
        <v>19.509981851179674</v>
      </c>
      <c r="AL26" s="13">
        <f t="shared" si="33"/>
        <v>5.3539019963702366</v>
      </c>
      <c r="AM26" s="13">
        <f t="shared" si="34"/>
        <v>63.430127041742288</v>
      </c>
      <c r="AN26" s="72">
        <f t="shared" si="35"/>
        <v>11.705989110707804</v>
      </c>
      <c r="AO26" s="26">
        <f t="shared" si="36"/>
        <v>6.3520871143375679</v>
      </c>
      <c r="AP26" s="13">
        <f t="shared" si="37"/>
        <v>0.54446460980036293</v>
      </c>
      <c r="AQ26" s="13">
        <f t="shared" si="38"/>
        <v>81.306715063520869</v>
      </c>
      <c r="AR26" s="13">
        <f t="shared" si="39"/>
        <v>11.796733212341199</v>
      </c>
      <c r="AS26" s="26">
        <f t="shared" si="40"/>
        <v>2.1778584392014517</v>
      </c>
      <c r="AT26" s="13">
        <f t="shared" si="41"/>
        <v>0.18148820326678766</v>
      </c>
      <c r="AU26" s="13">
        <f t="shared" si="42"/>
        <v>86.116152450090738</v>
      </c>
      <c r="AV26" s="13">
        <f t="shared" si="43"/>
        <v>11.524500907441016</v>
      </c>
      <c r="AW26" s="26">
        <f t="shared" si="44"/>
        <v>12.79491833030853</v>
      </c>
      <c r="AX26" s="13">
        <f t="shared" si="45"/>
        <v>3.6297640653357535</v>
      </c>
      <c r="AY26" s="13">
        <f t="shared" si="46"/>
        <v>68.330308529945555</v>
      </c>
      <c r="AZ26" s="13">
        <f t="shared" si="47"/>
        <v>15.245009074410163</v>
      </c>
    </row>
    <row r="27" spans="2:52" x14ac:dyDescent="0.25">
      <c r="B27" s="9" t="s">
        <v>59</v>
      </c>
      <c r="C27" s="10">
        <v>267</v>
      </c>
      <c r="D27" s="10">
        <v>25</v>
      </c>
      <c r="E27" s="10">
        <v>1485</v>
      </c>
      <c r="F27" s="10">
        <v>191</v>
      </c>
      <c r="G27" s="10">
        <v>207</v>
      </c>
      <c r="H27" s="10">
        <v>23</v>
      </c>
      <c r="I27" s="10">
        <v>1491</v>
      </c>
      <c r="J27" s="10">
        <v>247</v>
      </c>
      <c r="K27" s="10">
        <v>288</v>
      </c>
      <c r="L27" s="10">
        <v>67</v>
      </c>
      <c r="M27" s="10">
        <v>1350</v>
      </c>
      <c r="N27" s="10">
        <v>263</v>
      </c>
      <c r="O27" s="10">
        <v>179</v>
      </c>
      <c r="P27" s="10">
        <v>21</v>
      </c>
      <c r="Q27" s="10">
        <v>1512</v>
      </c>
      <c r="R27" s="10">
        <v>256</v>
      </c>
      <c r="S27" s="10">
        <v>78</v>
      </c>
      <c r="T27" s="10">
        <v>23</v>
      </c>
      <c r="U27" s="10">
        <v>1610</v>
      </c>
      <c r="V27" s="10">
        <v>257</v>
      </c>
      <c r="W27" s="10">
        <v>170</v>
      </c>
      <c r="X27" s="10">
        <v>37</v>
      </c>
      <c r="Y27" s="10">
        <v>1448</v>
      </c>
      <c r="Z27" s="10">
        <v>313</v>
      </c>
      <c r="AB27" s="9" t="s">
        <v>59</v>
      </c>
      <c r="AC27" s="13">
        <f t="shared" si="24"/>
        <v>13.567073170731708</v>
      </c>
      <c r="AD27" s="13">
        <f t="shared" si="25"/>
        <v>1.2703252032520325</v>
      </c>
      <c r="AE27" s="13">
        <f t="shared" si="26"/>
        <v>75.457317073170728</v>
      </c>
      <c r="AF27" s="57">
        <f t="shared" si="27"/>
        <v>9.7052845528455283</v>
      </c>
      <c r="AG27" s="63">
        <f t="shared" si="28"/>
        <v>10.518292682926829</v>
      </c>
      <c r="AH27" s="13">
        <f t="shared" si="29"/>
        <v>1.1686991869918699</v>
      </c>
      <c r="AI27" s="13">
        <f t="shared" si="30"/>
        <v>75.762195121951208</v>
      </c>
      <c r="AJ27" s="64">
        <f t="shared" si="31"/>
        <v>12.550813008130083</v>
      </c>
      <c r="AK27" s="71">
        <f t="shared" si="32"/>
        <v>14.634146341463413</v>
      </c>
      <c r="AL27" s="13">
        <f t="shared" si="33"/>
        <v>3.404471544715447</v>
      </c>
      <c r="AM27" s="13">
        <f t="shared" si="34"/>
        <v>68.597560975609767</v>
      </c>
      <c r="AN27" s="72">
        <f t="shared" si="35"/>
        <v>13.363821138211382</v>
      </c>
      <c r="AO27" s="26">
        <f t="shared" si="36"/>
        <v>9.095528455284553</v>
      </c>
      <c r="AP27" s="13">
        <f t="shared" si="37"/>
        <v>1.0670731707317074</v>
      </c>
      <c r="AQ27" s="13">
        <f t="shared" si="38"/>
        <v>76.829268292682926</v>
      </c>
      <c r="AR27" s="13">
        <f t="shared" si="39"/>
        <v>13.008130081300814</v>
      </c>
      <c r="AS27" s="26">
        <f t="shared" si="40"/>
        <v>3.9634146341463414</v>
      </c>
      <c r="AT27" s="13">
        <f t="shared" si="41"/>
        <v>1.1686991869918699</v>
      </c>
      <c r="AU27" s="13">
        <f t="shared" si="42"/>
        <v>81.808943089430898</v>
      </c>
      <c r="AV27" s="13">
        <f t="shared" si="43"/>
        <v>13.058943089430894</v>
      </c>
      <c r="AW27" s="26">
        <f t="shared" si="44"/>
        <v>8.6382113821138216</v>
      </c>
      <c r="AX27" s="13">
        <f t="shared" si="45"/>
        <v>1.8800813008130084</v>
      </c>
      <c r="AY27" s="13">
        <f t="shared" si="46"/>
        <v>73.577235772357724</v>
      </c>
      <c r="AZ27" s="13">
        <f t="shared" si="47"/>
        <v>15.904471544715449</v>
      </c>
    </row>
    <row r="28" spans="2:52" x14ac:dyDescent="0.25">
      <c r="B28" s="9" t="s">
        <v>60</v>
      </c>
      <c r="C28" s="10">
        <v>27</v>
      </c>
      <c r="D28" s="10">
        <v>2</v>
      </c>
      <c r="E28" s="10">
        <v>181</v>
      </c>
      <c r="F28" s="10">
        <v>36</v>
      </c>
      <c r="G28" s="10">
        <v>16</v>
      </c>
      <c r="H28" s="10">
        <v>2</v>
      </c>
      <c r="I28" s="10">
        <v>184</v>
      </c>
      <c r="J28" s="10">
        <v>44</v>
      </c>
      <c r="K28" s="10">
        <v>34</v>
      </c>
      <c r="L28" s="10">
        <v>7</v>
      </c>
      <c r="M28" s="10">
        <v>162</v>
      </c>
      <c r="N28" s="10">
        <v>43</v>
      </c>
      <c r="O28" s="10">
        <v>12</v>
      </c>
      <c r="P28" s="10">
        <v>2</v>
      </c>
      <c r="Q28" s="10">
        <v>187</v>
      </c>
      <c r="R28" s="10">
        <v>45</v>
      </c>
      <c r="S28" s="10">
        <v>4</v>
      </c>
      <c r="T28" s="10">
        <v>1</v>
      </c>
      <c r="U28" s="10">
        <v>198</v>
      </c>
      <c r="V28" s="10">
        <v>43</v>
      </c>
      <c r="W28" s="10">
        <v>17</v>
      </c>
      <c r="X28" s="10">
        <v>3</v>
      </c>
      <c r="Y28" s="10">
        <v>174</v>
      </c>
      <c r="Z28" s="10">
        <v>52</v>
      </c>
      <c r="AB28" s="9" t="s">
        <v>60</v>
      </c>
      <c r="AC28" s="13">
        <f t="shared" si="24"/>
        <v>10.975609756097562</v>
      </c>
      <c r="AD28" s="13">
        <f t="shared" si="25"/>
        <v>0.81300813008130091</v>
      </c>
      <c r="AE28" s="13">
        <f t="shared" si="26"/>
        <v>73.577235772357724</v>
      </c>
      <c r="AF28" s="57">
        <f t="shared" si="27"/>
        <v>14.634146341463413</v>
      </c>
      <c r="AG28" s="63">
        <f t="shared" si="28"/>
        <v>6.5040650406504072</v>
      </c>
      <c r="AH28" s="13">
        <f t="shared" si="29"/>
        <v>0.81300813008130091</v>
      </c>
      <c r="AI28" s="13">
        <f t="shared" si="30"/>
        <v>74.796747967479675</v>
      </c>
      <c r="AJ28" s="64">
        <f t="shared" si="31"/>
        <v>17.886178861788618</v>
      </c>
      <c r="AK28" s="71">
        <f t="shared" si="32"/>
        <v>13.821138211382115</v>
      </c>
      <c r="AL28" s="13">
        <f t="shared" si="33"/>
        <v>2.8455284552845526</v>
      </c>
      <c r="AM28" s="13">
        <f t="shared" si="34"/>
        <v>65.853658536585371</v>
      </c>
      <c r="AN28" s="72">
        <f t="shared" si="35"/>
        <v>17.479674796747968</v>
      </c>
      <c r="AO28" s="26">
        <f t="shared" si="36"/>
        <v>4.8780487804878048</v>
      </c>
      <c r="AP28" s="13">
        <f t="shared" si="37"/>
        <v>0.81300813008130091</v>
      </c>
      <c r="AQ28" s="13">
        <f t="shared" si="38"/>
        <v>76.016260162601625</v>
      </c>
      <c r="AR28" s="13">
        <f t="shared" si="39"/>
        <v>18.292682926829269</v>
      </c>
      <c r="AS28" s="26">
        <f t="shared" si="40"/>
        <v>1.6260162601626018</v>
      </c>
      <c r="AT28" s="13">
        <f t="shared" si="41"/>
        <v>0.40650406504065045</v>
      </c>
      <c r="AU28" s="13">
        <f t="shared" si="42"/>
        <v>80.487804878048792</v>
      </c>
      <c r="AV28" s="13">
        <f t="shared" si="43"/>
        <v>17.479674796747968</v>
      </c>
      <c r="AW28" s="26">
        <f t="shared" si="44"/>
        <v>6.9105691056910574</v>
      </c>
      <c r="AX28" s="13">
        <f t="shared" si="45"/>
        <v>1.2195121951219512</v>
      </c>
      <c r="AY28" s="13">
        <f t="shared" si="46"/>
        <v>70.731707317073173</v>
      </c>
      <c r="AZ28" s="13">
        <f t="shared" si="47"/>
        <v>21.138211382113823</v>
      </c>
    </row>
    <row r="29" spans="2:52" x14ac:dyDescent="0.25">
      <c r="B29" s="9" t="s">
        <v>61</v>
      </c>
      <c r="C29" s="10">
        <v>48</v>
      </c>
      <c r="D29" s="10">
        <v>3</v>
      </c>
      <c r="E29" s="10">
        <v>165</v>
      </c>
      <c r="F29" s="10">
        <v>15</v>
      </c>
      <c r="G29" s="10">
        <v>59</v>
      </c>
      <c r="H29" s="10">
        <v>7</v>
      </c>
      <c r="I29" s="10">
        <v>147</v>
      </c>
      <c r="J29" s="10">
        <v>18</v>
      </c>
      <c r="K29" s="10">
        <v>52</v>
      </c>
      <c r="L29" s="10">
        <v>5</v>
      </c>
      <c r="M29" s="10">
        <v>144</v>
      </c>
      <c r="N29" s="10">
        <v>30</v>
      </c>
      <c r="O29" s="10">
        <v>51</v>
      </c>
      <c r="P29" s="10">
        <v>2</v>
      </c>
      <c r="Q29" s="10">
        <v>154</v>
      </c>
      <c r="R29" s="10">
        <v>24</v>
      </c>
      <c r="S29" s="10">
        <v>14</v>
      </c>
      <c r="T29" s="10">
        <v>2</v>
      </c>
      <c r="U29" s="10">
        <v>188</v>
      </c>
      <c r="V29" s="10">
        <v>27</v>
      </c>
      <c r="W29" s="10">
        <v>31</v>
      </c>
      <c r="X29" s="10">
        <v>6</v>
      </c>
      <c r="Y29" s="10">
        <v>157</v>
      </c>
      <c r="Z29" s="10">
        <v>37</v>
      </c>
      <c r="AB29" s="9" t="s">
        <v>61</v>
      </c>
      <c r="AC29" s="13">
        <f t="shared" si="24"/>
        <v>20.779220779220779</v>
      </c>
      <c r="AD29" s="13">
        <f t="shared" si="25"/>
        <v>1.2987012987012987</v>
      </c>
      <c r="AE29" s="13">
        <f t="shared" si="26"/>
        <v>71.428571428571431</v>
      </c>
      <c r="AF29" s="57">
        <f t="shared" si="27"/>
        <v>6.4935064935064926</v>
      </c>
      <c r="AG29" s="63">
        <f t="shared" si="28"/>
        <v>25.541125541125542</v>
      </c>
      <c r="AH29" s="13">
        <f t="shared" si="29"/>
        <v>3.0303030303030303</v>
      </c>
      <c r="AI29" s="13">
        <f t="shared" si="30"/>
        <v>63.636363636363633</v>
      </c>
      <c r="AJ29" s="64">
        <f t="shared" si="31"/>
        <v>7.7922077922077921</v>
      </c>
      <c r="AK29" s="71">
        <f t="shared" si="32"/>
        <v>22.510822510822511</v>
      </c>
      <c r="AL29" s="13">
        <f t="shared" si="33"/>
        <v>2.1645021645021645</v>
      </c>
      <c r="AM29" s="13">
        <f t="shared" si="34"/>
        <v>62.337662337662337</v>
      </c>
      <c r="AN29" s="72">
        <f t="shared" si="35"/>
        <v>12.987012987012985</v>
      </c>
      <c r="AO29" s="26">
        <f t="shared" si="36"/>
        <v>22.077922077922079</v>
      </c>
      <c r="AP29" s="13">
        <f t="shared" si="37"/>
        <v>0.86580086580086579</v>
      </c>
      <c r="AQ29" s="13">
        <f t="shared" si="38"/>
        <v>66.666666666666657</v>
      </c>
      <c r="AR29" s="13">
        <f t="shared" si="39"/>
        <v>10.38961038961039</v>
      </c>
      <c r="AS29" s="26">
        <f t="shared" si="40"/>
        <v>6.0606060606060606</v>
      </c>
      <c r="AT29" s="13">
        <f t="shared" si="41"/>
        <v>0.86580086580086579</v>
      </c>
      <c r="AU29" s="13">
        <f t="shared" si="42"/>
        <v>81.385281385281388</v>
      </c>
      <c r="AV29" s="13">
        <f t="shared" si="43"/>
        <v>11.688311688311687</v>
      </c>
      <c r="AW29" s="26">
        <f t="shared" si="44"/>
        <v>13.419913419913421</v>
      </c>
      <c r="AX29" s="13">
        <f t="shared" si="45"/>
        <v>2.5974025974025974</v>
      </c>
      <c r="AY29" s="13">
        <f t="shared" si="46"/>
        <v>67.96536796536796</v>
      </c>
      <c r="AZ29" s="13">
        <f t="shared" si="47"/>
        <v>16.017316017316016</v>
      </c>
    </row>
    <row r="30" spans="2:52" x14ac:dyDescent="0.25">
      <c r="B30" s="9" t="s">
        <v>62</v>
      </c>
      <c r="C30" s="10">
        <v>5</v>
      </c>
      <c r="D30" s="10">
        <v>2</v>
      </c>
      <c r="E30" s="10">
        <v>52</v>
      </c>
      <c r="F30" s="10">
        <v>15</v>
      </c>
      <c r="G30" s="10">
        <v>10</v>
      </c>
      <c r="H30" s="10">
        <v>2</v>
      </c>
      <c r="I30" s="10">
        <v>49</v>
      </c>
      <c r="J30" s="10">
        <v>13</v>
      </c>
      <c r="K30" s="10">
        <v>22</v>
      </c>
      <c r="L30" s="10">
        <v>2</v>
      </c>
      <c r="M30" s="10">
        <v>36</v>
      </c>
      <c r="N30" s="10">
        <v>14</v>
      </c>
      <c r="O30" s="10">
        <v>8</v>
      </c>
      <c r="P30" s="10">
        <v>0</v>
      </c>
      <c r="Q30" s="10">
        <v>52</v>
      </c>
      <c r="R30" s="10">
        <v>14</v>
      </c>
      <c r="S30" s="10">
        <v>2</v>
      </c>
      <c r="T30" s="10">
        <v>0</v>
      </c>
      <c r="U30" s="10">
        <v>58</v>
      </c>
      <c r="V30" s="10">
        <v>14</v>
      </c>
      <c r="W30" s="10">
        <v>19</v>
      </c>
      <c r="X30" s="10">
        <v>3</v>
      </c>
      <c r="Y30" s="10">
        <v>38</v>
      </c>
      <c r="Z30" s="10">
        <v>14</v>
      </c>
      <c r="AB30" s="9" t="s">
        <v>62</v>
      </c>
      <c r="AC30" s="13">
        <f t="shared" si="24"/>
        <v>6.756756756756757</v>
      </c>
      <c r="AD30" s="13">
        <f t="shared" si="25"/>
        <v>2.7027027027027026</v>
      </c>
      <c r="AE30" s="13">
        <f t="shared" si="26"/>
        <v>70.270270270270274</v>
      </c>
      <c r="AF30" s="57">
        <f t="shared" si="27"/>
        <v>20.27027027027027</v>
      </c>
      <c r="AG30" s="63">
        <f t="shared" si="28"/>
        <v>13.513513513513514</v>
      </c>
      <c r="AH30" s="13">
        <f t="shared" si="29"/>
        <v>2.7027027027027026</v>
      </c>
      <c r="AI30" s="13">
        <f t="shared" si="30"/>
        <v>66.21621621621621</v>
      </c>
      <c r="AJ30" s="64">
        <f t="shared" si="31"/>
        <v>17.567567567567568</v>
      </c>
      <c r="AK30" s="71">
        <f t="shared" si="32"/>
        <v>29.72972972972973</v>
      </c>
      <c r="AL30" s="13">
        <f t="shared" si="33"/>
        <v>2.7027027027027026</v>
      </c>
      <c r="AM30" s="13">
        <f t="shared" si="34"/>
        <v>48.648648648648653</v>
      </c>
      <c r="AN30" s="72">
        <f t="shared" si="35"/>
        <v>18.918918918918919</v>
      </c>
      <c r="AO30" s="26">
        <f t="shared" si="36"/>
        <v>10.810810810810811</v>
      </c>
      <c r="AP30" s="13">
        <f t="shared" si="37"/>
        <v>0</v>
      </c>
      <c r="AQ30" s="13">
        <f t="shared" si="38"/>
        <v>70.270270270270274</v>
      </c>
      <c r="AR30" s="13">
        <f t="shared" si="39"/>
        <v>18.918918918918919</v>
      </c>
      <c r="AS30" s="26">
        <f t="shared" si="40"/>
        <v>2.7027027027027026</v>
      </c>
      <c r="AT30" s="13">
        <f t="shared" si="41"/>
        <v>0</v>
      </c>
      <c r="AU30" s="13">
        <f t="shared" si="42"/>
        <v>78.378378378378372</v>
      </c>
      <c r="AV30" s="13">
        <f t="shared" si="43"/>
        <v>18.918918918918919</v>
      </c>
      <c r="AW30" s="26">
        <f t="shared" si="44"/>
        <v>25.675675675675674</v>
      </c>
      <c r="AX30" s="13">
        <f t="shared" si="45"/>
        <v>4.0540540540540544</v>
      </c>
      <c r="AY30" s="13">
        <f t="shared" si="46"/>
        <v>51.351351351351347</v>
      </c>
      <c r="AZ30" s="13">
        <f t="shared" si="47"/>
        <v>18.918918918918919</v>
      </c>
    </row>
    <row r="31" spans="2:52" x14ac:dyDescent="0.25">
      <c r="B31" s="9" t="s">
        <v>63</v>
      </c>
      <c r="C31" s="10">
        <v>8</v>
      </c>
      <c r="D31" s="10">
        <v>0</v>
      </c>
      <c r="E31" s="10">
        <v>54</v>
      </c>
      <c r="F31" s="10">
        <v>16</v>
      </c>
      <c r="G31" s="10">
        <v>16</v>
      </c>
      <c r="H31" s="10">
        <v>1</v>
      </c>
      <c r="I31" s="10">
        <v>44</v>
      </c>
      <c r="J31" s="10">
        <v>17</v>
      </c>
      <c r="K31" s="10">
        <v>14</v>
      </c>
      <c r="L31" s="10">
        <v>4</v>
      </c>
      <c r="M31" s="10">
        <v>42</v>
      </c>
      <c r="N31" s="10">
        <v>18</v>
      </c>
      <c r="O31" s="10">
        <v>6</v>
      </c>
      <c r="P31" s="10">
        <v>1</v>
      </c>
      <c r="Q31" s="10">
        <v>52</v>
      </c>
      <c r="R31" s="10">
        <v>19</v>
      </c>
      <c r="S31" s="10">
        <v>5</v>
      </c>
      <c r="T31" s="10">
        <v>0</v>
      </c>
      <c r="U31" s="10">
        <v>57</v>
      </c>
      <c r="V31" s="10">
        <v>16</v>
      </c>
      <c r="W31" s="10">
        <v>14</v>
      </c>
      <c r="X31" s="10">
        <v>2</v>
      </c>
      <c r="Y31" s="10">
        <v>39</v>
      </c>
      <c r="Z31" s="10">
        <v>23</v>
      </c>
      <c r="AB31" s="9" t="s">
        <v>63</v>
      </c>
      <c r="AC31" s="13">
        <f t="shared" si="24"/>
        <v>10.256410256410255</v>
      </c>
      <c r="AD31" s="13">
        <f t="shared" si="25"/>
        <v>0</v>
      </c>
      <c r="AE31" s="13">
        <f t="shared" si="26"/>
        <v>69.230769230769226</v>
      </c>
      <c r="AF31" s="57">
        <f t="shared" si="27"/>
        <v>20.512820512820511</v>
      </c>
      <c r="AG31" s="63">
        <f t="shared" si="28"/>
        <v>20.512820512820511</v>
      </c>
      <c r="AH31" s="13">
        <f t="shared" si="29"/>
        <v>1.2820512820512819</v>
      </c>
      <c r="AI31" s="13">
        <f t="shared" si="30"/>
        <v>56.410256410256409</v>
      </c>
      <c r="AJ31" s="64">
        <f t="shared" si="31"/>
        <v>21.794871794871796</v>
      </c>
      <c r="AK31" s="71">
        <f t="shared" si="32"/>
        <v>17.948717948717949</v>
      </c>
      <c r="AL31" s="13">
        <f t="shared" si="33"/>
        <v>5.1282051282051277</v>
      </c>
      <c r="AM31" s="13">
        <f t="shared" si="34"/>
        <v>53.846153846153847</v>
      </c>
      <c r="AN31" s="72">
        <f t="shared" si="35"/>
        <v>23.076923076923077</v>
      </c>
      <c r="AO31" s="26">
        <f t="shared" si="36"/>
        <v>7.6923076923076925</v>
      </c>
      <c r="AP31" s="13">
        <f t="shared" si="37"/>
        <v>1.2820512820512819</v>
      </c>
      <c r="AQ31" s="13">
        <f t="shared" si="38"/>
        <v>66.666666666666657</v>
      </c>
      <c r="AR31" s="13">
        <f t="shared" si="39"/>
        <v>24.358974358974358</v>
      </c>
      <c r="AS31" s="26">
        <f t="shared" si="40"/>
        <v>6.4102564102564097</v>
      </c>
      <c r="AT31" s="13">
        <f t="shared" si="41"/>
        <v>0</v>
      </c>
      <c r="AU31" s="13">
        <f t="shared" si="42"/>
        <v>73.076923076923066</v>
      </c>
      <c r="AV31" s="13">
        <f t="shared" si="43"/>
        <v>20.512820512820511</v>
      </c>
      <c r="AW31" s="26">
        <f t="shared" si="44"/>
        <v>17.948717948717949</v>
      </c>
      <c r="AX31" s="13">
        <f t="shared" si="45"/>
        <v>2.5641025641025639</v>
      </c>
      <c r="AY31" s="13">
        <f t="shared" si="46"/>
        <v>50</v>
      </c>
      <c r="AZ31" s="13">
        <f t="shared" si="47"/>
        <v>29.487179487179489</v>
      </c>
    </row>
    <row r="32" spans="2:52" x14ac:dyDescent="0.25">
      <c r="B32" s="4" t="s">
        <v>66</v>
      </c>
      <c r="C32" s="19"/>
      <c r="D32" s="19"/>
      <c r="E32" s="1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B32" s="4" t="s">
        <v>66</v>
      </c>
      <c r="AC32" s="44"/>
      <c r="AD32" s="44"/>
      <c r="AE32" s="44"/>
      <c r="AF32" s="58"/>
      <c r="AG32" s="65"/>
      <c r="AH32" s="44"/>
      <c r="AI32" s="44"/>
      <c r="AJ32" s="66"/>
      <c r="AK32" s="54"/>
      <c r="AL32" s="44"/>
      <c r="AM32" s="44"/>
      <c r="AN32" s="73"/>
    </row>
    <row r="33" spans="2:52" x14ac:dyDescent="0.25">
      <c r="B33" s="9" t="s">
        <v>67</v>
      </c>
      <c r="C33" s="10">
        <v>605</v>
      </c>
      <c r="D33" s="10">
        <v>54</v>
      </c>
      <c r="E33" s="10">
        <v>2919</v>
      </c>
      <c r="F33" s="10">
        <v>404</v>
      </c>
      <c r="G33" s="10">
        <v>455</v>
      </c>
      <c r="H33" s="10">
        <v>50</v>
      </c>
      <c r="I33" s="10">
        <v>2956</v>
      </c>
      <c r="J33" s="10">
        <v>521</v>
      </c>
      <c r="K33" s="10">
        <v>633</v>
      </c>
      <c r="L33" s="10">
        <v>147</v>
      </c>
      <c r="M33" s="10">
        <v>2626</v>
      </c>
      <c r="N33" s="10">
        <v>576</v>
      </c>
      <c r="O33" s="10">
        <v>410</v>
      </c>
      <c r="P33" s="10">
        <v>35</v>
      </c>
      <c r="Q33" s="10">
        <v>3010</v>
      </c>
      <c r="R33" s="10">
        <v>527</v>
      </c>
      <c r="S33" s="10">
        <v>180</v>
      </c>
      <c r="T33" s="10">
        <v>34</v>
      </c>
      <c r="U33" s="10">
        <v>3236</v>
      </c>
      <c r="V33" s="10">
        <v>532</v>
      </c>
      <c r="W33" s="10">
        <v>391</v>
      </c>
      <c r="X33" s="10">
        <v>86</v>
      </c>
      <c r="Y33" s="10">
        <v>2838</v>
      </c>
      <c r="Z33" s="10">
        <v>667</v>
      </c>
      <c r="AB33" s="9" t="s">
        <v>67</v>
      </c>
      <c r="AC33" s="13">
        <f>C33/(C33+D33+E33+F33)*100</f>
        <v>15.193370165745856</v>
      </c>
      <c r="AD33" s="13">
        <f>D33/(D33+E33+F33+C33)*100</f>
        <v>1.3561024610748369</v>
      </c>
      <c r="AE33" s="13">
        <f>E33/(E33+F33+D33+C33)*100</f>
        <v>73.304871923656449</v>
      </c>
      <c r="AF33" s="57">
        <f>F33/(F33+E33+D33+C33)*100</f>
        <v>10.145655449522852</v>
      </c>
      <c r="AG33" s="63">
        <f>G33/(G33+H33+I33+J33)*100</f>
        <v>11.426418884982422</v>
      </c>
      <c r="AH33" s="13">
        <f>H33/(H33+I33+J33+G33)*100</f>
        <v>1.255650426921145</v>
      </c>
      <c r="AI33" s="13">
        <f>I33/(I33+J33+H33+G33)*100</f>
        <v>74.234053239578103</v>
      </c>
      <c r="AJ33" s="64">
        <f>J33/(J33+I33+H33+G33)*100</f>
        <v>13.083877448518333</v>
      </c>
      <c r="AK33" s="71">
        <f>K33/(K33+L33+M33+N33)*100</f>
        <v>15.896534404821697</v>
      </c>
      <c r="AL33" s="13">
        <f>L33/(L33+M33+N33+K33)*100</f>
        <v>3.6916122551481667</v>
      </c>
      <c r="AM33" s="13">
        <f>M33/(M33+N33+L33+K33)*100</f>
        <v>65.946760421898546</v>
      </c>
      <c r="AN33" s="72">
        <f>N33/(N33+M33+L33+K33)*100</f>
        <v>14.465092918131592</v>
      </c>
      <c r="AO33" s="26">
        <f>O33/(O33+P33+Q33+R33)*100</f>
        <v>10.296333500753391</v>
      </c>
      <c r="AP33" s="13">
        <f>P33/(P33+Q33+R33+O33)*100</f>
        <v>0.8789552988448015</v>
      </c>
      <c r="AQ33" s="13">
        <f>Q33/(Q33+R33+P33+O33)*100</f>
        <v>75.590155700652943</v>
      </c>
      <c r="AR33" s="13">
        <f>R33/(R33+Q33+P33+O33)*100</f>
        <v>13.23455549974887</v>
      </c>
      <c r="AS33" s="26">
        <f>S33/(S33+T33+U33+V33)*100</f>
        <v>4.5203415369161224</v>
      </c>
      <c r="AT33" s="13">
        <f>T33/(T33+U33+V33+S33)*100</f>
        <v>0.8538422903063787</v>
      </c>
      <c r="AU33" s="13">
        <f>U33/(U33+V33+T33+S33)*100</f>
        <v>81.265695630336509</v>
      </c>
      <c r="AV33" s="13">
        <f>V33/(V33+U33+T33+S33)*100</f>
        <v>13.360120542440985</v>
      </c>
      <c r="AW33" s="26">
        <f>W33/(W33+X33+Y33+Z33)*100</f>
        <v>9.8191863385233553</v>
      </c>
      <c r="AX33" s="13">
        <f>X33/(X33+Y33+Z33+W33)*100</f>
        <v>2.15971873430437</v>
      </c>
      <c r="AY33" s="13">
        <f>Y33/(Y33+Z33+X33+W33)*100</f>
        <v>71.270718232044189</v>
      </c>
      <c r="AZ33" s="13">
        <f>Z33/(Z33+Y33+X33+W33)*100</f>
        <v>16.750376695128079</v>
      </c>
    </row>
    <row r="34" spans="2:52" x14ac:dyDescent="0.25">
      <c r="B34" s="9" t="s">
        <v>68</v>
      </c>
      <c r="C34" s="10">
        <v>67</v>
      </c>
      <c r="D34" s="10">
        <v>12</v>
      </c>
      <c r="E34" s="10">
        <v>1267</v>
      </c>
      <c r="F34" s="10">
        <v>138</v>
      </c>
      <c r="G34" s="10">
        <v>101</v>
      </c>
      <c r="H34" s="10">
        <v>25</v>
      </c>
      <c r="I34" s="10">
        <v>1190</v>
      </c>
      <c r="J34" s="10">
        <v>168</v>
      </c>
      <c r="K34" s="10">
        <v>298</v>
      </c>
      <c r="L34" s="10">
        <v>75</v>
      </c>
      <c r="M34" s="10">
        <v>944</v>
      </c>
      <c r="N34" s="10">
        <v>167</v>
      </c>
      <c r="O34" s="10">
        <v>63</v>
      </c>
      <c r="P34" s="10">
        <v>14</v>
      </c>
      <c r="Q34" s="10">
        <v>1220</v>
      </c>
      <c r="R34" s="10">
        <v>187</v>
      </c>
      <c r="S34" s="10">
        <v>23</v>
      </c>
      <c r="T34" s="10">
        <v>3</v>
      </c>
      <c r="U34" s="10">
        <v>1274</v>
      </c>
      <c r="V34" s="10">
        <v>184</v>
      </c>
      <c r="W34" s="10">
        <v>255</v>
      </c>
      <c r="X34" s="10">
        <v>65</v>
      </c>
      <c r="Y34" s="10">
        <v>943</v>
      </c>
      <c r="Z34" s="10">
        <v>221</v>
      </c>
      <c r="AB34" s="9" t="s">
        <v>68</v>
      </c>
      <c r="AC34" s="13">
        <f>C34/(C34+D34+E34+F34)*100</f>
        <v>4.5148247978436657</v>
      </c>
      <c r="AD34" s="13">
        <f>D34/(D34+E34+F34+C34)*100</f>
        <v>0.80862533692722371</v>
      </c>
      <c r="AE34" s="13">
        <f>E34/(E34+F34+D34+C34)*100</f>
        <v>85.377358490566039</v>
      </c>
      <c r="AF34" s="57">
        <f>F34/(F34+E34+D34+C34)*100</f>
        <v>9.2991913746630726</v>
      </c>
      <c r="AG34" s="63">
        <f>G34/(G34+H34+I34+J34)*100</f>
        <v>6.8059299191374674</v>
      </c>
      <c r="AH34" s="13">
        <f>H34/(H34+I34+J34+G34)*100</f>
        <v>1.6846361185983827</v>
      </c>
      <c r="AI34" s="13">
        <f>I34/(I34+J34+H34+G34)*100</f>
        <v>80.188679245283026</v>
      </c>
      <c r="AJ34" s="64">
        <f>J34/(J34+I34+H34+G34)*100</f>
        <v>11.320754716981133</v>
      </c>
      <c r="AK34" s="71">
        <f>K34/(K34+L34+M34+N34)*100</f>
        <v>20.080862533692724</v>
      </c>
      <c r="AL34" s="13">
        <f>L34/(L34+M34+N34+K34)*100</f>
        <v>5.0539083557951479</v>
      </c>
      <c r="AM34" s="13">
        <f>M34/(M34+N34+L34+K34)*100</f>
        <v>63.611859838274931</v>
      </c>
      <c r="AN34" s="72">
        <f>N34/(N34+M34+L34+K34)*100</f>
        <v>11.253369272237197</v>
      </c>
      <c r="AO34" s="26">
        <f>O34/(O34+P34+Q34+R34)*100</f>
        <v>4.2452830188679247</v>
      </c>
      <c r="AP34" s="13">
        <f>P34/(P34+Q34+R34+O34)*100</f>
        <v>0.94339622641509435</v>
      </c>
      <c r="AQ34" s="13">
        <f>Q34/(Q34+R34+P34+O34)*100</f>
        <v>82.210242587601073</v>
      </c>
      <c r="AR34" s="13">
        <f>R34/(R34+Q34+P34+O34)*100</f>
        <v>12.601078167115903</v>
      </c>
      <c r="AS34" s="26">
        <f>S34/(S34+T34+U34+V34)*100</f>
        <v>1.5498652291105122</v>
      </c>
      <c r="AT34" s="13">
        <f>T34/(T34+U34+V34+S34)*100</f>
        <v>0.20215633423180593</v>
      </c>
      <c r="AU34" s="13">
        <f>U34/(U34+V34+T34+S34)*100</f>
        <v>85.84905660377359</v>
      </c>
      <c r="AV34" s="13">
        <f>V34/(V34+U34+T34+S34)*100</f>
        <v>12.398921832884097</v>
      </c>
      <c r="AW34" s="26">
        <f>W34/(W34+X34+Y34+Z34)*100</f>
        <v>17.183288409703504</v>
      </c>
      <c r="AX34" s="13">
        <f>X34/(X34+Y34+Z34+W34)*100</f>
        <v>4.3800539083557952</v>
      </c>
      <c r="AY34" s="13">
        <f>Y34/(Y34+Z34+X34+W34)*100</f>
        <v>63.54447439353099</v>
      </c>
      <c r="AZ34" s="13">
        <f>Z34/(Z34+Y34+X34+W34)*100</f>
        <v>14.892183288409703</v>
      </c>
    </row>
  </sheetData>
  <mergeCells count="18">
    <mergeCell ref="AW7:AZ7"/>
    <mergeCell ref="AB7:AB8"/>
    <mergeCell ref="AC7:AF7"/>
    <mergeCell ref="AG7:AJ7"/>
    <mergeCell ref="AK7:AN7"/>
    <mergeCell ref="AO7:AR7"/>
    <mergeCell ref="AS7:AV7"/>
    <mergeCell ref="L2:N2"/>
    <mergeCell ref="O2:Q2"/>
    <mergeCell ref="R2:AC2"/>
    <mergeCell ref="AD2:AF2"/>
    <mergeCell ref="B7:B8"/>
    <mergeCell ref="C7:F7"/>
    <mergeCell ref="G7:J7"/>
    <mergeCell ref="K7:N7"/>
    <mergeCell ref="O7:R7"/>
    <mergeCell ref="S7:V7"/>
    <mergeCell ref="W7:Z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7" max="1048575" man="1"/>
    <brk id="3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1.7109375" customWidth="1"/>
    <col min="8" max="8" width="3.42578125" customWidth="1"/>
    <col min="9" max="9" width="27.7109375" customWidth="1"/>
  </cols>
  <sheetData>
    <row r="1" spans="1:14" ht="18" x14ac:dyDescent="0.25">
      <c r="B1" s="1" t="s">
        <v>41</v>
      </c>
    </row>
    <row r="2" spans="1:14" ht="18" x14ac:dyDescent="0.25">
      <c r="A2" s="27"/>
      <c r="B2" s="1" t="str">
        <f>Índice!B2</f>
        <v>1ª quinzena de fevereiro 2021</v>
      </c>
    </row>
    <row r="3" spans="1:14" x14ac:dyDescent="0.25">
      <c r="B3" s="28" t="s">
        <v>44</v>
      </c>
    </row>
    <row r="4" spans="1:14" ht="18" customHeight="1" x14ac:dyDescent="0.25">
      <c r="B4" s="1" t="s">
        <v>133</v>
      </c>
      <c r="C4" s="1"/>
      <c r="D4" s="1"/>
      <c r="E4" s="1"/>
      <c r="F4" s="1"/>
      <c r="G4" s="1"/>
    </row>
    <row r="5" spans="1:14" ht="4.5" customHeight="1" x14ac:dyDescent="0.25"/>
    <row r="6" spans="1:14" x14ac:dyDescent="0.25">
      <c r="B6" s="20" t="s">
        <v>38</v>
      </c>
      <c r="I6" s="20" t="s">
        <v>39</v>
      </c>
    </row>
    <row r="7" spans="1:14" x14ac:dyDescent="0.25">
      <c r="B7" s="100" t="s">
        <v>0</v>
      </c>
      <c r="C7" s="100" t="s">
        <v>134</v>
      </c>
      <c r="D7" s="100"/>
      <c r="E7" s="100"/>
      <c r="F7" s="100"/>
      <c r="G7" s="101"/>
      <c r="I7" s="100" t="s">
        <v>0</v>
      </c>
      <c r="J7" s="100" t="s">
        <v>134</v>
      </c>
      <c r="K7" s="100"/>
      <c r="L7" s="100"/>
      <c r="M7" s="100"/>
      <c r="N7" s="101"/>
    </row>
    <row r="8" spans="1:14" ht="22.5" x14ac:dyDescent="0.25">
      <c r="B8" s="102"/>
      <c r="C8" s="79" t="s">
        <v>16</v>
      </c>
      <c r="D8" s="79" t="s">
        <v>17</v>
      </c>
      <c r="E8" s="79" t="s">
        <v>18</v>
      </c>
      <c r="F8" s="79" t="s">
        <v>19</v>
      </c>
      <c r="G8" s="41" t="s">
        <v>20</v>
      </c>
      <c r="I8" s="102"/>
      <c r="J8" s="79" t="s">
        <v>16</v>
      </c>
      <c r="K8" s="79" t="s">
        <v>17</v>
      </c>
      <c r="L8" s="79" t="s">
        <v>18</v>
      </c>
      <c r="M8" s="79" t="s">
        <v>19</v>
      </c>
      <c r="N8" s="41" t="s">
        <v>20</v>
      </c>
    </row>
    <row r="9" spans="1:14" x14ac:dyDescent="0.25">
      <c r="B9" s="4" t="s">
        <v>4</v>
      </c>
      <c r="C9" s="5"/>
      <c r="D9" s="5"/>
      <c r="E9" s="5"/>
      <c r="F9" s="5"/>
      <c r="G9" s="42"/>
      <c r="I9" s="4" t="s">
        <v>4</v>
      </c>
      <c r="J9" s="5"/>
      <c r="K9" s="5"/>
      <c r="L9" s="5"/>
      <c r="M9" s="5"/>
      <c r="N9" s="42"/>
    </row>
    <row r="10" spans="1:14" x14ac:dyDescent="0.25">
      <c r="B10" s="6" t="s">
        <v>4</v>
      </c>
      <c r="C10" s="7">
        <v>168</v>
      </c>
      <c r="D10" s="7">
        <v>83</v>
      </c>
      <c r="E10" s="7">
        <v>146</v>
      </c>
      <c r="F10" s="7">
        <v>141</v>
      </c>
      <c r="G10" s="7">
        <v>614</v>
      </c>
      <c r="I10" s="6" t="s">
        <v>4</v>
      </c>
      <c r="J10" s="11">
        <f>C10/(C10+D10+E10+F10+G10)*100</f>
        <v>14.583333333333334</v>
      </c>
      <c r="K10" s="11">
        <f>D10/(D10+E10+F10+G10+C10)*100</f>
        <v>7.2048611111111107</v>
      </c>
      <c r="L10" s="11">
        <f>E10/(E10+F10+G10+C10+D10)*100</f>
        <v>12.673611111111111</v>
      </c>
      <c r="M10" s="11">
        <f>F10/(F10+G10+E10+D10+C10)*100</f>
        <v>12.239583333333332</v>
      </c>
      <c r="N10" s="55">
        <f>G10/(G10+C10+D10+E10+F10)*100</f>
        <v>53.298611111111114</v>
      </c>
    </row>
    <row r="11" spans="1:14" x14ac:dyDescent="0.25">
      <c r="B11" s="4" t="s">
        <v>5</v>
      </c>
      <c r="C11" s="8"/>
      <c r="D11" s="8"/>
      <c r="E11" s="8"/>
      <c r="F11" s="8"/>
      <c r="G11" s="43"/>
      <c r="I11" s="4" t="s">
        <v>5</v>
      </c>
      <c r="J11" s="12"/>
      <c r="K11" s="12"/>
      <c r="L11" s="12"/>
      <c r="M11" s="12"/>
      <c r="N11" s="56"/>
    </row>
    <row r="12" spans="1:14" x14ac:dyDescent="0.25">
      <c r="B12" s="9" t="s">
        <v>6</v>
      </c>
      <c r="C12" s="10">
        <v>28</v>
      </c>
      <c r="D12" s="10">
        <v>9</v>
      </c>
      <c r="E12" s="10">
        <v>30</v>
      </c>
      <c r="F12" s="10">
        <v>35</v>
      </c>
      <c r="G12" s="10">
        <v>177</v>
      </c>
      <c r="I12" s="9" t="s">
        <v>6</v>
      </c>
      <c r="J12" s="13">
        <f>C12/(C12+D12+E12+F12+G12)*100</f>
        <v>10.035842293906811</v>
      </c>
      <c r="K12" s="13">
        <f>D12/(D12+E12+F12+G12+C12)*100</f>
        <v>3.225806451612903</v>
      </c>
      <c r="L12" s="13">
        <f>E12/(E12+F12+G12+C12+D12)*100</f>
        <v>10.75268817204301</v>
      </c>
      <c r="M12" s="13">
        <f>F12/(F12+G12+E12+D12+C12)*100</f>
        <v>12.544802867383511</v>
      </c>
      <c r="N12" s="57">
        <f>G12/(G12+C12+D12+E12+F12)*100</f>
        <v>63.44086021505376</v>
      </c>
    </row>
    <row r="13" spans="1:14" x14ac:dyDescent="0.25">
      <c r="B13" s="9" t="s">
        <v>7</v>
      </c>
      <c r="C13" s="10">
        <v>55</v>
      </c>
      <c r="D13" s="10">
        <v>30</v>
      </c>
      <c r="E13" s="10">
        <v>51</v>
      </c>
      <c r="F13" s="10">
        <v>43</v>
      </c>
      <c r="G13" s="10">
        <v>218</v>
      </c>
      <c r="I13" s="9" t="s">
        <v>7</v>
      </c>
      <c r="J13" s="13">
        <f>C13/(C13+D13+E13+F13+G13)*100</f>
        <v>13.85390428211587</v>
      </c>
      <c r="K13" s="13">
        <f>D13/(D13+E13+F13+G13+C13)*100</f>
        <v>7.5566750629722925</v>
      </c>
      <c r="L13" s="13">
        <f>E13/(E13+F13+G13+C13+D13)*100</f>
        <v>12.846347607052897</v>
      </c>
      <c r="M13" s="13">
        <f>F13/(F13+G13+E13+D13+C13)*100</f>
        <v>10.831234256926953</v>
      </c>
      <c r="N13" s="57">
        <f>G13/(G13+C13+D13+E13+F13)*100</f>
        <v>54.911838790931988</v>
      </c>
    </row>
    <row r="14" spans="1:14" x14ac:dyDescent="0.25">
      <c r="B14" s="9" t="s">
        <v>8</v>
      </c>
      <c r="C14" s="10">
        <v>57</v>
      </c>
      <c r="D14" s="10">
        <v>26</v>
      </c>
      <c r="E14" s="10">
        <v>36</v>
      </c>
      <c r="F14" s="10">
        <v>35</v>
      </c>
      <c r="G14" s="10">
        <v>164</v>
      </c>
      <c r="I14" s="9" t="s">
        <v>8</v>
      </c>
      <c r="J14" s="13">
        <f>C14/(C14+D14+E14+F14+G14)*100</f>
        <v>17.924528301886792</v>
      </c>
      <c r="K14" s="13">
        <f>D14/(D14+E14+F14+G14+C14)*100</f>
        <v>8.1761006289308167</v>
      </c>
      <c r="L14" s="13">
        <f>E14/(E14+F14+G14+C14+D14)*100</f>
        <v>11.320754716981133</v>
      </c>
      <c r="M14" s="13">
        <f>F14/(F14+G14+E14+D14+C14)*100</f>
        <v>11.0062893081761</v>
      </c>
      <c r="N14" s="57">
        <f>G14/(G14+C14+D14+E14+F14)*100</f>
        <v>51.572327044025158</v>
      </c>
    </row>
    <row r="15" spans="1:14" x14ac:dyDescent="0.25">
      <c r="B15" s="9" t="s">
        <v>9</v>
      </c>
      <c r="C15" s="10">
        <v>28</v>
      </c>
      <c r="D15" s="10">
        <v>18</v>
      </c>
      <c r="E15" s="10">
        <v>29</v>
      </c>
      <c r="F15" s="10">
        <v>28</v>
      </c>
      <c r="G15" s="10">
        <v>55</v>
      </c>
      <c r="I15" s="9" t="s">
        <v>9</v>
      </c>
      <c r="J15" s="13">
        <f>C15/(C15+D15+E15+F15+G15)*100</f>
        <v>17.721518987341771</v>
      </c>
      <c r="K15" s="13">
        <f>D15/(D15+E15+F15+G15+C15)*100</f>
        <v>11.39240506329114</v>
      </c>
      <c r="L15" s="13">
        <f>E15/(E15+F15+G15+C15+D15)*100</f>
        <v>18.354430379746837</v>
      </c>
      <c r="M15" s="13">
        <f>F15/(F15+G15+E15+D15+C15)*100</f>
        <v>17.721518987341771</v>
      </c>
      <c r="N15" s="57">
        <f>G15/(G15+C15+D15+E15+F15)*100</f>
        <v>34.810126582278485</v>
      </c>
    </row>
    <row r="16" spans="1:14" x14ac:dyDescent="0.25">
      <c r="B16" s="4" t="s">
        <v>28</v>
      </c>
      <c r="C16" s="8"/>
      <c r="D16" s="8"/>
      <c r="E16" s="8"/>
      <c r="F16" s="8"/>
      <c r="G16" s="43"/>
      <c r="I16" s="4" t="s">
        <v>28</v>
      </c>
      <c r="J16" s="12"/>
      <c r="K16" s="12"/>
      <c r="L16" s="12"/>
      <c r="M16" s="12"/>
      <c r="N16" s="56"/>
    </row>
    <row r="17" spans="2:14" x14ac:dyDescent="0.25">
      <c r="B17" s="9" t="s">
        <v>21</v>
      </c>
      <c r="C17" s="10">
        <v>47</v>
      </c>
      <c r="D17" s="10">
        <v>20</v>
      </c>
      <c r="E17" s="10">
        <v>17</v>
      </c>
      <c r="F17" s="10">
        <v>13</v>
      </c>
      <c r="G17" s="10">
        <v>47</v>
      </c>
      <c r="I17" s="9" t="s">
        <v>21</v>
      </c>
      <c r="J17" s="13">
        <f t="shared" ref="J17:J23" si="0">C17/(C17+D17+E17+F17+G17)*100</f>
        <v>32.638888888888893</v>
      </c>
      <c r="K17" s="13">
        <f t="shared" ref="K17:K23" si="1">D17/(D17+E17+F17+G17+C17)*100</f>
        <v>13.888888888888889</v>
      </c>
      <c r="L17" s="13">
        <f t="shared" ref="L17:L23" si="2">E17/(E17+F17+G17+C17+D17)*100</f>
        <v>11.805555555555555</v>
      </c>
      <c r="M17" s="13">
        <f t="shared" ref="M17:M23" si="3">F17/(F17+G17+E17+D17+C17)*100</f>
        <v>9.0277777777777768</v>
      </c>
      <c r="N17" s="57">
        <f t="shared" ref="N17:N23" si="4">G17/(G17+C17+D17+E17+F17)*100</f>
        <v>32.638888888888893</v>
      </c>
    </row>
    <row r="18" spans="2:14" x14ac:dyDescent="0.25">
      <c r="B18" s="9" t="s">
        <v>22</v>
      </c>
      <c r="C18" s="10">
        <v>11</v>
      </c>
      <c r="D18" s="10">
        <v>3</v>
      </c>
      <c r="E18" s="10">
        <v>3</v>
      </c>
      <c r="F18" s="10">
        <v>3</v>
      </c>
      <c r="G18" s="10">
        <v>22</v>
      </c>
      <c r="I18" s="9" t="s">
        <v>22</v>
      </c>
      <c r="J18" s="13">
        <f t="shared" si="0"/>
        <v>26.190476190476193</v>
      </c>
      <c r="K18" s="13">
        <f t="shared" si="1"/>
        <v>7.1428571428571423</v>
      </c>
      <c r="L18" s="13">
        <f t="shared" si="2"/>
        <v>7.1428571428571423</v>
      </c>
      <c r="M18" s="13">
        <f t="shared" si="3"/>
        <v>7.1428571428571423</v>
      </c>
      <c r="N18" s="57">
        <f t="shared" si="4"/>
        <v>52.380952380952387</v>
      </c>
    </row>
    <row r="19" spans="2:14" x14ac:dyDescent="0.25">
      <c r="B19" s="9" t="s">
        <v>23</v>
      </c>
      <c r="C19" s="10">
        <v>60</v>
      </c>
      <c r="D19" s="10">
        <v>29</v>
      </c>
      <c r="E19" s="10">
        <v>58</v>
      </c>
      <c r="F19" s="10">
        <v>52</v>
      </c>
      <c r="G19" s="10">
        <v>220</v>
      </c>
      <c r="I19" s="9" t="s">
        <v>23</v>
      </c>
      <c r="J19" s="13">
        <f t="shared" si="0"/>
        <v>14.319809069212411</v>
      </c>
      <c r="K19" s="13">
        <f t="shared" si="1"/>
        <v>6.9212410501193311</v>
      </c>
      <c r="L19" s="13">
        <f t="shared" si="2"/>
        <v>13.842482100238662</v>
      </c>
      <c r="M19" s="13">
        <f t="shared" si="3"/>
        <v>12.410501193317423</v>
      </c>
      <c r="N19" s="57">
        <f t="shared" si="4"/>
        <v>52.505966587112177</v>
      </c>
    </row>
    <row r="20" spans="2:14" x14ac:dyDescent="0.25">
      <c r="B20" s="9" t="s">
        <v>24</v>
      </c>
      <c r="C20" s="10">
        <v>7</v>
      </c>
      <c r="D20" s="10">
        <v>1</v>
      </c>
      <c r="E20" s="10">
        <v>4</v>
      </c>
      <c r="F20" s="10">
        <v>11</v>
      </c>
      <c r="G20" s="10">
        <v>19</v>
      </c>
      <c r="I20" s="9" t="s">
        <v>24</v>
      </c>
      <c r="J20" s="13">
        <f t="shared" si="0"/>
        <v>16.666666666666664</v>
      </c>
      <c r="K20" s="13">
        <f t="shared" si="1"/>
        <v>2.3809523809523809</v>
      </c>
      <c r="L20" s="13">
        <f t="shared" si="2"/>
        <v>9.5238095238095237</v>
      </c>
      <c r="M20" s="13">
        <f t="shared" si="3"/>
        <v>26.190476190476193</v>
      </c>
      <c r="N20" s="57">
        <f t="shared" si="4"/>
        <v>45.238095238095241</v>
      </c>
    </row>
    <row r="21" spans="2:14" x14ac:dyDescent="0.25">
      <c r="B21" s="9" t="s">
        <v>25</v>
      </c>
      <c r="C21" s="10">
        <v>11</v>
      </c>
      <c r="D21" s="10">
        <v>11</v>
      </c>
      <c r="E21" s="10">
        <v>36</v>
      </c>
      <c r="F21" s="10">
        <v>43</v>
      </c>
      <c r="G21" s="10">
        <v>164</v>
      </c>
      <c r="I21" s="9" t="s">
        <v>25</v>
      </c>
      <c r="J21" s="13">
        <f t="shared" si="0"/>
        <v>4.1509433962264151</v>
      </c>
      <c r="K21" s="13">
        <f t="shared" si="1"/>
        <v>4.1509433962264151</v>
      </c>
      <c r="L21" s="13">
        <f t="shared" si="2"/>
        <v>13.584905660377359</v>
      </c>
      <c r="M21" s="13">
        <f t="shared" si="3"/>
        <v>16.226415094339622</v>
      </c>
      <c r="N21" s="57">
        <f t="shared" si="4"/>
        <v>61.886792452830186</v>
      </c>
    </row>
    <row r="22" spans="2:14" x14ac:dyDescent="0.25">
      <c r="B22" s="9" t="s">
        <v>26</v>
      </c>
      <c r="C22" s="10">
        <v>3</v>
      </c>
      <c r="D22" s="10">
        <v>3</v>
      </c>
      <c r="E22" s="10">
        <v>2</v>
      </c>
      <c r="F22" s="10">
        <v>4</v>
      </c>
      <c r="G22" s="10">
        <v>15</v>
      </c>
      <c r="I22" s="9" t="s">
        <v>26</v>
      </c>
      <c r="J22" s="13">
        <f t="shared" si="0"/>
        <v>11.111111111111111</v>
      </c>
      <c r="K22" s="13">
        <f t="shared" si="1"/>
        <v>11.111111111111111</v>
      </c>
      <c r="L22" s="13">
        <f t="shared" si="2"/>
        <v>7.4074074074074066</v>
      </c>
      <c r="M22" s="13">
        <f t="shared" si="3"/>
        <v>14.814814814814813</v>
      </c>
      <c r="N22" s="57">
        <f t="shared" si="4"/>
        <v>55.555555555555557</v>
      </c>
    </row>
    <row r="23" spans="2:14" x14ac:dyDescent="0.25">
      <c r="B23" s="9" t="s">
        <v>27</v>
      </c>
      <c r="C23" s="10">
        <v>29</v>
      </c>
      <c r="D23" s="10">
        <v>16</v>
      </c>
      <c r="E23" s="10">
        <v>26</v>
      </c>
      <c r="F23" s="10">
        <v>15</v>
      </c>
      <c r="G23" s="10">
        <v>127</v>
      </c>
      <c r="I23" s="9" t="s">
        <v>27</v>
      </c>
      <c r="J23" s="13">
        <f t="shared" si="0"/>
        <v>13.615023474178404</v>
      </c>
      <c r="K23" s="13">
        <f t="shared" si="1"/>
        <v>7.511737089201878</v>
      </c>
      <c r="L23" s="13">
        <f t="shared" si="2"/>
        <v>12.206572769953052</v>
      </c>
      <c r="M23" s="13">
        <f t="shared" si="3"/>
        <v>7.042253521126761</v>
      </c>
      <c r="N23" s="57">
        <f t="shared" si="4"/>
        <v>59.624413145539904</v>
      </c>
    </row>
    <row r="24" spans="2:14" x14ac:dyDescent="0.25">
      <c r="B24" s="4" t="s">
        <v>64</v>
      </c>
      <c r="C24" s="8"/>
      <c r="D24" s="8"/>
      <c r="E24" s="8"/>
      <c r="F24" s="8"/>
      <c r="G24" s="43"/>
      <c r="I24" s="4" t="s">
        <v>64</v>
      </c>
      <c r="J24" s="12"/>
      <c r="K24" s="12"/>
      <c r="L24" s="12"/>
      <c r="M24" s="12"/>
      <c r="N24" s="56"/>
    </row>
    <row r="25" spans="2:14" x14ac:dyDescent="0.25">
      <c r="B25" s="9" t="s">
        <v>57</v>
      </c>
      <c r="C25" s="10">
        <v>74</v>
      </c>
      <c r="D25" s="10">
        <v>29</v>
      </c>
      <c r="E25" s="10">
        <v>59</v>
      </c>
      <c r="F25" s="10">
        <v>48</v>
      </c>
      <c r="G25" s="10">
        <v>162</v>
      </c>
      <c r="I25" s="9" t="s">
        <v>57</v>
      </c>
      <c r="J25" s="13">
        <f t="shared" ref="J25:J31" si="5">C25/(C25+D25+E25+F25+G25)*100</f>
        <v>19.892473118279568</v>
      </c>
      <c r="K25" s="13">
        <f t="shared" ref="K25:K31" si="6">D25/(D25+E25+F25+G25+C25)*100</f>
        <v>7.795698924731183</v>
      </c>
      <c r="L25" s="13">
        <f t="shared" ref="L25:L31" si="7">E25/(E25+F25+G25+C25+D25)*100</f>
        <v>15.86021505376344</v>
      </c>
      <c r="M25" s="13">
        <f t="shared" ref="M25:M31" si="8">F25/(F25+G25+E25+D25+C25)*100</f>
        <v>12.903225806451612</v>
      </c>
      <c r="N25" s="57">
        <f t="shared" ref="N25:N31" si="9">G25/(G25+C25+D25+E25+F25)*100</f>
        <v>43.548387096774192</v>
      </c>
    </row>
    <row r="26" spans="2:14" x14ac:dyDescent="0.25">
      <c r="B26" s="9" t="s">
        <v>58</v>
      </c>
      <c r="C26" s="10">
        <v>33</v>
      </c>
      <c r="D26" s="10">
        <v>18</v>
      </c>
      <c r="E26" s="10">
        <v>23</v>
      </c>
      <c r="F26" s="10">
        <v>19</v>
      </c>
      <c r="G26" s="10">
        <v>81</v>
      </c>
      <c r="I26" s="9" t="s">
        <v>58</v>
      </c>
      <c r="J26" s="13">
        <f t="shared" si="5"/>
        <v>18.96551724137931</v>
      </c>
      <c r="K26" s="13">
        <f t="shared" si="6"/>
        <v>10.344827586206897</v>
      </c>
      <c r="L26" s="13">
        <f t="shared" si="7"/>
        <v>13.218390804597702</v>
      </c>
      <c r="M26" s="13">
        <f t="shared" si="8"/>
        <v>10.919540229885058</v>
      </c>
      <c r="N26" s="57">
        <f t="shared" si="9"/>
        <v>46.551724137931032</v>
      </c>
    </row>
    <row r="27" spans="2:14" x14ac:dyDescent="0.25">
      <c r="B27" s="9" t="s">
        <v>59</v>
      </c>
      <c r="C27" s="10">
        <v>38</v>
      </c>
      <c r="D27" s="10">
        <v>24</v>
      </c>
      <c r="E27" s="10">
        <v>45</v>
      </c>
      <c r="F27" s="10">
        <v>57</v>
      </c>
      <c r="G27" s="10">
        <v>274</v>
      </c>
      <c r="I27" s="9" t="s">
        <v>59</v>
      </c>
      <c r="J27" s="13">
        <f t="shared" si="5"/>
        <v>8.6757990867579906</v>
      </c>
      <c r="K27" s="13">
        <f t="shared" si="6"/>
        <v>5.4794520547945202</v>
      </c>
      <c r="L27" s="13">
        <f t="shared" si="7"/>
        <v>10.273972602739725</v>
      </c>
      <c r="M27" s="13">
        <f t="shared" si="8"/>
        <v>13.013698630136986</v>
      </c>
      <c r="N27" s="57">
        <f t="shared" si="9"/>
        <v>62.557077625570777</v>
      </c>
    </row>
    <row r="28" spans="2:14" x14ac:dyDescent="0.25">
      <c r="B28" s="9" t="s">
        <v>60</v>
      </c>
      <c r="C28" s="10">
        <v>6</v>
      </c>
      <c r="D28" s="10">
        <v>6</v>
      </c>
      <c r="E28" s="10">
        <v>4</v>
      </c>
      <c r="F28" s="10">
        <v>3</v>
      </c>
      <c r="G28" s="10">
        <v>17</v>
      </c>
      <c r="I28" s="9" t="s">
        <v>60</v>
      </c>
      <c r="J28" s="13">
        <f t="shared" si="5"/>
        <v>16.666666666666664</v>
      </c>
      <c r="K28" s="13">
        <f t="shared" si="6"/>
        <v>16.666666666666664</v>
      </c>
      <c r="L28" s="13">
        <f t="shared" si="7"/>
        <v>11.111111111111111</v>
      </c>
      <c r="M28" s="13">
        <f t="shared" si="8"/>
        <v>8.3333333333333321</v>
      </c>
      <c r="N28" s="57">
        <f t="shared" si="9"/>
        <v>47.222222222222221</v>
      </c>
    </row>
    <row r="29" spans="2:14" x14ac:dyDescent="0.25">
      <c r="B29" s="9" t="s">
        <v>61</v>
      </c>
      <c r="C29" s="10">
        <v>9</v>
      </c>
      <c r="D29" s="10">
        <v>6</v>
      </c>
      <c r="E29" s="10">
        <v>11</v>
      </c>
      <c r="F29" s="10">
        <v>10</v>
      </c>
      <c r="G29" s="10">
        <v>63</v>
      </c>
      <c r="I29" s="9" t="s">
        <v>61</v>
      </c>
      <c r="J29" s="13">
        <f t="shared" si="5"/>
        <v>9.0909090909090917</v>
      </c>
      <c r="K29" s="13">
        <f t="shared" si="6"/>
        <v>6.0606060606060606</v>
      </c>
      <c r="L29" s="13">
        <f t="shared" si="7"/>
        <v>11.111111111111111</v>
      </c>
      <c r="M29" s="13">
        <f t="shared" si="8"/>
        <v>10.1010101010101</v>
      </c>
      <c r="N29" s="57">
        <f t="shared" si="9"/>
        <v>63.636363636363633</v>
      </c>
    </row>
    <row r="30" spans="2:14" x14ac:dyDescent="0.25">
      <c r="B30" s="9" t="s">
        <v>62</v>
      </c>
      <c r="C30" s="10">
        <v>6</v>
      </c>
      <c r="D30" s="10">
        <v>0</v>
      </c>
      <c r="E30" s="10">
        <v>2</v>
      </c>
      <c r="F30" s="10">
        <v>2</v>
      </c>
      <c r="G30" s="10">
        <v>5</v>
      </c>
      <c r="I30" s="9" t="s">
        <v>62</v>
      </c>
      <c r="J30" s="13">
        <f t="shared" si="5"/>
        <v>40</v>
      </c>
      <c r="K30" s="13">
        <f t="shared" si="6"/>
        <v>0</v>
      </c>
      <c r="L30" s="13">
        <f t="shared" si="7"/>
        <v>13.333333333333334</v>
      </c>
      <c r="M30" s="13">
        <f t="shared" si="8"/>
        <v>13.333333333333334</v>
      </c>
      <c r="N30" s="57">
        <f t="shared" si="9"/>
        <v>33.333333333333329</v>
      </c>
    </row>
    <row r="31" spans="2:14" x14ac:dyDescent="0.25">
      <c r="B31" s="9" t="s">
        <v>63</v>
      </c>
      <c r="C31" s="10">
        <v>2</v>
      </c>
      <c r="D31" s="10">
        <v>0</v>
      </c>
      <c r="E31" s="10">
        <v>2</v>
      </c>
      <c r="F31" s="10">
        <v>2</v>
      </c>
      <c r="G31" s="10">
        <v>12</v>
      </c>
      <c r="I31" s="9" t="s">
        <v>63</v>
      </c>
      <c r="J31" s="13">
        <f t="shared" si="5"/>
        <v>11.111111111111111</v>
      </c>
      <c r="K31" s="13">
        <f t="shared" si="6"/>
        <v>0</v>
      </c>
      <c r="L31" s="13">
        <f t="shared" si="7"/>
        <v>11.111111111111111</v>
      </c>
      <c r="M31" s="13">
        <f t="shared" si="8"/>
        <v>11.111111111111111</v>
      </c>
      <c r="N31" s="57">
        <f t="shared" si="9"/>
        <v>66.666666666666657</v>
      </c>
    </row>
    <row r="32" spans="2:14" x14ac:dyDescent="0.25">
      <c r="B32" s="4" t="s">
        <v>66</v>
      </c>
      <c r="C32" s="19"/>
      <c r="D32" s="19"/>
      <c r="E32" s="19"/>
      <c r="F32" s="44"/>
      <c r="G32" s="45"/>
      <c r="I32" s="4" t="s">
        <v>66</v>
      </c>
      <c r="J32" s="19"/>
      <c r="K32" s="19"/>
      <c r="L32" s="19"/>
      <c r="M32" s="44"/>
      <c r="N32" s="45"/>
    </row>
    <row r="33" spans="2:14" x14ac:dyDescent="0.25">
      <c r="B33" s="9" t="s">
        <v>67</v>
      </c>
      <c r="C33" s="10">
        <v>126</v>
      </c>
      <c r="D33" s="10">
        <v>63</v>
      </c>
      <c r="E33" s="10">
        <v>129</v>
      </c>
      <c r="F33" s="10">
        <v>127</v>
      </c>
      <c r="G33" s="10">
        <v>524</v>
      </c>
      <c r="I33" s="9" t="s">
        <v>67</v>
      </c>
      <c r="J33" s="34">
        <f>C33/(C33+D33+E33+F33+G33)*100</f>
        <v>13.003095975232199</v>
      </c>
      <c r="K33" s="34">
        <f>D33/(D33+E33+F33+G33+C33)*100</f>
        <v>6.5015479876160995</v>
      </c>
      <c r="L33" s="34">
        <f>E33/(E33+F33+G33+C33+D33)*100</f>
        <v>13.312693498452013</v>
      </c>
      <c r="M33" s="34">
        <f>F33/(F33+G33+E33+D33+C33)*100</f>
        <v>13.106295149638802</v>
      </c>
      <c r="N33" s="74">
        <f>G33/(G33+C33+D33+E33+F33)*100</f>
        <v>54.076367389060884</v>
      </c>
    </row>
    <row r="34" spans="2:14" x14ac:dyDescent="0.25">
      <c r="B34" s="9" t="s">
        <v>68</v>
      </c>
      <c r="C34" s="10">
        <v>42</v>
      </c>
      <c r="D34" s="10">
        <v>20</v>
      </c>
      <c r="E34" s="10">
        <v>17</v>
      </c>
      <c r="F34" s="10">
        <v>14</v>
      </c>
      <c r="G34" s="10">
        <v>90</v>
      </c>
      <c r="I34" s="9" t="s">
        <v>68</v>
      </c>
      <c r="J34" s="34">
        <f>C34/(C34+D34+E34+F34+G34)*100</f>
        <v>22.950819672131146</v>
      </c>
      <c r="K34" s="34">
        <f>D34/(D34+E34+F34+G34+C34)*100</f>
        <v>10.928961748633879</v>
      </c>
      <c r="L34" s="34">
        <f>E34/(E34+F34+G34+C34+D34)*100</f>
        <v>9.2896174863387984</v>
      </c>
      <c r="M34" s="34">
        <f t="shared" ref="M34" si="10">F34/(F34+G34+E34+D34+C34)*100</f>
        <v>7.6502732240437163</v>
      </c>
      <c r="N34" s="74">
        <f>G34/(G34+C34+D34+E34+F34)*100</f>
        <v>49.180327868852459</v>
      </c>
    </row>
  </sheetData>
  <mergeCells count="4">
    <mergeCell ref="B7:B8"/>
    <mergeCell ref="C7:G7"/>
    <mergeCell ref="I7:I8"/>
    <mergeCell ref="J7:N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Normal="100" workbookViewId="0">
      <selection activeCell="C11" sqref="C11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41</v>
      </c>
    </row>
    <row r="2" spans="1:24" ht="18" x14ac:dyDescent="0.25">
      <c r="A2" s="27"/>
      <c r="B2" s="1" t="str">
        <f>Índice!B2</f>
        <v>1ª quinzena de fevereiro 2021</v>
      </c>
    </row>
    <row r="3" spans="1:24" x14ac:dyDescent="0.25">
      <c r="B3" s="28" t="s">
        <v>44</v>
      </c>
    </row>
    <row r="4" spans="1:24" ht="18" customHeight="1" x14ac:dyDescent="0.25">
      <c r="B4" s="1" t="s">
        <v>45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86" t="s">
        <v>0</v>
      </c>
      <c r="C6" s="89" t="s">
        <v>29</v>
      </c>
      <c r="D6" s="89"/>
      <c r="E6" s="90"/>
      <c r="F6" s="91" t="s">
        <v>30</v>
      </c>
      <c r="G6" s="92"/>
      <c r="H6" s="92"/>
      <c r="I6" s="91" t="s">
        <v>37</v>
      </c>
      <c r="J6" s="92"/>
      <c r="K6" s="93"/>
      <c r="M6" s="86" t="s">
        <v>0</v>
      </c>
      <c r="N6" s="97" t="s">
        <v>29</v>
      </c>
      <c r="O6" s="89"/>
      <c r="P6" s="90"/>
      <c r="Q6" s="91" t="s">
        <v>30</v>
      </c>
      <c r="R6" s="92"/>
      <c r="S6" s="93"/>
      <c r="U6" s="86" t="s">
        <v>0</v>
      </c>
      <c r="V6" s="97" t="s">
        <v>40</v>
      </c>
      <c r="W6" s="89"/>
      <c r="X6" s="90"/>
    </row>
    <row r="7" spans="1:24" ht="27" customHeight="1" x14ac:dyDescent="0.25">
      <c r="B7" s="87"/>
      <c r="C7" s="16" t="s">
        <v>34</v>
      </c>
      <c r="D7" s="3" t="s">
        <v>31</v>
      </c>
      <c r="E7" s="3" t="s">
        <v>32</v>
      </c>
      <c r="F7" s="15" t="s">
        <v>34</v>
      </c>
      <c r="G7" s="15" t="s">
        <v>31</v>
      </c>
      <c r="H7" s="15" t="s">
        <v>32</v>
      </c>
      <c r="I7" s="15" t="s">
        <v>34</v>
      </c>
      <c r="J7" s="15" t="s">
        <v>31</v>
      </c>
      <c r="K7" s="18" t="s">
        <v>32</v>
      </c>
      <c r="M7" s="87"/>
      <c r="N7" s="16" t="s">
        <v>34</v>
      </c>
      <c r="O7" s="3" t="s">
        <v>31</v>
      </c>
      <c r="P7" s="3" t="s">
        <v>32</v>
      </c>
      <c r="Q7" s="15" t="s">
        <v>34</v>
      </c>
      <c r="R7" s="15" t="s">
        <v>31</v>
      </c>
      <c r="S7" s="18" t="s">
        <v>32</v>
      </c>
      <c r="U7" s="87"/>
      <c r="V7" s="22" t="s">
        <v>34</v>
      </c>
      <c r="W7" s="3" t="s">
        <v>31</v>
      </c>
      <c r="X7" s="3" t="s">
        <v>32</v>
      </c>
    </row>
    <row r="8" spans="1:24" x14ac:dyDescent="0.25">
      <c r="B8" s="88"/>
      <c r="C8" s="94" t="s">
        <v>33</v>
      </c>
      <c r="D8" s="95"/>
      <c r="E8" s="17" t="s">
        <v>35</v>
      </c>
      <c r="F8" s="94" t="s">
        <v>33</v>
      </c>
      <c r="G8" s="95"/>
      <c r="H8" s="17" t="s">
        <v>35</v>
      </c>
      <c r="I8" s="94" t="s">
        <v>36</v>
      </c>
      <c r="J8" s="96"/>
      <c r="K8" s="95"/>
      <c r="M8" s="88"/>
      <c r="N8" s="94" t="s">
        <v>36</v>
      </c>
      <c r="O8" s="96"/>
      <c r="P8" s="95"/>
      <c r="Q8" s="94" t="s">
        <v>36</v>
      </c>
      <c r="R8" s="96"/>
      <c r="S8" s="95"/>
      <c r="U8" s="88"/>
      <c r="V8" s="94" t="s">
        <v>36</v>
      </c>
      <c r="W8" s="96"/>
      <c r="X8" s="95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8777</v>
      </c>
      <c r="D10" s="7">
        <v>1154024</v>
      </c>
      <c r="E10" s="7">
        <v>211906.196998</v>
      </c>
      <c r="F10" s="7">
        <v>5511</v>
      </c>
      <c r="G10" s="7">
        <v>692425</v>
      </c>
      <c r="H10" s="7">
        <v>142409.40397300001</v>
      </c>
      <c r="I10" s="11">
        <f>F10/C10*100</f>
        <v>62.78910789563632</v>
      </c>
      <c r="J10" s="11">
        <f t="shared" ref="J10:K10" si="0">G10/D10*100</f>
        <v>60.000918525091329</v>
      </c>
      <c r="K10" s="11">
        <f t="shared" si="0"/>
        <v>67.203982701055267</v>
      </c>
      <c r="M10" s="6" t="s">
        <v>4</v>
      </c>
      <c r="N10" s="11">
        <f>SUM(N12:N15)</f>
        <v>100</v>
      </c>
      <c r="O10" s="11">
        <f t="shared" ref="O10:S10" si="1">SUM(O12:O15)</f>
        <v>99.999999999999986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100</v>
      </c>
      <c r="U10" s="6" t="s">
        <v>4</v>
      </c>
      <c r="V10" s="11">
        <f>F10/C10*100</f>
        <v>62.78910789563632</v>
      </c>
      <c r="W10" s="11">
        <f t="shared" ref="W10:X10" si="2">G10/D10*100</f>
        <v>60.000918525091329</v>
      </c>
      <c r="X10" s="11">
        <f t="shared" si="2"/>
        <v>67.203982701055267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1864</v>
      </c>
      <c r="D12" s="10">
        <v>8916</v>
      </c>
      <c r="E12" s="10">
        <v>1044.0103590000001</v>
      </c>
      <c r="F12" s="10">
        <v>1125</v>
      </c>
      <c r="G12" s="10">
        <v>5500</v>
      </c>
      <c r="H12" s="10">
        <v>650.09191699999997</v>
      </c>
      <c r="I12" s="13">
        <f t="shared" ref="I12:I34" si="3">F12/C12*100</f>
        <v>60.354077253218883</v>
      </c>
      <c r="J12" s="13">
        <f t="shared" ref="J12:J34" si="4">G12/D12*100</f>
        <v>61.686855091969491</v>
      </c>
      <c r="K12" s="13">
        <f t="shared" ref="K12:K34" si="5">H12/E12*100</f>
        <v>62.268722852777735</v>
      </c>
      <c r="M12" s="9" t="s">
        <v>6</v>
      </c>
      <c r="N12" s="13">
        <f>C12/$C$10*100</f>
        <v>21.237324826250429</v>
      </c>
      <c r="O12" s="13">
        <f>D12/$D$10*100</f>
        <v>0.77260091644541184</v>
      </c>
      <c r="P12" s="13">
        <f>E12/$E$10*100</f>
        <v>0.49267570924782988</v>
      </c>
      <c r="Q12" s="13">
        <f>F12/$F$10*100</f>
        <v>20.413718018508437</v>
      </c>
      <c r="R12" s="13">
        <f>G12/$G$10*100</f>
        <v>0.79430985305267732</v>
      </c>
      <c r="S12" s="13">
        <f>H12/$H$10*100</f>
        <v>0.45649507607183981</v>
      </c>
      <c r="U12" s="9" t="s">
        <v>6</v>
      </c>
      <c r="V12" s="13">
        <f t="shared" ref="V12:V22" si="6">F12/C12*100</f>
        <v>60.354077253218883</v>
      </c>
      <c r="W12" s="13">
        <f t="shared" ref="W12:W23" si="7">G12/D12*100</f>
        <v>61.686855091969491</v>
      </c>
      <c r="X12" s="13">
        <f t="shared" ref="X12:X23" si="8">H12/E12*100</f>
        <v>62.268722852777735</v>
      </c>
    </row>
    <row r="13" spans="1:24" x14ac:dyDescent="0.25">
      <c r="B13" s="9" t="s">
        <v>7</v>
      </c>
      <c r="C13" s="10">
        <v>3227</v>
      </c>
      <c r="D13" s="10">
        <v>69249</v>
      </c>
      <c r="E13" s="10">
        <v>9197.0121880000006</v>
      </c>
      <c r="F13" s="10">
        <v>2016</v>
      </c>
      <c r="G13" s="10">
        <v>43823</v>
      </c>
      <c r="H13" s="10">
        <v>5961.0357199999999</v>
      </c>
      <c r="I13" s="13">
        <f t="shared" si="3"/>
        <v>62.47288503253796</v>
      </c>
      <c r="J13" s="13">
        <f t="shared" si="4"/>
        <v>63.283224306488187</v>
      </c>
      <c r="K13" s="13">
        <f t="shared" si="5"/>
        <v>64.814915954746581</v>
      </c>
      <c r="M13" s="9" t="s">
        <v>7</v>
      </c>
      <c r="N13" s="13">
        <f t="shared" ref="N13:N15" si="9">C13/$C$10*100</f>
        <v>36.766548934715736</v>
      </c>
      <c r="O13" s="13">
        <f t="shared" ref="O13:O15" si="10">D13/$D$10*100</f>
        <v>6.0006550990274032</v>
      </c>
      <c r="P13" s="13">
        <f t="shared" ref="P13:P15" si="11">E13/$E$10*100</f>
        <v>4.3401336621065418</v>
      </c>
      <c r="Q13" s="13">
        <f t="shared" ref="Q13:Q15" si="12">F13/$F$10*100</f>
        <v>36.581382689167121</v>
      </c>
      <c r="R13" s="13">
        <f t="shared" ref="R13:R15" si="13">G13/$G$10*100</f>
        <v>6.3289164891504495</v>
      </c>
      <c r="S13" s="13">
        <f t="shared" ref="S13:S15" si="14">H13/$H$10*100</f>
        <v>4.1858441603548719</v>
      </c>
      <c r="U13" s="9" t="s">
        <v>7</v>
      </c>
      <c r="V13" s="13">
        <f t="shared" si="6"/>
        <v>62.47288503253796</v>
      </c>
      <c r="W13" s="13">
        <f t="shared" si="7"/>
        <v>63.283224306488187</v>
      </c>
      <c r="X13" s="13">
        <f t="shared" si="8"/>
        <v>64.814915954746581</v>
      </c>
    </row>
    <row r="14" spans="1:24" x14ac:dyDescent="0.25">
      <c r="B14" s="9" t="s">
        <v>8</v>
      </c>
      <c r="C14" s="10">
        <v>2489</v>
      </c>
      <c r="D14" s="10">
        <v>239698</v>
      </c>
      <c r="E14" s="10">
        <v>36037.249408000003</v>
      </c>
      <c r="F14" s="10">
        <v>1581</v>
      </c>
      <c r="G14" s="10">
        <v>150526</v>
      </c>
      <c r="H14" s="10">
        <v>23058.8685</v>
      </c>
      <c r="I14" s="13">
        <f t="shared" si="3"/>
        <v>63.519485737243876</v>
      </c>
      <c r="J14" s="13">
        <f t="shared" si="4"/>
        <v>62.798187719547094</v>
      </c>
      <c r="K14" s="13">
        <f t="shared" si="5"/>
        <v>63.98620560336412</v>
      </c>
      <c r="M14" s="9" t="s">
        <v>8</v>
      </c>
      <c r="N14" s="13">
        <f t="shared" si="9"/>
        <v>28.35820895522388</v>
      </c>
      <c r="O14" s="13">
        <f t="shared" si="10"/>
        <v>20.77062522096594</v>
      </c>
      <c r="P14" s="13">
        <f t="shared" si="11"/>
        <v>17.006227245133434</v>
      </c>
      <c r="Q14" s="13">
        <f t="shared" si="12"/>
        <v>28.688078388677191</v>
      </c>
      <c r="R14" s="13">
        <f t="shared" si="13"/>
        <v>21.738960898292234</v>
      </c>
      <c r="S14" s="13">
        <f t="shared" si="14"/>
        <v>16.19195632921252</v>
      </c>
      <c r="U14" s="9" t="s">
        <v>8</v>
      </c>
      <c r="V14" s="13">
        <f t="shared" si="6"/>
        <v>63.519485737243876</v>
      </c>
      <c r="W14" s="13">
        <f t="shared" si="7"/>
        <v>62.798187719547094</v>
      </c>
      <c r="X14" s="13">
        <f t="shared" si="8"/>
        <v>63.98620560336412</v>
      </c>
    </row>
    <row r="15" spans="1:24" x14ac:dyDescent="0.25">
      <c r="B15" s="9" t="s">
        <v>9</v>
      </c>
      <c r="C15" s="10">
        <v>1197</v>
      </c>
      <c r="D15" s="10">
        <v>836161</v>
      </c>
      <c r="E15" s="10">
        <v>165627.925043</v>
      </c>
      <c r="F15" s="10">
        <v>789</v>
      </c>
      <c r="G15" s="10">
        <v>492576</v>
      </c>
      <c r="H15" s="10">
        <v>112739.407836</v>
      </c>
      <c r="I15" s="13">
        <f t="shared" si="3"/>
        <v>65.91478696741855</v>
      </c>
      <c r="J15" s="13">
        <f t="shared" si="4"/>
        <v>58.909229203466793</v>
      </c>
      <c r="K15" s="13">
        <f t="shared" si="5"/>
        <v>68.067874307264802</v>
      </c>
      <c r="M15" s="9" t="s">
        <v>9</v>
      </c>
      <c r="N15" s="13">
        <f t="shared" si="9"/>
        <v>13.637917283809958</v>
      </c>
      <c r="O15" s="13">
        <f t="shared" si="10"/>
        <v>72.456118763561236</v>
      </c>
      <c r="P15" s="13">
        <f t="shared" si="11"/>
        <v>78.160963383512197</v>
      </c>
      <c r="Q15" s="13">
        <f t="shared" si="12"/>
        <v>14.316820903647251</v>
      </c>
      <c r="R15" s="13">
        <f t="shared" si="13"/>
        <v>71.137812759504641</v>
      </c>
      <c r="S15" s="13">
        <f t="shared" si="14"/>
        <v>79.165704434360762</v>
      </c>
      <c r="U15" s="9" t="s">
        <v>9</v>
      </c>
      <c r="V15" s="13">
        <f t="shared" si="6"/>
        <v>65.91478696741855</v>
      </c>
      <c r="W15" s="13">
        <f t="shared" si="7"/>
        <v>58.909229203466793</v>
      </c>
      <c r="X15" s="13">
        <f t="shared" si="8"/>
        <v>68.067874307264802</v>
      </c>
    </row>
    <row r="16" spans="1:24" x14ac:dyDescent="0.25">
      <c r="B16" s="4" t="s">
        <v>28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28</v>
      </c>
      <c r="N16" s="8"/>
      <c r="O16" s="8"/>
      <c r="P16" s="8"/>
      <c r="Q16" s="8"/>
      <c r="R16" s="8"/>
      <c r="S16" s="8"/>
      <c r="U16" s="4" t="s">
        <v>28</v>
      </c>
      <c r="V16" s="8"/>
      <c r="W16" s="8"/>
      <c r="X16" s="8"/>
    </row>
    <row r="17" spans="2:24" x14ac:dyDescent="0.25">
      <c r="B17" s="9" t="s">
        <v>21</v>
      </c>
      <c r="C17" s="10">
        <v>2459</v>
      </c>
      <c r="D17" s="10">
        <v>333860</v>
      </c>
      <c r="E17" s="10">
        <v>85002.760355000006</v>
      </c>
      <c r="F17" s="10">
        <v>1537</v>
      </c>
      <c r="G17" s="10">
        <v>214303</v>
      </c>
      <c r="H17" s="10">
        <v>60761.508759999997</v>
      </c>
      <c r="I17" s="13">
        <f t="shared" si="3"/>
        <v>62.505083367222447</v>
      </c>
      <c r="J17" s="13">
        <f t="shared" si="4"/>
        <v>64.18948062061942</v>
      </c>
      <c r="K17" s="13">
        <f t="shared" si="5"/>
        <v>71.48180659809114</v>
      </c>
      <c r="M17" s="9" t="s">
        <v>21</v>
      </c>
      <c r="N17" s="13">
        <f>C17/$C$10*100</f>
        <v>28.016406517033154</v>
      </c>
      <c r="O17" s="13">
        <f>D17/$D$10*100</f>
        <v>28.930074244556437</v>
      </c>
      <c r="P17" s="13">
        <f>E17/$E$10*100</f>
        <v>40.113390528075158</v>
      </c>
      <c r="Q17" s="13">
        <f>F17/$F$10*100</f>
        <v>27.889675195064417</v>
      </c>
      <c r="R17" s="13">
        <f>G17/$G$10*100</f>
        <v>30.949633534317794</v>
      </c>
      <c r="S17" s="13">
        <f>H17/$H$10*100</f>
        <v>42.666781170940105</v>
      </c>
      <c r="U17" s="9" t="s">
        <v>21</v>
      </c>
      <c r="V17" s="13">
        <f t="shared" si="6"/>
        <v>62.505083367222447</v>
      </c>
      <c r="W17" s="13">
        <f t="shared" si="7"/>
        <v>64.18948062061942</v>
      </c>
      <c r="X17" s="13">
        <f t="shared" si="8"/>
        <v>71.48180659809114</v>
      </c>
    </row>
    <row r="18" spans="2:24" x14ac:dyDescent="0.25">
      <c r="B18" s="9" t="s">
        <v>22</v>
      </c>
      <c r="C18" s="10">
        <v>992</v>
      </c>
      <c r="D18" s="10">
        <v>65377</v>
      </c>
      <c r="E18" s="10">
        <v>8684.9320690000004</v>
      </c>
      <c r="F18" s="10">
        <v>611</v>
      </c>
      <c r="G18" s="10">
        <v>42052</v>
      </c>
      <c r="H18" s="10">
        <v>5530.5991830000003</v>
      </c>
      <c r="I18" s="13">
        <f t="shared" si="3"/>
        <v>61.592741935483872</v>
      </c>
      <c r="J18" s="13">
        <f t="shared" si="4"/>
        <v>64.322315187298287</v>
      </c>
      <c r="K18" s="13">
        <f t="shared" si="5"/>
        <v>63.680396565690167</v>
      </c>
      <c r="M18" s="9" t="s">
        <v>22</v>
      </c>
      <c r="N18" s="13">
        <f t="shared" ref="N18:N23" si="15">C18/$C$10*100</f>
        <v>11.302267289506664</v>
      </c>
      <c r="O18" s="13">
        <f t="shared" ref="O18:O23" si="16">D18/$D$10*100</f>
        <v>5.6651334807594989</v>
      </c>
      <c r="P18" s="13">
        <f t="shared" ref="P18:P23" si="17">E18/$E$10*100</f>
        <v>4.0984795121786695</v>
      </c>
      <c r="Q18" s="13">
        <f t="shared" ref="Q18:Q23" si="18">F18/$F$10*100</f>
        <v>11.086917074941027</v>
      </c>
      <c r="R18" s="13">
        <f t="shared" ref="R18:R23" si="19">G18/$G$10*100</f>
        <v>6.0731487164674869</v>
      </c>
      <c r="S18" s="13">
        <f t="shared" ref="S18:S23" si="20">H18/$H$10*100</f>
        <v>3.8835912718576995</v>
      </c>
      <c r="U18" s="9" t="s">
        <v>22</v>
      </c>
      <c r="V18" s="13">
        <f t="shared" si="6"/>
        <v>61.592741935483872</v>
      </c>
      <c r="W18" s="13">
        <f t="shared" si="7"/>
        <v>64.322315187298287</v>
      </c>
      <c r="X18" s="13">
        <f t="shared" si="8"/>
        <v>63.680396565690167</v>
      </c>
    </row>
    <row r="19" spans="2:24" x14ac:dyDescent="0.25">
      <c r="B19" s="9" t="s">
        <v>23</v>
      </c>
      <c r="C19" s="10">
        <v>2694</v>
      </c>
      <c r="D19" s="10">
        <v>247961</v>
      </c>
      <c r="E19" s="10">
        <v>75886.074632999997</v>
      </c>
      <c r="F19" s="10">
        <v>1689</v>
      </c>
      <c r="G19" s="10">
        <v>152356</v>
      </c>
      <c r="H19" s="10">
        <v>48938.789279999997</v>
      </c>
      <c r="I19" s="13">
        <f t="shared" si="3"/>
        <v>62.694877505567923</v>
      </c>
      <c r="J19" s="13">
        <f t="shared" si="4"/>
        <v>61.443533458890712</v>
      </c>
      <c r="K19" s="13">
        <f t="shared" si="5"/>
        <v>64.489815182400221</v>
      </c>
      <c r="M19" s="9" t="s">
        <v>23</v>
      </c>
      <c r="N19" s="13">
        <f t="shared" si="15"/>
        <v>30.693858949527176</v>
      </c>
      <c r="O19" s="13">
        <f t="shared" si="16"/>
        <v>21.486641525652846</v>
      </c>
      <c r="P19" s="13">
        <f t="shared" si="17"/>
        <v>35.811163480847249</v>
      </c>
      <c r="Q19" s="13">
        <f t="shared" si="18"/>
        <v>30.647795318454001</v>
      </c>
      <c r="R19" s="13">
        <f t="shared" si="19"/>
        <v>22.003249449398851</v>
      </c>
      <c r="S19" s="13">
        <f t="shared" si="20"/>
        <v>34.364857877839661</v>
      </c>
      <c r="U19" s="9" t="s">
        <v>23</v>
      </c>
      <c r="V19" s="13">
        <f t="shared" si="6"/>
        <v>62.694877505567923</v>
      </c>
      <c r="W19" s="13">
        <f t="shared" si="7"/>
        <v>61.443533458890712</v>
      </c>
      <c r="X19" s="13">
        <f t="shared" si="8"/>
        <v>64.489815182400221</v>
      </c>
    </row>
    <row r="20" spans="2:24" x14ac:dyDescent="0.25">
      <c r="B20" s="9" t="s">
        <v>24</v>
      </c>
      <c r="C20" s="10">
        <v>281</v>
      </c>
      <c r="D20" s="10">
        <v>78819</v>
      </c>
      <c r="E20" s="10">
        <v>12965.124964000001</v>
      </c>
      <c r="F20" s="10">
        <v>191</v>
      </c>
      <c r="G20" s="10">
        <v>56880</v>
      </c>
      <c r="H20" s="10">
        <v>8409.6449159999993</v>
      </c>
      <c r="I20" s="13">
        <f t="shared" si="3"/>
        <v>67.97153024911033</v>
      </c>
      <c r="J20" s="13">
        <f t="shared" si="4"/>
        <v>72.165340844212693</v>
      </c>
      <c r="K20" s="13">
        <f t="shared" si="5"/>
        <v>64.86358549841124</v>
      </c>
      <c r="M20" s="9" t="s">
        <v>24</v>
      </c>
      <c r="N20" s="13">
        <f t="shared" si="15"/>
        <v>3.2015495043864646</v>
      </c>
      <c r="O20" s="13">
        <f t="shared" si="16"/>
        <v>6.8299272805418259</v>
      </c>
      <c r="P20" s="13">
        <f t="shared" si="17"/>
        <v>6.1183321430294777</v>
      </c>
      <c r="Q20" s="13">
        <f t="shared" si="18"/>
        <v>3.4657956813645439</v>
      </c>
      <c r="R20" s="13">
        <f t="shared" si="19"/>
        <v>8.2146080802975057</v>
      </c>
      <c r="S20" s="13">
        <f t="shared" si="20"/>
        <v>5.9052595414235558</v>
      </c>
      <c r="U20" s="9" t="s">
        <v>24</v>
      </c>
      <c r="V20" s="13">
        <f t="shared" si="6"/>
        <v>67.97153024911033</v>
      </c>
      <c r="W20" s="13">
        <f t="shared" si="7"/>
        <v>72.165340844212693</v>
      </c>
      <c r="X20" s="13">
        <f t="shared" si="8"/>
        <v>64.86358549841124</v>
      </c>
    </row>
    <row r="21" spans="2:24" x14ac:dyDescent="0.25">
      <c r="B21" s="9" t="s">
        <v>25</v>
      </c>
      <c r="C21" s="10">
        <v>592</v>
      </c>
      <c r="D21" s="10">
        <v>70377</v>
      </c>
      <c r="E21" s="10">
        <v>3872.11753</v>
      </c>
      <c r="F21" s="10">
        <v>352</v>
      </c>
      <c r="G21" s="10">
        <v>38078</v>
      </c>
      <c r="H21" s="10">
        <v>2431.6646139999998</v>
      </c>
      <c r="I21" s="13">
        <f t="shared" si="3"/>
        <v>59.45945945945946</v>
      </c>
      <c r="J21" s="13">
        <f t="shared" si="4"/>
        <v>54.105744774571242</v>
      </c>
      <c r="K21" s="13">
        <f t="shared" si="5"/>
        <v>62.799349326568596</v>
      </c>
      <c r="M21" s="9" t="s">
        <v>25</v>
      </c>
      <c r="N21" s="13">
        <f t="shared" si="15"/>
        <v>6.744901446963655</v>
      </c>
      <c r="O21" s="13">
        <f t="shared" si="16"/>
        <v>6.0984000332748716</v>
      </c>
      <c r="P21" s="13">
        <f t="shared" si="17"/>
        <v>1.8272790436782487</v>
      </c>
      <c r="Q21" s="13">
        <f t="shared" si="18"/>
        <v>6.3872255489021947</v>
      </c>
      <c r="R21" s="13">
        <f t="shared" si="19"/>
        <v>5.4992237426436077</v>
      </c>
      <c r="S21" s="13">
        <f t="shared" si="20"/>
        <v>1.7075168817229438</v>
      </c>
      <c r="U21" s="9" t="s">
        <v>25</v>
      </c>
      <c r="V21" s="13">
        <f t="shared" si="6"/>
        <v>59.45945945945946</v>
      </c>
      <c r="W21" s="13">
        <f t="shared" si="7"/>
        <v>54.105744774571242</v>
      </c>
      <c r="X21" s="13">
        <f t="shared" si="8"/>
        <v>62.799349326568596</v>
      </c>
    </row>
    <row r="22" spans="2:24" x14ac:dyDescent="0.25">
      <c r="B22" s="9" t="s">
        <v>26</v>
      </c>
      <c r="C22" s="10">
        <v>340</v>
      </c>
      <c r="D22" s="10">
        <v>47980</v>
      </c>
      <c r="E22" s="10">
        <v>9522.0932869999997</v>
      </c>
      <c r="F22" s="10">
        <v>223</v>
      </c>
      <c r="G22" s="10">
        <v>27351</v>
      </c>
      <c r="H22" s="10">
        <v>5855.1746450000001</v>
      </c>
      <c r="I22" s="13">
        <f t="shared" si="3"/>
        <v>65.588235294117652</v>
      </c>
      <c r="J22" s="13">
        <f t="shared" si="4"/>
        <v>57.005002084201749</v>
      </c>
      <c r="K22" s="13">
        <f t="shared" si="5"/>
        <v>61.490414644369785</v>
      </c>
      <c r="M22" s="9" t="s">
        <v>26</v>
      </c>
      <c r="N22" s="13">
        <f t="shared" si="15"/>
        <v>3.8737609661615586</v>
      </c>
      <c r="O22" s="13">
        <f t="shared" si="16"/>
        <v>4.1576258379375126</v>
      </c>
      <c r="P22" s="13">
        <f t="shared" si="17"/>
        <v>4.4935416811287832</v>
      </c>
      <c r="Q22" s="13">
        <f t="shared" si="18"/>
        <v>4.0464525494465615</v>
      </c>
      <c r="R22" s="13">
        <f t="shared" si="19"/>
        <v>3.9500306892443224</v>
      </c>
      <c r="S22" s="13">
        <f t="shared" si="20"/>
        <v>4.1115084268663233</v>
      </c>
      <c r="U22" s="9" t="s">
        <v>26</v>
      </c>
      <c r="V22" s="13">
        <f t="shared" si="6"/>
        <v>65.588235294117652</v>
      </c>
      <c r="W22" s="13">
        <f t="shared" si="7"/>
        <v>57.005002084201749</v>
      </c>
      <c r="X22" s="13">
        <f t="shared" si="8"/>
        <v>61.490414644369785</v>
      </c>
    </row>
    <row r="23" spans="2:24" x14ac:dyDescent="0.25">
      <c r="B23" s="9" t="s">
        <v>27</v>
      </c>
      <c r="C23" s="10">
        <v>1419</v>
      </c>
      <c r="D23" s="10">
        <v>309650</v>
      </c>
      <c r="E23" s="10">
        <v>15973.094160000001</v>
      </c>
      <c r="F23" s="10">
        <v>908</v>
      </c>
      <c r="G23" s="10">
        <v>161405</v>
      </c>
      <c r="H23" s="10">
        <v>10482.022575000001</v>
      </c>
      <c r="I23" s="13">
        <f t="shared" si="3"/>
        <v>63.988724453840732</v>
      </c>
      <c r="J23" s="13">
        <f t="shared" si="4"/>
        <v>52.124979815921201</v>
      </c>
      <c r="K23" s="13">
        <f t="shared" si="5"/>
        <v>65.622993704308072</v>
      </c>
      <c r="M23" s="9" t="s">
        <v>27</v>
      </c>
      <c r="N23" s="13">
        <f t="shared" si="15"/>
        <v>16.16725532642133</v>
      </c>
      <c r="O23" s="13">
        <f t="shared" si="16"/>
        <v>26.832197597277009</v>
      </c>
      <c r="P23" s="13">
        <f t="shared" si="17"/>
        <v>7.5378136110624254</v>
      </c>
      <c r="Q23" s="13">
        <f t="shared" si="18"/>
        <v>16.476138631827254</v>
      </c>
      <c r="R23" s="13">
        <f t="shared" si="19"/>
        <v>23.310105787630427</v>
      </c>
      <c r="S23" s="13">
        <f t="shared" si="20"/>
        <v>7.3604848293497049</v>
      </c>
      <c r="U23" s="9" t="s">
        <v>27</v>
      </c>
      <c r="V23" s="13">
        <f>F23/C23*100</f>
        <v>63.988724453840732</v>
      </c>
      <c r="W23" s="13">
        <f t="shared" si="7"/>
        <v>52.124979815921201</v>
      </c>
      <c r="X23" s="13">
        <f t="shared" si="8"/>
        <v>65.622993704308072</v>
      </c>
    </row>
    <row r="24" spans="2:24" x14ac:dyDescent="0.25">
      <c r="B24" s="4" t="s">
        <v>64</v>
      </c>
      <c r="C24" s="8"/>
      <c r="D24" s="8"/>
      <c r="E24" s="8"/>
      <c r="F24" s="8"/>
      <c r="G24" s="8"/>
      <c r="H24" s="8"/>
      <c r="I24" s="12"/>
      <c r="J24" s="12"/>
      <c r="K24" s="12"/>
      <c r="M24" s="4" t="s">
        <v>64</v>
      </c>
      <c r="N24" s="8"/>
      <c r="O24" s="8"/>
      <c r="P24" s="8"/>
      <c r="Q24" s="8"/>
      <c r="R24" s="8"/>
      <c r="S24" s="8"/>
      <c r="U24" s="4" t="s">
        <v>64</v>
      </c>
      <c r="V24" s="8"/>
      <c r="W24" s="8"/>
      <c r="X24" s="8"/>
    </row>
    <row r="25" spans="2:24" x14ac:dyDescent="0.25">
      <c r="B25" s="9" t="s">
        <v>57</v>
      </c>
      <c r="C25" s="10">
        <v>2972</v>
      </c>
      <c r="D25" s="10">
        <v>311389</v>
      </c>
      <c r="E25" s="10">
        <v>50453.272967999997</v>
      </c>
      <c r="F25" s="10">
        <v>1774</v>
      </c>
      <c r="G25" s="10">
        <v>179085</v>
      </c>
      <c r="H25" s="10">
        <v>29651.349993</v>
      </c>
      <c r="I25" s="13">
        <f t="shared" si="3"/>
        <v>59.690444145356658</v>
      </c>
      <c r="J25" s="13">
        <f t="shared" si="4"/>
        <v>57.511665473089934</v>
      </c>
      <c r="K25" s="13">
        <f t="shared" si="5"/>
        <v>58.769923631726286</v>
      </c>
      <c r="M25" s="9" t="s">
        <v>57</v>
      </c>
      <c r="N25" s="13">
        <f>C25/$C$10*100</f>
        <v>33.861228210094566</v>
      </c>
      <c r="O25" s="13">
        <f>D25/$D$10*100</f>
        <v>26.982887704241854</v>
      </c>
      <c r="P25" s="13">
        <f>E25/$E$10*100</f>
        <v>23.809248470669399</v>
      </c>
      <c r="Q25" s="13">
        <f>F25/$F$10*100</f>
        <v>32.190165124296861</v>
      </c>
      <c r="R25" s="13">
        <f>G25/$G$10*100</f>
        <v>25.863450915261581</v>
      </c>
      <c r="S25" s="13">
        <f>H25/$H$10*100</f>
        <v>20.821202228064745</v>
      </c>
      <c r="U25" s="9" t="s">
        <v>57</v>
      </c>
      <c r="V25" s="13">
        <f t="shared" ref="V25:W29" si="21">F25/C25*100</f>
        <v>59.690444145356658</v>
      </c>
      <c r="W25" s="13">
        <f t="shared" si="21"/>
        <v>57.511665473089934</v>
      </c>
      <c r="X25" s="13">
        <f t="shared" ref="X25:X31" si="22">H25/E25*100</f>
        <v>58.769923631726286</v>
      </c>
    </row>
    <row r="26" spans="2:24" x14ac:dyDescent="0.25">
      <c r="B26" s="9" t="s">
        <v>58</v>
      </c>
      <c r="C26" s="10">
        <v>1750</v>
      </c>
      <c r="D26" s="10">
        <v>140681</v>
      </c>
      <c r="E26" s="10">
        <v>26489.894052</v>
      </c>
      <c r="F26" s="10">
        <v>1108</v>
      </c>
      <c r="G26" s="10">
        <v>94968</v>
      </c>
      <c r="H26" s="10">
        <v>18853.991864</v>
      </c>
      <c r="I26" s="13">
        <f t="shared" si="3"/>
        <v>63.31428571428571</v>
      </c>
      <c r="J26" s="13">
        <f t="shared" si="4"/>
        <v>67.505917643462865</v>
      </c>
      <c r="K26" s="13">
        <f t="shared" si="5"/>
        <v>71.174281886478568</v>
      </c>
      <c r="M26" s="9" t="s">
        <v>58</v>
      </c>
      <c r="N26" s="13">
        <f t="shared" ref="N26:N31" si="23">C26/$C$10*100</f>
        <v>19.938475561125667</v>
      </c>
      <c r="O26" s="13">
        <f t="shared" ref="O26:O31" si="24">D26/$D$10*100</f>
        <v>12.190474374883017</v>
      </c>
      <c r="P26" s="13">
        <f t="shared" ref="P26:P31" si="25">E26/$E$10*100</f>
        <v>12.500764218919947</v>
      </c>
      <c r="Q26" s="13">
        <f t="shared" ref="Q26:Q31" si="26">F26/$F$10*100</f>
        <v>20.105244057339867</v>
      </c>
      <c r="R26" s="13">
        <f t="shared" ref="R26:R31" si="27">G26/$G$10*100</f>
        <v>13.715276022673937</v>
      </c>
      <c r="S26" s="13">
        <f t="shared" ref="S26:S31" si="28">H26/$H$10*100</f>
        <v>13.23928851466481</v>
      </c>
      <c r="U26" s="9" t="s">
        <v>58</v>
      </c>
      <c r="V26" s="13">
        <f t="shared" si="21"/>
        <v>63.31428571428571</v>
      </c>
      <c r="W26" s="13">
        <f t="shared" si="21"/>
        <v>67.505917643462865</v>
      </c>
      <c r="X26" s="13">
        <f t="shared" si="22"/>
        <v>71.174281886478568</v>
      </c>
    </row>
    <row r="27" spans="2:24" x14ac:dyDescent="0.25">
      <c r="B27" s="9" t="s">
        <v>59</v>
      </c>
      <c r="C27" s="10">
        <v>3105</v>
      </c>
      <c r="D27" s="10">
        <v>626741</v>
      </c>
      <c r="E27" s="10">
        <v>122442.472953</v>
      </c>
      <c r="F27" s="10">
        <v>1989</v>
      </c>
      <c r="G27" s="10">
        <v>364296</v>
      </c>
      <c r="H27" s="10">
        <v>85328.659688</v>
      </c>
      <c r="I27" s="13">
        <f t="shared" si="3"/>
        <v>64.05797101449275</v>
      </c>
      <c r="J27" s="13">
        <f t="shared" si="4"/>
        <v>58.12544575829569</v>
      </c>
      <c r="K27" s="13">
        <f t="shared" si="5"/>
        <v>69.688775169343174</v>
      </c>
      <c r="M27" s="9" t="s">
        <v>59</v>
      </c>
      <c r="N27" s="13">
        <f t="shared" si="23"/>
        <v>35.376552352740113</v>
      </c>
      <c r="O27" s="13">
        <f t="shared" si="24"/>
        <v>54.309182478007386</v>
      </c>
      <c r="P27" s="13">
        <f t="shared" si="25"/>
        <v>57.781449852623055</v>
      </c>
      <c r="Q27" s="13">
        <f t="shared" si="26"/>
        <v>36.091453456722917</v>
      </c>
      <c r="R27" s="13">
        <f t="shared" si="27"/>
        <v>52.611618586850561</v>
      </c>
      <c r="S27" s="13">
        <f t="shared" si="28"/>
        <v>59.91785465528514</v>
      </c>
      <c r="U27" s="9" t="s">
        <v>59</v>
      </c>
      <c r="V27" s="13">
        <f t="shared" si="21"/>
        <v>64.05797101449275</v>
      </c>
      <c r="W27" s="13">
        <f t="shared" si="21"/>
        <v>58.12544575829569</v>
      </c>
      <c r="X27" s="13">
        <f t="shared" si="22"/>
        <v>69.688775169343174</v>
      </c>
    </row>
    <row r="28" spans="2:24" x14ac:dyDescent="0.25">
      <c r="B28" s="9" t="s">
        <v>60</v>
      </c>
      <c r="C28" s="10">
        <v>408</v>
      </c>
      <c r="D28" s="10">
        <v>31039</v>
      </c>
      <c r="E28" s="10">
        <v>6939.3419990000002</v>
      </c>
      <c r="F28" s="10">
        <v>251</v>
      </c>
      <c r="G28" s="10">
        <v>18508</v>
      </c>
      <c r="H28" s="10">
        <v>3907.7621730000001</v>
      </c>
      <c r="I28" s="13">
        <f t="shared" si="3"/>
        <v>61.519607843137258</v>
      </c>
      <c r="J28" s="13">
        <f t="shared" si="4"/>
        <v>59.628209671703338</v>
      </c>
      <c r="K28" s="13">
        <f t="shared" si="5"/>
        <v>56.313151500000025</v>
      </c>
      <c r="M28" s="9" t="s">
        <v>60</v>
      </c>
      <c r="N28" s="13">
        <f t="shared" si="23"/>
        <v>4.64851315939387</v>
      </c>
      <c r="O28" s="13">
        <f t="shared" si="24"/>
        <v>2.6896321047049283</v>
      </c>
      <c r="P28" s="13">
        <f t="shared" si="25"/>
        <v>3.2747234848754774</v>
      </c>
      <c r="Q28" s="13">
        <f t="shared" si="26"/>
        <v>4.5545273090183267</v>
      </c>
      <c r="R28" s="13">
        <f t="shared" si="27"/>
        <v>2.6729248655088997</v>
      </c>
      <c r="S28" s="13">
        <f t="shared" si="28"/>
        <v>2.7440337955075558</v>
      </c>
      <c r="U28" s="9" t="s">
        <v>60</v>
      </c>
      <c r="V28" s="13">
        <f t="shared" si="21"/>
        <v>61.519607843137258</v>
      </c>
      <c r="W28" s="13">
        <f t="shared" si="21"/>
        <v>59.628209671703338</v>
      </c>
      <c r="X28" s="13">
        <f t="shared" si="22"/>
        <v>56.313151500000025</v>
      </c>
    </row>
    <row r="29" spans="2:24" x14ac:dyDescent="0.25">
      <c r="B29" s="9" t="s">
        <v>61</v>
      </c>
      <c r="C29" s="10">
        <v>376</v>
      </c>
      <c r="D29" s="10">
        <v>23309</v>
      </c>
      <c r="E29" s="10">
        <v>2311.756042</v>
      </c>
      <c r="F29" s="10">
        <v>236</v>
      </c>
      <c r="G29" s="10">
        <v>15733</v>
      </c>
      <c r="H29" s="10">
        <v>1479.6511129999999</v>
      </c>
      <c r="I29" s="13">
        <f t="shared" si="3"/>
        <v>62.765957446808507</v>
      </c>
      <c r="J29" s="13">
        <f t="shared" si="4"/>
        <v>67.49753314170492</v>
      </c>
      <c r="K29" s="13">
        <f t="shared" si="5"/>
        <v>64.005504305717736</v>
      </c>
      <c r="M29" s="9" t="s">
        <v>61</v>
      </c>
      <c r="N29" s="13">
        <f t="shared" si="23"/>
        <v>4.2839238919904297</v>
      </c>
      <c r="O29" s="13">
        <f t="shared" si="24"/>
        <v>2.0198020145161628</v>
      </c>
      <c r="P29" s="13">
        <f t="shared" si="25"/>
        <v>1.0909336653433588</v>
      </c>
      <c r="Q29" s="13">
        <f t="shared" si="26"/>
        <v>4.2823444021048811</v>
      </c>
      <c r="R29" s="13">
        <f t="shared" si="27"/>
        <v>2.2721594396505038</v>
      </c>
      <c r="S29" s="13">
        <f t="shared" si="28"/>
        <v>1.0390122223111986</v>
      </c>
      <c r="U29" s="9" t="s">
        <v>61</v>
      </c>
      <c r="V29" s="13">
        <f t="shared" si="21"/>
        <v>62.765957446808507</v>
      </c>
      <c r="W29" s="13">
        <f t="shared" si="21"/>
        <v>67.49753314170492</v>
      </c>
      <c r="X29" s="13">
        <f t="shared" si="22"/>
        <v>64.005504305717736</v>
      </c>
    </row>
    <row r="30" spans="2:24" x14ac:dyDescent="0.25">
      <c r="B30" s="9" t="s">
        <v>62</v>
      </c>
      <c r="C30" s="10">
        <v>81</v>
      </c>
      <c r="D30" s="10">
        <v>11032</v>
      </c>
      <c r="E30" s="10">
        <v>1764.553373</v>
      </c>
      <c r="F30" s="10">
        <v>74</v>
      </c>
      <c r="G30" s="10">
        <v>10890</v>
      </c>
      <c r="H30" s="10">
        <v>1745.3278499999999</v>
      </c>
      <c r="I30" s="13">
        <f t="shared" si="3"/>
        <v>91.358024691358025</v>
      </c>
      <c r="J30" s="13">
        <f t="shared" si="4"/>
        <v>98.712835387962301</v>
      </c>
      <c r="K30" s="13">
        <f t="shared" si="5"/>
        <v>98.910459536437031</v>
      </c>
      <c r="M30" s="9" t="s">
        <v>62</v>
      </c>
      <c r="N30" s="13">
        <f t="shared" si="23"/>
        <v>0.92286658311495962</v>
      </c>
      <c r="O30" s="13">
        <f t="shared" si="24"/>
        <v>0.95595932146991747</v>
      </c>
      <c r="P30" s="13">
        <f t="shared" si="25"/>
        <v>0.83270494114745219</v>
      </c>
      <c r="Q30" s="13">
        <f t="shared" si="26"/>
        <v>1.3427690074396661</v>
      </c>
      <c r="R30" s="13">
        <f t="shared" si="27"/>
        <v>1.5727335090443009</v>
      </c>
      <c r="S30" s="13">
        <f t="shared" si="28"/>
        <v>1.2255706444294254</v>
      </c>
      <c r="U30" s="9" t="s">
        <v>62</v>
      </c>
      <c r="V30" s="13">
        <f>F30/C30*100</f>
        <v>91.358024691358025</v>
      </c>
      <c r="W30" s="13">
        <f t="shared" ref="W30:W31" si="29">G30/D30*100</f>
        <v>98.712835387962301</v>
      </c>
      <c r="X30" s="13">
        <f t="shared" si="22"/>
        <v>98.910459536437031</v>
      </c>
    </row>
    <row r="31" spans="2:24" x14ac:dyDescent="0.25">
      <c r="B31" s="9" t="s">
        <v>63</v>
      </c>
      <c r="C31" s="10">
        <v>85</v>
      </c>
      <c r="D31" s="10">
        <v>9833</v>
      </c>
      <c r="E31" s="10">
        <v>1504.9056109999999</v>
      </c>
      <c r="F31" s="10">
        <v>79</v>
      </c>
      <c r="G31" s="10">
        <v>8945</v>
      </c>
      <c r="H31" s="10">
        <v>1442.661292</v>
      </c>
      <c r="I31" s="13">
        <f t="shared" si="3"/>
        <v>92.941176470588232</v>
      </c>
      <c r="J31" s="13">
        <f t="shared" si="4"/>
        <v>90.969185396115122</v>
      </c>
      <c r="K31" s="13">
        <f t="shared" si="5"/>
        <v>95.863905447289881</v>
      </c>
      <c r="M31" s="9" t="s">
        <v>63</v>
      </c>
      <c r="N31" s="13">
        <f t="shared" si="23"/>
        <v>0.96844024154038966</v>
      </c>
      <c r="O31" s="13">
        <f t="shared" si="24"/>
        <v>0.85206200217673111</v>
      </c>
      <c r="P31" s="13">
        <f t="shared" si="25"/>
        <v>0.71017536642130552</v>
      </c>
      <c r="Q31" s="13">
        <f t="shared" si="26"/>
        <v>1.4334966430774814</v>
      </c>
      <c r="R31" s="13">
        <f t="shared" si="27"/>
        <v>1.2918366610102177</v>
      </c>
      <c r="S31" s="13">
        <f t="shared" si="28"/>
        <v>1.0130379397371259</v>
      </c>
      <c r="U31" s="9" t="s">
        <v>63</v>
      </c>
      <c r="V31" s="13">
        <f>F31/C31*100</f>
        <v>92.941176470588232</v>
      </c>
      <c r="W31" s="13">
        <f t="shared" si="29"/>
        <v>90.969185396115122</v>
      </c>
      <c r="X31" s="13">
        <f t="shared" si="22"/>
        <v>95.863905447289881</v>
      </c>
    </row>
    <row r="32" spans="2:24" x14ac:dyDescent="0.25">
      <c r="B32" s="4" t="s">
        <v>66</v>
      </c>
      <c r="C32" s="10"/>
      <c r="D32" s="10"/>
      <c r="E32" s="10"/>
      <c r="F32" s="10"/>
      <c r="G32" s="10"/>
      <c r="H32" s="10"/>
      <c r="I32" s="13"/>
      <c r="J32" s="13"/>
      <c r="K32" s="13"/>
      <c r="M32" s="4" t="s">
        <v>66</v>
      </c>
      <c r="N32" s="10"/>
      <c r="O32" s="10"/>
      <c r="P32" s="10"/>
      <c r="Q32" s="10"/>
      <c r="R32" s="10"/>
      <c r="S32" s="10"/>
      <c r="T32" s="13"/>
      <c r="U32" s="4" t="s">
        <v>66</v>
      </c>
      <c r="V32" s="10"/>
      <c r="W32" s="10"/>
      <c r="X32" s="10"/>
    </row>
    <row r="33" spans="2:24" x14ac:dyDescent="0.25">
      <c r="B33" s="9" t="s">
        <v>67</v>
      </c>
      <c r="C33" s="10">
        <v>6465</v>
      </c>
      <c r="D33" s="10">
        <v>763035</v>
      </c>
      <c r="E33" s="10">
        <v>119081.381238</v>
      </c>
      <c r="F33" s="10">
        <v>4023</v>
      </c>
      <c r="G33" s="10">
        <v>443685</v>
      </c>
      <c r="H33" s="10">
        <v>75289.267172000007</v>
      </c>
      <c r="I33" s="34">
        <f t="shared" si="3"/>
        <v>62.227378190255223</v>
      </c>
      <c r="J33" s="34">
        <f t="shared" si="4"/>
        <v>58.147398218954571</v>
      </c>
      <c r="K33" s="34">
        <f t="shared" si="5"/>
        <v>63.225053647576004</v>
      </c>
      <c r="M33" s="9" t="s">
        <v>67</v>
      </c>
      <c r="N33" s="13">
        <f>C33/$C$10*100</f>
        <v>73.658425430101403</v>
      </c>
      <c r="O33" s="13">
        <f>D33/$D$10*100</f>
        <v>66.119508779713414</v>
      </c>
      <c r="P33" s="13">
        <f>E33/$E$10*100</f>
        <v>56.195327425523054</v>
      </c>
      <c r="Q33" s="13">
        <f>F33/$F$10*100</f>
        <v>72.999455634186177</v>
      </c>
      <c r="R33" s="13">
        <f>G33/$G$10*100</f>
        <v>64.076975845759463</v>
      </c>
      <c r="S33" s="13">
        <f>H33/$H$10*100</f>
        <v>52.86818501555868</v>
      </c>
      <c r="T33" s="13"/>
      <c r="U33" s="9" t="s">
        <v>67</v>
      </c>
      <c r="V33" s="34">
        <f>F33/C33*100</f>
        <v>62.227378190255223</v>
      </c>
      <c r="W33" s="34">
        <f t="shared" ref="W33" si="30">G33/D33*100</f>
        <v>58.147398218954571</v>
      </c>
      <c r="X33" s="34">
        <f t="shared" ref="X33" si="31">H33/E33*100</f>
        <v>63.225053647576004</v>
      </c>
    </row>
    <row r="34" spans="2:24" x14ac:dyDescent="0.25">
      <c r="B34" s="9" t="s">
        <v>68</v>
      </c>
      <c r="C34" s="10">
        <v>2312</v>
      </c>
      <c r="D34" s="10">
        <v>390989</v>
      </c>
      <c r="E34" s="10">
        <v>92824.815759999998</v>
      </c>
      <c r="F34" s="10">
        <v>1488</v>
      </c>
      <c r="G34" s="10">
        <v>248740</v>
      </c>
      <c r="H34" s="10">
        <v>67120.136801000001</v>
      </c>
      <c r="I34" s="34">
        <f t="shared" si="3"/>
        <v>64.359861591695505</v>
      </c>
      <c r="J34" s="34">
        <f t="shared" si="4"/>
        <v>63.618158055597476</v>
      </c>
      <c r="K34" s="34">
        <f t="shared" si="5"/>
        <v>72.308397545910736</v>
      </c>
      <c r="M34" s="9" t="s">
        <v>68</v>
      </c>
      <c r="N34" s="13">
        <f t="shared" ref="N34" si="32">C34/$C$10*100</f>
        <v>26.341574569898597</v>
      </c>
      <c r="O34" s="13">
        <f t="shared" ref="O34" si="33">D34/$D$10*100</f>
        <v>33.880491220286579</v>
      </c>
      <c r="P34" s="13">
        <f t="shared" ref="P34" si="34">E34/$E$10*100</f>
        <v>43.804672574476946</v>
      </c>
      <c r="Q34" s="13">
        <f t="shared" ref="Q34" si="35">F34/$F$10*100</f>
        <v>27.000544365813827</v>
      </c>
      <c r="R34" s="13">
        <f t="shared" ref="R34" si="36">G34/$G$10*100</f>
        <v>35.92302415424053</v>
      </c>
      <c r="S34" s="13">
        <f t="shared" ref="S34" si="37">H34/$H$10*100</f>
        <v>47.131814984441327</v>
      </c>
      <c r="T34" s="13"/>
      <c r="U34" s="9" t="s">
        <v>68</v>
      </c>
      <c r="V34" s="34">
        <f>F34/C34*100</f>
        <v>64.359861591695505</v>
      </c>
      <c r="W34" s="34">
        <f t="shared" ref="W34" si="38">G34/D34*100</f>
        <v>63.618158055597476</v>
      </c>
      <c r="X34" s="34">
        <f t="shared" ref="X34" si="39">H34/E34*100</f>
        <v>72.308397545910736</v>
      </c>
    </row>
  </sheetData>
  <mergeCells count="15"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2" zoomScaleNormal="100" workbookViewId="0">
      <selection activeCell="B2" sqref="B2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57" customHeight="1" x14ac:dyDescent="0.25">
      <c r="B4" s="98" t="s">
        <v>135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22.5" x14ac:dyDescent="0.25">
      <c r="B7" s="3" t="s">
        <v>0</v>
      </c>
      <c r="C7" s="3" t="s">
        <v>81</v>
      </c>
      <c r="D7" s="3" t="s">
        <v>125</v>
      </c>
      <c r="E7" s="3" t="s">
        <v>80</v>
      </c>
      <c r="F7" s="3" t="s">
        <v>82</v>
      </c>
      <c r="H7" s="3" t="s">
        <v>0</v>
      </c>
      <c r="I7" s="3" t="s">
        <v>81</v>
      </c>
      <c r="J7" s="3" t="s">
        <v>125</v>
      </c>
      <c r="K7" s="3" t="s">
        <v>80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246</v>
      </c>
      <c r="D9" s="7">
        <v>621</v>
      </c>
      <c r="E9" s="7">
        <v>195</v>
      </c>
      <c r="F9" s="7">
        <v>90</v>
      </c>
      <c r="H9" s="6" t="s">
        <v>4</v>
      </c>
      <c r="I9" s="11">
        <f>C9/(C9+D9+E9+F9)*100</f>
        <v>21.354166666666664</v>
      </c>
      <c r="J9" s="11">
        <f>D9/(D9+E9+F9+C9)*100</f>
        <v>53.90625</v>
      </c>
      <c r="K9" s="11">
        <f>E9/(E9+F9+D9+C9)*100</f>
        <v>16.927083333333336</v>
      </c>
      <c r="L9" s="11">
        <f>F9/(F9+E9+D9+C9)*100</f>
        <v>7.8125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43</v>
      </c>
      <c r="D11" s="10">
        <v>182</v>
      </c>
      <c r="E11" s="10">
        <v>34</v>
      </c>
      <c r="F11" s="10">
        <v>20</v>
      </c>
      <c r="H11" s="9" t="s">
        <v>6</v>
      </c>
      <c r="I11" s="13">
        <f t="shared" ref="I11:I22" si="0">C11/(C11+D11+E11+F11)*100</f>
        <v>15.412186379928317</v>
      </c>
      <c r="J11" s="13">
        <f t="shared" ref="J11:J22" si="1">D11/(D11+E11+F11+C11)*100</f>
        <v>65.232974910394276</v>
      </c>
      <c r="K11" s="13">
        <f t="shared" ref="K11:K22" si="2">E11/(E11+F11+D11+C11)*100</f>
        <v>12.186379928315413</v>
      </c>
      <c r="L11" s="13">
        <f t="shared" ref="L11:L22" si="3">F11/(F11+E11+D11+C11)*100</f>
        <v>7.1684587813620064</v>
      </c>
    </row>
    <row r="12" spans="1:12" x14ac:dyDescent="0.25">
      <c r="B12" s="9" t="s">
        <v>7</v>
      </c>
      <c r="C12" s="10">
        <v>104</v>
      </c>
      <c r="D12" s="10">
        <v>213</v>
      </c>
      <c r="E12" s="10">
        <v>52</v>
      </c>
      <c r="F12" s="10">
        <v>28</v>
      </c>
      <c r="H12" s="9" t="s">
        <v>7</v>
      </c>
      <c r="I12" s="13">
        <f t="shared" si="0"/>
        <v>26.196473551637279</v>
      </c>
      <c r="J12" s="13">
        <f t="shared" si="1"/>
        <v>53.65239294710328</v>
      </c>
      <c r="K12" s="13">
        <f t="shared" si="2"/>
        <v>13.09823677581864</v>
      </c>
      <c r="L12" s="13">
        <f t="shared" si="3"/>
        <v>7.0528967254408066</v>
      </c>
    </row>
    <row r="13" spans="1:12" x14ac:dyDescent="0.25">
      <c r="B13" s="9" t="s">
        <v>8</v>
      </c>
      <c r="C13" s="10">
        <v>62</v>
      </c>
      <c r="D13" s="10">
        <v>166</v>
      </c>
      <c r="E13" s="10">
        <v>64</v>
      </c>
      <c r="F13" s="10">
        <v>26</v>
      </c>
      <c r="H13" s="9" t="s">
        <v>8</v>
      </c>
      <c r="I13" s="13">
        <f t="shared" si="0"/>
        <v>19.49685534591195</v>
      </c>
      <c r="J13" s="13">
        <f t="shared" si="1"/>
        <v>52.20125786163522</v>
      </c>
      <c r="K13" s="13">
        <f t="shared" si="2"/>
        <v>20.125786163522015</v>
      </c>
      <c r="L13" s="13">
        <f t="shared" si="3"/>
        <v>8.1761006289308167</v>
      </c>
    </row>
    <row r="14" spans="1:12" x14ac:dyDescent="0.25">
      <c r="B14" s="9" t="s">
        <v>9</v>
      </c>
      <c r="C14" s="10">
        <v>37</v>
      </c>
      <c r="D14" s="10">
        <v>60</v>
      </c>
      <c r="E14" s="10">
        <v>45</v>
      </c>
      <c r="F14" s="10">
        <v>16</v>
      </c>
      <c r="H14" s="9" t="s">
        <v>9</v>
      </c>
      <c r="I14" s="13">
        <f t="shared" si="0"/>
        <v>23.417721518987342</v>
      </c>
      <c r="J14" s="13">
        <f t="shared" si="1"/>
        <v>37.974683544303801</v>
      </c>
      <c r="K14" s="13">
        <f t="shared" si="2"/>
        <v>28.481012658227851</v>
      </c>
      <c r="L14" s="13">
        <f t="shared" si="3"/>
        <v>10.126582278481013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37</v>
      </c>
      <c r="D16" s="10">
        <v>66</v>
      </c>
      <c r="E16" s="10">
        <v>34</v>
      </c>
      <c r="F16" s="10">
        <v>7</v>
      </c>
      <c r="H16" s="9" t="s">
        <v>21</v>
      </c>
      <c r="I16" s="13">
        <f t="shared" si="0"/>
        <v>25.694444444444443</v>
      </c>
      <c r="J16" s="13">
        <f t="shared" si="1"/>
        <v>45.833333333333329</v>
      </c>
      <c r="K16" s="13">
        <f t="shared" si="2"/>
        <v>23.611111111111111</v>
      </c>
      <c r="L16" s="13">
        <f t="shared" si="3"/>
        <v>4.8611111111111116</v>
      </c>
    </row>
    <row r="17" spans="2:12" x14ac:dyDescent="0.25">
      <c r="B17" s="9" t="s">
        <v>22</v>
      </c>
      <c r="C17" s="10">
        <v>11</v>
      </c>
      <c r="D17" s="10">
        <v>22</v>
      </c>
      <c r="E17" s="10">
        <v>6</v>
      </c>
      <c r="F17" s="10">
        <v>3</v>
      </c>
      <c r="H17" s="9" t="s">
        <v>22</v>
      </c>
      <c r="I17" s="13">
        <f t="shared" si="0"/>
        <v>26.190476190476193</v>
      </c>
      <c r="J17" s="13">
        <f t="shared" si="1"/>
        <v>52.380952380952387</v>
      </c>
      <c r="K17" s="13">
        <f t="shared" si="2"/>
        <v>14.285714285714285</v>
      </c>
      <c r="L17" s="13">
        <f t="shared" si="3"/>
        <v>7.1428571428571423</v>
      </c>
    </row>
    <row r="18" spans="2:12" x14ac:dyDescent="0.25">
      <c r="B18" s="9" t="s">
        <v>23</v>
      </c>
      <c r="C18" s="10">
        <v>68</v>
      </c>
      <c r="D18" s="10">
        <v>239</v>
      </c>
      <c r="E18" s="10">
        <v>78</v>
      </c>
      <c r="F18" s="10">
        <v>34</v>
      </c>
      <c r="H18" s="9" t="s">
        <v>23</v>
      </c>
      <c r="I18" s="13">
        <f t="shared" si="0"/>
        <v>16.2291169451074</v>
      </c>
      <c r="J18" s="13">
        <f t="shared" si="1"/>
        <v>57.040572792362767</v>
      </c>
      <c r="K18" s="13">
        <f t="shared" si="2"/>
        <v>18.615751789976134</v>
      </c>
      <c r="L18" s="13">
        <f t="shared" si="3"/>
        <v>8.1145584725536999</v>
      </c>
    </row>
    <row r="19" spans="2:12" x14ac:dyDescent="0.25">
      <c r="B19" s="9" t="s">
        <v>24</v>
      </c>
      <c r="C19" s="10">
        <v>10</v>
      </c>
      <c r="D19" s="10">
        <v>22</v>
      </c>
      <c r="E19" s="10">
        <v>8</v>
      </c>
      <c r="F19" s="10">
        <v>2</v>
      </c>
      <c r="H19" s="9" t="s">
        <v>24</v>
      </c>
      <c r="I19" s="13">
        <f t="shared" si="0"/>
        <v>23.809523809523807</v>
      </c>
      <c r="J19" s="13">
        <f t="shared" si="1"/>
        <v>52.380952380952387</v>
      </c>
      <c r="K19" s="13">
        <f t="shared" si="2"/>
        <v>19.047619047619047</v>
      </c>
      <c r="L19" s="13">
        <f t="shared" si="3"/>
        <v>4.7619047619047619</v>
      </c>
    </row>
    <row r="20" spans="2:12" x14ac:dyDescent="0.25">
      <c r="B20" s="9" t="s">
        <v>25</v>
      </c>
      <c r="C20" s="10">
        <v>59</v>
      </c>
      <c r="D20" s="10">
        <v>156</v>
      </c>
      <c r="E20" s="10">
        <v>26</v>
      </c>
      <c r="F20" s="10">
        <v>24</v>
      </c>
      <c r="H20" s="9" t="s">
        <v>25</v>
      </c>
      <c r="I20" s="13">
        <f t="shared" si="0"/>
        <v>22.264150943396228</v>
      </c>
      <c r="J20" s="13">
        <f t="shared" si="1"/>
        <v>58.867924528301884</v>
      </c>
      <c r="K20" s="13">
        <f t="shared" si="2"/>
        <v>9.8113207547169825</v>
      </c>
      <c r="L20" s="13">
        <f t="shared" si="3"/>
        <v>9.0566037735849054</v>
      </c>
    </row>
    <row r="21" spans="2:12" x14ac:dyDescent="0.25">
      <c r="B21" s="9" t="s">
        <v>26</v>
      </c>
      <c r="C21" s="10">
        <v>5</v>
      </c>
      <c r="D21" s="10">
        <v>14</v>
      </c>
      <c r="E21" s="10">
        <v>6</v>
      </c>
      <c r="F21" s="10">
        <v>2</v>
      </c>
      <c r="H21" s="9" t="s">
        <v>26</v>
      </c>
      <c r="I21" s="13">
        <f t="shared" si="0"/>
        <v>18.518518518518519</v>
      </c>
      <c r="J21" s="13">
        <f t="shared" si="1"/>
        <v>51.851851851851848</v>
      </c>
      <c r="K21" s="13">
        <f t="shared" si="2"/>
        <v>22.222222222222221</v>
      </c>
      <c r="L21" s="13">
        <f t="shared" si="3"/>
        <v>7.4074074074074066</v>
      </c>
    </row>
    <row r="22" spans="2:12" x14ac:dyDescent="0.25">
      <c r="B22" s="9" t="s">
        <v>27</v>
      </c>
      <c r="C22" s="10">
        <v>56</v>
      </c>
      <c r="D22" s="10">
        <v>102</v>
      </c>
      <c r="E22" s="10">
        <v>37</v>
      </c>
      <c r="F22" s="10">
        <v>18</v>
      </c>
      <c r="H22" s="9" t="s">
        <v>27</v>
      </c>
      <c r="I22" s="13">
        <f t="shared" si="0"/>
        <v>26.291079812206576</v>
      </c>
      <c r="J22" s="13">
        <f t="shared" si="1"/>
        <v>47.887323943661968</v>
      </c>
      <c r="K22" s="13">
        <f t="shared" si="2"/>
        <v>17.370892018779344</v>
      </c>
      <c r="L22" s="13">
        <f t="shared" si="3"/>
        <v>8.4507042253521121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76</v>
      </c>
      <c r="D24" s="10">
        <v>187</v>
      </c>
      <c r="E24" s="10">
        <v>72</v>
      </c>
      <c r="F24" s="10">
        <v>37</v>
      </c>
      <c r="H24" s="9" t="s">
        <v>57</v>
      </c>
      <c r="I24" s="13">
        <f t="shared" ref="I24:I30" si="4">C24/(C24+D24+E24+F24)*100</f>
        <v>20.43010752688172</v>
      </c>
      <c r="J24" s="13">
        <f t="shared" ref="J24:J30" si="5">D24/(D24+E24+F24+C24)*100</f>
        <v>50.268817204301072</v>
      </c>
      <c r="K24" s="13">
        <f t="shared" ref="K24:K30" si="6">E24/(E24+F24+D24+C24)*100</f>
        <v>19.35483870967742</v>
      </c>
      <c r="L24" s="13">
        <f t="shared" ref="L24:L30" si="7">F24/(F24+E24+D24+C24)*100</f>
        <v>9.9462365591397841</v>
      </c>
    </row>
    <row r="25" spans="2:12" x14ac:dyDescent="0.25">
      <c r="B25" s="9" t="s">
        <v>58</v>
      </c>
      <c r="C25" s="10">
        <v>35</v>
      </c>
      <c r="D25" s="10">
        <v>100</v>
      </c>
      <c r="E25" s="10">
        <v>27</v>
      </c>
      <c r="F25" s="10">
        <v>12</v>
      </c>
      <c r="H25" s="9" t="s">
        <v>58</v>
      </c>
      <c r="I25" s="13">
        <f t="shared" si="4"/>
        <v>20.114942528735632</v>
      </c>
      <c r="J25" s="13">
        <f t="shared" si="5"/>
        <v>57.47126436781609</v>
      </c>
      <c r="K25" s="13">
        <f t="shared" si="6"/>
        <v>15.517241379310345</v>
      </c>
      <c r="L25" s="13">
        <f t="shared" si="7"/>
        <v>6.8965517241379306</v>
      </c>
    </row>
    <row r="26" spans="2:12" x14ac:dyDescent="0.25">
      <c r="B26" s="9" t="s">
        <v>59</v>
      </c>
      <c r="C26" s="10">
        <v>97</v>
      </c>
      <c r="D26" s="10">
        <v>242</v>
      </c>
      <c r="E26" s="10">
        <v>67</v>
      </c>
      <c r="F26" s="10">
        <v>32</v>
      </c>
      <c r="H26" s="9" t="s">
        <v>59</v>
      </c>
      <c r="I26" s="13">
        <f t="shared" si="4"/>
        <v>22.146118721461185</v>
      </c>
      <c r="J26" s="13">
        <f t="shared" si="5"/>
        <v>55.25114155251142</v>
      </c>
      <c r="K26" s="13">
        <f t="shared" si="6"/>
        <v>15.296803652968036</v>
      </c>
      <c r="L26" s="13">
        <f t="shared" si="7"/>
        <v>7.3059360730593603</v>
      </c>
    </row>
    <row r="27" spans="2:12" x14ac:dyDescent="0.25">
      <c r="B27" s="9" t="s">
        <v>60</v>
      </c>
      <c r="C27" s="10">
        <v>7</v>
      </c>
      <c r="D27" s="10">
        <v>23</v>
      </c>
      <c r="E27" s="10">
        <v>6</v>
      </c>
      <c r="F27" s="10">
        <v>0</v>
      </c>
      <c r="H27" s="9" t="s">
        <v>60</v>
      </c>
      <c r="I27" s="13">
        <f t="shared" si="4"/>
        <v>19.444444444444446</v>
      </c>
      <c r="J27" s="13">
        <f t="shared" si="5"/>
        <v>63.888888888888886</v>
      </c>
      <c r="K27" s="13">
        <f t="shared" si="6"/>
        <v>16.666666666666664</v>
      </c>
      <c r="L27" s="13">
        <f t="shared" si="7"/>
        <v>0</v>
      </c>
    </row>
    <row r="28" spans="2:12" x14ac:dyDescent="0.25">
      <c r="B28" s="9" t="s">
        <v>61</v>
      </c>
      <c r="C28" s="10">
        <v>24</v>
      </c>
      <c r="D28" s="10">
        <v>54</v>
      </c>
      <c r="E28" s="10">
        <v>16</v>
      </c>
      <c r="F28" s="10">
        <v>5</v>
      </c>
      <c r="H28" s="9" t="s">
        <v>61</v>
      </c>
      <c r="I28" s="13">
        <f t="shared" si="4"/>
        <v>24.242424242424242</v>
      </c>
      <c r="J28" s="13">
        <f t="shared" si="5"/>
        <v>54.54545454545454</v>
      </c>
      <c r="K28" s="13">
        <f t="shared" si="6"/>
        <v>16.161616161616163</v>
      </c>
      <c r="L28" s="13">
        <f t="shared" si="7"/>
        <v>5.0505050505050502</v>
      </c>
    </row>
    <row r="29" spans="2:12" x14ac:dyDescent="0.25">
      <c r="B29" s="9" t="s">
        <v>62</v>
      </c>
      <c r="C29" s="10">
        <v>1</v>
      </c>
      <c r="D29" s="10">
        <v>7</v>
      </c>
      <c r="E29" s="10">
        <v>5</v>
      </c>
      <c r="F29" s="10">
        <v>2</v>
      </c>
      <c r="H29" s="9" t="s">
        <v>62</v>
      </c>
      <c r="I29" s="13">
        <f t="shared" si="4"/>
        <v>6.666666666666667</v>
      </c>
      <c r="J29" s="13">
        <f t="shared" si="5"/>
        <v>46.666666666666664</v>
      </c>
      <c r="K29" s="13">
        <f t="shared" si="6"/>
        <v>33.333333333333329</v>
      </c>
      <c r="L29" s="13">
        <f t="shared" si="7"/>
        <v>13.333333333333334</v>
      </c>
    </row>
    <row r="30" spans="2:12" x14ac:dyDescent="0.25">
      <c r="B30" s="9" t="s">
        <v>63</v>
      </c>
      <c r="C30" s="10">
        <v>6</v>
      </c>
      <c r="D30" s="10">
        <v>8</v>
      </c>
      <c r="E30" s="10">
        <v>2</v>
      </c>
      <c r="F30" s="10">
        <v>2</v>
      </c>
      <c r="H30" s="9" t="s">
        <v>63</v>
      </c>
      <c r="I30" s="13">
        <f t="shared" si="4"/>
        <v>33.333333333333329</v>
      </c>
      <c r="J30" s="13">
        <f t="shared" si="5"/>
        <v>44.444444444444443</v>
      </c>
      <c r="K30" s="13">
        <f t="shared" si="6"/>
        <v>11.111111111111111</v>
      </c>
      <c r="L30" s="13">
        <f t="shared" si="7"/>
        <v>11.111111111111111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196</v>
      </c>
      <c r="D32" s="10">
        <v>542</v>
      </c>
      <c r="E32" s="10">
        <v>151</v>
      </c>
      <c r="F32" s="10">
        <v>80</v>
      </c>
      <c r="G32" s="35"/>
      <c r="H32" s="9" t="s">
        <v>67</v>
      </c>
      <c r="I32" s="34">
        <f t="shared" ref="I32:I33" si="8">C32/(C32+D32+E32+F32)*100</f>
        <v>20.227038183694532</v>
      </c>
      <c r="J32" s="34">
        <f t="shared" ref="J32:J33" si="9">D32/(D32+E32+F32+C32)*100</f>
        <v>55.93395252837977</v>
      </c>
      <c r="K32" s="34">
        <f t="shared" ref="K32:K33" si="10">E32/(E32+F32+D32+C32)*100</f>
        <v>15.583075335397318</v>
      </c>
      <c r="L32" s="34">
        <f t="shared" ref="L32:L33" si="11">F32/(F32+E32+D32+C32)*100</f>
        <v>8.2559339525283804</v>
      </c>
    </row>
    <row r="33" spans="2:12" x14ac:dyDescent="0.25">
      <c r="B33" s="9" t="s">
        <v>68</v>
      </c>
      <c r="C33" s="10">
        <v>50</v>
      </c>
      <c r="D33" s="10">
        <v>79</v>
      </c>
      <c r="E33" s="10">
        <v>44</v>
      </c>
      <c r="F33" s="10">
        <v>10</v>
      </c>
      <c r="G33" s="35"/>
      <c r="H33" s="9" t="s">
        <v>68</v>
      </c>
      <c r="I33" s="34">
        <f t="shared" si="8"/>
        <v>27.322404371584703</v>
      </c>
      <c r="J33" s="34">
        <f t="shared" si="9"/>
        <v>43.169398907103826</v>
      </c>
      <c r="K33" s="34">
        <f t="shared" si="10"/>
        <v>24.043715846994534</v>
      </c>
      <c r="L33" s="34">
        <f t="shared" si="11"/>
        <v>5.4644808743169397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4.5703125" customWidth="1"/>
    <col min="8" max="8" width="3.42578125" customWidth="1"/>
    <col min="9" max="9" width="27.7109375" customWidth="1"/>
    <col min="10" max="14" width="13.7109375" customWidth="1"/>
  </cols>
  <sheetData>
    <row r="1" spans="1:14" ht="18" x14ac:dyDescent="0.25">
      <c r="B1" s="1" t="s">
        <v>41</v>
      </c>
    </row>
    <row r="2" spans="1:14" ht="18" x14ac:dyDescent="0.25">
      <c r="A2" s="27"/>
      <c r="B2" s="1" t="str">
        <f>Índice!B2</f>
        <v>1ª quinzena de fevereiro 2021</v>
      </c>
    </row>
    <row r="3" spans="1:14" x14ac:dyDescent="0.25">
      <c r="B3" s="28" t="s">
        <v>44</v>
      </c>
    </row>
    <row r="4" spans="1:14" ht="18" customHeight="1" x14ac:dyDescent="0.25">
      <c r="B4" s="1" t="s">
        <v>136</v>
      </c>
      <c r="C4" s="1"/>
      <c r="D4" s="1"/>
      <c r="E4" s="1"/>
      <c r="F4" s="1"/>
      <c r="G4" s="1"/>
    </row>
    <row r="5" spans="1:14" ht="4.5" customHeight="1" x14ac:dyDescent="0.25"/>
    <row r="6" spans="1:14" x14ac:dyDescent="0.25">
      <c r="B6" s="20" t="s">
        <v>38</v>
      </c>
      <c r="I6" s="2" t="s">
        <v>39</v>
      </c>
    </row>
    <row r="7" spans="1:14" ht="22.5" x14ac:dyDescent="0.25">
      <c r="B7" s="77" t="s">
        <v>0</v>
      </c>
      <c r="C7" s="77" t="s">
        <v>73</v>
      </c>
      <c r="D7" s="77" t="s">
        <v>74</v>
      </c>
      <c r="E7" s="77" t="s">
        <v>75</v>
      </c>
      <c r="F7" s="77" t="s">
        <v>76</v>
      </c>
      <c r="G7" s="3" t="s">
        <v>82</v>
      </c>
      <c r="I7" s="77" t="s">
        <v>0</v>
      </c>
      <c r="J7" s="77" t="s">
        <v>73</v>
      </c>
      <c r="K7" s="77" t="s">
        <v>74</v>
      </c>
      <c r="L7" s="77" t="s">
        <v>75</v>
      </c>
      <c r="M7" s="77" t="s">
        <v>76</v>
      </c>
      <c r="N7" s="3" t="s">
        <v>82</v>
      </c>
    </row>
    <row r="8" spans="1:14" x14ac:dyDescent="0.25">
      <c r="B8" s="4" t="s">
        <v>4</v>
      </c>
      <c r="C8" s="5"/>
      <c r="D8" s="5"/>
      <c r="E8" s="5"/>
      <c r="F8" s="5"/>
      <c r="G8" s="5"/>
      <c r="I8" s="4" t="s">
        <v>4</v>
      </c>
      <c r="J8" s="5"/>
      <c r="K8" s="5"/>
      <c r="L8" s="5"/>
      <c r="M8" s="5"/>
      <c r="N8" s="5"/>
    </row>
    <row r="9" spans="1:14" x14ac:dyDescent="0.25">
      <c r="B9" s="6" t="s">
        <v>4</v>
      </c>
      <c r="C9" s="7">
        <v>69</v>
      </c>
      <c r="D9" s="7">
        <v>300</v>
      </c>
      <c r="E9" s="7">
        <v>543</v>
      </c>
      <c r="F9" s="7">
        <v>1918</v>
      </c>
      <c r="G9" s="7">
        <v>2636</v>
      </c>
      <c r="I9" s="6" t="s">
        <v>4</v>
      </c>
      <c r="J9" s="11">
        <f>C9/(C9+D9+E9+F9+G9)*100</f>
        <v>1.2623490669593853</v>
      </c>
      <c r="K9" s="11">
        <f>D9/(D9+E9+F9+G9+C9)*100</f>
        <v>5.4884742041712409</v>
      </c>
      <c r="L9" s="11">
        <f>E9/(E9+F9+G9+D9+C9)*100</f>
        <v>9.9341383095499438</v>
      </c>
      <c r="M9" s="11">
        <f>F9/(F9+G9+E9+D9+C9)*100</f>
        <v>35.089645078668127</v>
      </c>
      <c r="N9" s="11">
        <f>G9/(G9+C9+F9+E9+D9)*100</f>
        <v>48.225393340651301</v>
      </c>
    </row>
    <row r="10" spans="1:14" x14ac:dyDescent="0.25">
      <c r="B10" s="4" t="s">
        <v>5</v>
      </c>
      <c r="C10" s="8"/>
      <c r="D10" s="8"/>
      <c r="E10" s="8"/>
      <c r="F10" s="8"/>
      <c r="G10" s="8"/>
      <c r="I10" s="4" t="s">
        <v>5</v>
      </c>
      <c r="J10" s="12"/>
      <c r="K10" s="12"/>
      <c r="L10" s="12"/>
      <c r="M10" s="12"/>
      <c r="N10" s="12"/>
    </row>
    <row r="11" spans="1:14" x14ac:dyDescent="0.25">
      <c r="B11" s="9" t="s">
        <v>6</v>
      </c>
      <c r="C11" s="10">
        <v>20</v>
      </c>
      <c r="D11" s="10">
        <v>101</v>
      </c>
      <c r="E11" s="10">
        <v>121</v>
      </c>
      <c r="F11" s="10">
        <v>226</v>
      </c>
      <c r="G11" s="10">
        <v>638</v>
      </c>
      <c r="I11" s="9" t="s">
        <v>6</v>
      </c>
      <c r="J11" s="13">
        <f t="shared" ref="J11:J22" si="0">C11/(C11+D11+E11+F11+G11)*100</f>
        <v>1.8083182640144666</v>
      </c>
      <c r="K11" s="13">
        <f t="shared" ref="K11:K22" si="1">D11/(D11+E11+F11+G11+C11)*100</f>
        <v>9.1320072332730575</v>
      </c>
      <c r="L11" s="13">
        <f t="shared" ref="L11:L22" si="2">E11/(E11+F11+G11+D11+C11)*100</f>
        <v>10.940325497287523</v>
      </c>
      <c r="M11" s="13">
        <f t="shared" ref="M11:M22" si="3">F11/(F11+G11+E11+D11+C11)*100</f>
        <v>20.433996383363471</v>
      </c>
      <c r="N11" s="13">
        <f>G11/(G11+C11+F11+E11+D11)*100</f>
        <v>57.68535262206148</v>
      </c>
    </row>
    <row r="12" spans="1:14" x14ac:dyDescent="0.25">
      <c r="B12" s="9" t="s">
        <v>7</v>
      </c>
      <c r="C12" s="10">
        <v>29</v>
      </c>
      <c r="D12" s="10">
        <v>108</v>
      </c>
      <c r="E12" s="10">
        <v>229</v>
      </c>
      <c r="F12" s="10">
        <v>602</v>
      </c>
      <c r="G12" s="10">
        <v>1032</v>
      </c>
      <c r="I12" s="9" t="s">
        <v>7</v>
      </c>
      <c r="J12" s="13">
        <f t="shared" si="0"/>
        <v>1.4500000000000002</v>
      </c>
      <c r="K12" s="13">
        <f t="shared" si="1"/>
        <v>5.4</v>
      </c>
      <c r="L12" s="13">
        <f t="shared" si="2"/>
        <v>11.450000000000001</v>
      </c>
      <c r="M12" s="13">
        <f t="shared" si="3"/>
        <v>30.099999999999998</v>
      </c>
      <c r="N12" s="13">
        <f t="shared" ref="N12:N22" si="4">G12/(G12+C12+F12+E12+D12)*100</f>
        <v>51.6</v>
      </c>
    </row>
    <row r="13" spans="1:14" x14ac:dyDescent="0.25">
      <c r="B13" s="9" t="s">
        <v>8</v>
      </c>
      <c r="C13" s="10">
        <v>16</v>
      </c>
      <c r="D13" s="10">
        <v>66</v>
      </c>
      <c r="E13" s="10">
        <v>150</v>
      </c>
      <c r="F13" s="10">
        <v>659</v>
      </c>
      <c r="G13" s="10">
        <v>681</v>
      </c>
      <c r="I13" s="9" t="s">
        <v>8</v>
      </c>
      <c r="J13" s="13">
        <f t="shared" si="0"/>
        <v>1.0178117048346056</v>
      </c>
      <c r="K13" s="13">
        <f t="shared" si="1"/>
        <v>4.1984732824427482</v>
      </c>
      <c r="L13" s="13">
        <f t="shared" si="2"/>
        <v>9.5419847328244281</v>
      </c>
      <c r="M13" s="13">
        <f t="shared" si="3"/>
        <v>41.921119592875314</v>
      </c>
      <c r="N13" s="13">
        <f t="shared" si="4"/>
        <v>43.320610687022906</v>
      </c>
    </row>
    <row r="14" spans="1:14" x14ac:dyDescent="0.25">
      <c r="B14" s="9" t="s">
        <v>9</v>
      </c>
      <c r="C14" s="10">
        <v>4</v>
      </c>
      <c r="D14" s="10">
        <v>25</v>
      </c>
      <c r="E14" s="10">
        <v>43</v>
      </c>
      <c r="F14" s="10">
        <v>431</v>
      </c>
      <c r="G14" s="10">
        <v>285</v>
      </c>
      <c r="I14" s="9" t="s">
        <v>9</v>
      </c>
      <c r="J14" s="13">
        <f t="shared" si="0"/>
        <v>0.50761421319796951</v>
      </c>
      <c r="K14" s="13">
        <f t="shared" si="1"/>
        <v>3.1725888324873095</v>
      </c>
      <c r="L14" s="13">
        <f t="shared" si="2"/>
        <v>5.4568527918781724</v>
      </c>
      <c r="M14" s="13">
        <f t="shared" si="3"/>
        <v>54.695431472081211</v>
      </c>
      <c r="N14" s="13">
        <f t="shared" si="4"/>
        <v>36.167512690355331</v>
      </c>
    </row>
    <row r="15" spans="1:14" x14ac:dyDescent="0.25">
      <c r="B15" s="4" t="s">
        <v>28</v>
      </c>
      <c r="C15" s="8"/>
      <c r="D15" s="8"/>
      <c r="E15" s="8"/>
      <c r="F15" s="8"/>
      <c r="G15" s="8"/>
      <c r="I15" s="4" t="s">
        <v>28</v>
      </c>
      <c r="J15" s="12"/>
      <c r="K15" s="12"/>
      <c r="L15" s="12"/>
      <c r="M15" s="12"/>
      <c r="N15" s="12"/>
    </row>
    <row r="16" spans="1:14" x14ac:dyDescent="0.25">
      <c r="B16" s="9" t="s">
        <v>21</v>
      </c>
      <c r="C16" s="10">
        <v>12</v>
      </c>
      <c r="D16" s="10">
        <v>61</v>
      </c>
      <c r="E16" s="10">
        <v>133</v>
      </c>
      <c r="F16" s="10">
        <v>617</v>
      </c>
      <c r="G16" s="10">
        <v>711</v>
      </c>
      <c r="I16" s="9" t="s">
        <v>21</v>
      </c>
      <c r="J16" s="13">
        <f t="shared" si="0"/>
        <v>0.78226857887874846</v>
      </c>
      <c r="K16" s="13">
        <f t="shared" si="1"/>
        <v>3.9765319426336374</v>
      </c>
      <c r="L16" s="13">
        <f t="shared" si="2"/>
        <v>8.6701434159061268</v>
      </c>
      <c r="M16" s="13">
        <f t="shared" si="3"/>
        <v>40.221642764015648</v>
      </c>
      <c r="N16" s="13">
        <f t="shared" si="4"/>
        <v>46.349413298565842</v>
      </c>
    </row>
    <row r="17" spans="2:14" x14ac:dyDescent="0.25">
      <c r="B17" s="9" t="s">
        <v>22</v>
      </c>
      <c r="C17" s="10">
        <v>4</v>
      </c>
      <c r="D17" s="10">
        <v>13</v>
      </c>
      <c r="E17" s="10">
        <v>41</v>
      </c>
      <c r="F17" s="10">
        <v>217</v>
      </c>
      <c r="G17" s="10">
        <v>331</v>
      </c>
      <c r="I17" s="9" t="s">
        <v>22</v>
      </c>
      <c r="J17" s="13">
        <f t="shared" si="0"/>
        <v>0.66006600660066006</v>
      </c>
      <c r="K17" s="13">
        <f t="shared" si="1"/>
        <v>2.1452145214521452</v>
      </c>
      <c r="L17" s="13">
        <f t="shared" si="2"/>
        <v>6.7656765676567661</v>
      </c>
      <c r="M17" s="13">
        <f t="shared" si="3"/>
        <v>35.808580858085811</v>
      </c>
      <c r="N17" s="13">
        <f t="shared" si="4"/>
        <v>54.620462046204622</v>
      </c>
    </row>
    <row r="18" spans="2:14" x14ac:dyDescent="0.25">
      <c r="B18" s="9" t="s">
        <v>23</v>
      </c>
      <c r="C18" s="10">
        <v>20</v>
      </c>
      <c r="D18" s="10">
        <v>104</v>
      </c>
      <c r="E18" s="10">
        <v>172</v>
      </c>
      <c r="F18" s="10">
        <v>534</v>
      </c>
      <c r="G18" s="10">
        <v>840</v>
      </c>
      <c r="I18" s="9" t="s">
        <v>23</v>
      </c>
      <c r="J18" s="13">
        <f t="shared" si="0"/>
        <v>1.1976047904191618</v>
      </c>
      <c r="K18" s="13">
        <f t="shared" si="1"/>
        <v>6.227544910179641</v>
      </c>
      <c r="L18" s="13">
        <f t="shared" si="2"/>
        <v>10.299401197604791</v>
      </c>
      <c r="M18" s="13">
        <f t="shared" si="3"/>
        <v>31.976047904191617</v>
      </c>
      <c r="N18" s="13">
        <f t="shared" si="4"/>
        <v>50.299401197604787</v>
      </c>
    </row>
    <row r="19" spans="2:14" x14ac:dyDescent="0.25">
      <c r="B19" s="9" t="s">
        <v>24</v>
      </c>
      <c r="C19" s="10">
        <v>0</v>
      </c>
      <c r="D19" s="10">
        <v>10</v>
      </c>
      <c r="E19" s="10">
        <v>23</v>
      </c>
      <c r="F19" s="10">
        <v>71</v>
      </c>
      <c r="G19" s="10">
        <v>87</v>
      </c>
      <c r="I19" s="9" t="s">
        <v>24</v>
      </c>
      <c r="J19" s="13">
        <f t="shared" si="0"/>
        <v>0</v>
      </c>
      <c r="K19" s="13">
        <f t="shared" si="1"/>
        <v>5.2356020942408374</v>
      </c>
      <c r="L19" s="13">
        <f t="shared" si="2"/>
        <v>12.041884816753926</v>
      </c>
      <c r="M19" s="13">
        <f t="shared" si="3"/>
        <v>37.172774869109951</v>
      </c>
      <c r="N19" s="13">
        <f t="shared" si="4"/>
        <v>45.549738219895289</v>
      </c>
    </row>
    <row r="20" spans="2:14" x14ac:dyDescent="0.25">
      <c r="B20" s="9" t="s">
        <v>25</v>
      </c>
      <c r="C20" s="10">
        <v>19</v>
      </c>
      <c r="D20" s="10">
        <v>46</v>
      </c>
      <c r="E20" s="10">
        <v>66</v>
      </c>
      <c r="F20" s="10">
        <v>46</v>
      </c>
      <c r="G20" s="10">
        <v>168</v>
      </c>
      <c r="I20" s="9" t="s">
        <v>25</v>
      </c>
      <c r="J20" s="13">
        <f t="shared" si="0"/>
        <v>5.5072463768115938</v>
      </c>
      <c r="K20" s="13">
        <f t="shared" si="1"/>
        <v>13.333333333333334</v>
      </c>
      <c r="L20" s="13">
        <f t="shared" si="2"/>
        <v>19.130434782608695</v>
      </c>
      <c r="M20" s="13">
        <f t="shared" si="3"/>
        <v>13.333333333333334</v>
      </c>
      <c r="N20" s="13">
        <f t="shared" si="4"/>
        <v>48.695652173913047</v>
      </c>
    </row>
    <row r="21" spans="2:14" x14ac:dyDescent="0.25">
      <c r="B21" s="9" t="s">
        <v>26</v>
      </c>
      <c r="C21" s="10">
        <v>1</v>
      </c>
      <c r="D21" s="10">
        <v>11</v>
      </c>
      <c r="E21" s="10">
        <v>23</v>
      </c>
      <c r="F21" s="10">
        <v>98</v>
      </c>
      <c r="G21" s="10">
        <v>89</v>
      </c>
      <c r="I21" s="9" t="s">
        <v>26</v>
      </c>
      <c r="J21" s="13">
        <f t="shared" si="0"/>
        <v>0.45045045045045046</v>
      </c>
      <c r="K21" s="13">
        <f t="shared" si="1"/>
        <v>4.954954954954955</v>
      </c>
      <c r="L21" s="13">
        <f t="shared" si="2"/>
        <v>10.36036036036036</v>
      </c>
      <c r="M21" s="13">
        <f t="shared" si="3"/>
        <v>44.144144144144143</v>
      </c>
      <c r="N21" s="13">
        <f t="shared" si="4"/>
        <v>40.090090090090094</v>
      </c>
    </row>
    <row r="22" spans="2:14" x14ac:dyDescent="0.25">
      <c r="B22" s="9" t="s">
        <v>27</v>
      </c>
      <c r="C22" s="10">
        <v>13</v>
      </c>
      <c r="D22" s="10">
        <v>55</v>
      </c>
      <c r="E22" s="10">
        <v>85</v>
      </c>
      <c r="F22" s="10">
        <v>335</v>
      </c>
      <c r="G22" s="10">
        <v>410</v>
      </c>
      <c r="I22" s="9" t="s">
        <v>27</v>
      </c>
      <c r="J22" s="13">
        <f t="shared" si="0"/>
        <v>1.4476614699331849</v>
      </c>
      <c r="K22" s="13">
        <f t="shared" si="1"/>
        <v>6.1247216035634748</v>
      </c>
      <c r="L22" s="13">
        <f t="shared" si="2"/>
        <v>9.4654788418708247</v>
      </c>
      <c r="M22" s="13">
        <f t="shared" si="3"/>
        <v>37.305122494432069</v>
      </c>
      <c r="N22" s="13">
        <f t="shared" si="4"/>
        <v>45.657015590200444</v>
      </c>
    </row>
    <row r="23" spans="2:14" x14ac:dyDescent="0.25">
      <c r="B23" s="4" t="s">
        <v>64</v>
      </c>
      <c r="C23" s="8"/>
      <c r="D23" s="8"/>
      <c r="E23" s="8"/>
      <c r="F23" s="8"/>
      <c r="G23" s="8"/>
      <c r="I23" s="4" t="s">
        <v>64</v>
      </c>
      <c r="J23" s="12"/>
      <c r="K23" s="12"/>
      <c r="L23" s="12"/>
      <c r="M23" s="12"/>
      <c r="N23" s="12"/>
    </row>
    <row r="24" spans="2:14" x14ac:dyDescent="0.25">
      <c r="B24" s="9" t="s">
        <v>57</v>
      </c>
      <c r="C24" s="10">
        <v>24</v>
      </c>
      <c r="D24" s="10">
        <v>101</v>
      </c>
      <c r="E24" s="10">
        <v>178</v>
      </c>
      <c r="F24" s="10">
        <v>569</v>
      </c>
      <c r="G24" s="10">
        <v>895</v>
      </c>
      <c r="I24" s="9" t="s">
        <v>57</v>
      </c>
      <c r="J24" s="13">
        <f t="shared" ref="J24:J30" si="5">C24/(C24+D24+E24+F24+G24)*100</f>
        <v>1.3582342954159592</v>
      </c>
      <c r="K24" s="13">
        <f t="shared" ref="K24:K30" si="6">D24/(D24+E24+F24+G24+C24)*100</f>
        <v>5.7159026598754954</v>
      </c>
      <c r="L24" s="13">
        <f t="shared" ref="L24:L30" si="7">E24/(E24+F24+G24+D24+C24)*100</f>
        <v>10.073571024335031</v>
      </c>
      <c r="M24" s="13">
        <f t="shared" ref="M24:M30" si="8">F24/(F24+G24+E24+D24+C24)*100</f>
        <v>32.201471420486698</v>
      </c>
      <c r="N24" s="13">
        <f t="shared" ref="N24:N30" si="9">G24/(G24+C24+F24+E24+D24)*100</f>
        <v>50.650820599886814</v>
      </c>
    </row>
    <row r="25" spans="2:14" x14ac:dyDescent="0.25">
      <c r="B25" s="9" t="s">
        <v>58</v>
      </c>
      <c r="C25" s="10">
        <v>8</v>
      </c>
      <c r="D25" s="10">
        <v>67</v>
      </c>
      <c r="E25" s="10">
        <v>99</v>
      </c>
      <c r="F25" s="10">
        <v>400</v>
      </c>
      <c r="G25" s="10">
        <v>528</v>
      </c>
      <c r="I25" s="9" t="s">
        <v>58</v>
      </c>
      <c r="J25" s="13">
        <f t="shared" si="5"/>
        <v>0.72595281306715065</v>
      </c>
      <c r="K25" s="13">
        <f t="shared" si="6"/>
        <v>6.0798548094373865</v>
      </c>
      <c r="L25" s="13">
        <f t="shared" si="7"/>
        <v>8.9836660617059891</v>
      </c>
      <c r="M25" s="13">
        <f t="shared" si="8"/>
        <v>36.297640653357533</v>
      </c>
      <c r="N25" s="13">
        <f t="shared" si="9"/>
        <v>47.91288566243194</v>
      </c>
    </row>
    <row r="26" spans="2:14" x14ac:dyDescent="0.25">
      <c r="B26" s="9" t="s">
        <v>59</v>
      </c>
      <c r="C26" s="10">
        <v>28</v>
      </c>
      <c r="D26" s="10">
        <v>95</v>
      </c>
      <c r="E26" s="10">
        <v>200</v>
      </c>
      <c r="F26" s="10">
        <v>775</v>
      </c>
      <c r="G26" s="10">
        <v>870</v>
      </c>
      <c r="I26" s="9" t="s">
        <v>59</v>
      </c>
      <c r="J26" s="13">
        <f t="shared" si="5"/>
        <v>1.4227642276422763</v>
      </c>
      <c r="K26" s="13">
        <f t="shared" si="6"/>
        <v>4.8272357723577235</v>
      </c>
      <c r="L26" s="13">
        <f t="shared" si="7"/>
        <v>10.16260162601626</v>
      </c>
      <c r="M26" s="13">
        <f t="shared" si="8"/>
        <v>39.380081300813011</v>
      </c>
      <c r="N26" s="13">
        <f t="shared" si="9"/>
        <v>44.207317073170735</v>
      </c>
    </row>
    <row r="27" spans="2:14" x14ac:dyDescent="0.25">
      <c r="B27" s="9" t="s">
        <v>60</v>
      </c>
      <c r="C27" s="10">
        <v>2</v>
      </c>
      <c r="D27" s="10">
        <v>10</v>
      </c>
      <c r="E27" s="10">
        <v>16</v>
      </c>
      <c r="F27" s="10">
        <v>80</v>
      </c>
      <c r="G27" s="10">
        <v>138</v>
      </c>
      <c r="I27" s="9" t="s">
        <v>60</v>
      </c>
      <c r="J27" s="13">
        <f t="shared" si="5"/>
        <v>0.81300813008130091</v>
      </c>
      <c r="K27" s="13">
        <f t="shared" si="6"/>
        <v>4.0650406504065035</v>
      </c>
      <c r="L27" s="13">
        <f t="shared" si="7"/>
        <v>6.5040650406504072</v>
      </c>
      <c r="M27" s="13">
        <f t="shared" si="8"/>
        <v>32.520325203252028</v>
      </c>
      <c r="N27" s="13">
        <f t="shared" si="9"/>
        <v>56.09756097560976</v>
      </c>
    </row>
    <row r="28" spans="2:14" x14ac:dyDescent="0.25">
      <c r="B28" s="9" t="s">
        <v>61</v>
      </c>
      <c r="C28" s="10">
        <v>5</v>
      </c>
      <c r="D28" s="10">
        <v>22</v>
      </c>
      <c r="E28" s="10">
        <v>36</v>
      </c>
      <c r="F28" s="10">
        <v>49</v>
      </c>
      <c r="G28" s="10">
        <v>119</v>
      </c>
      <c r="I28" s="9" t="s">
        <v>61</v>
      </c>
      <c r="J28" s="13">
        <f t="shared" si="5"/>
        <v>2.1645021645021645</v>
      </c>
      <c r="K28" s="13">
        <f t="shared" si="6"/>
        <v>9.5238095238095237</v>
      </c>
      <c r="L28" s="13">
        <f t="shared" si="7"/>
        <v>15.584415584415584</v>
      </c>
      <c r="M28" s="13">
        <f t="shared" si="8"/>
        <v>21.212121212121211</v>
      </c>
      <c r="N28" s="13">
        <f t="shared" si="9"/>
        <v>51.515151515151516</v>
      </c>
    </row>
    <row r="29" spans="2:14" x14ac:dyDescent="0.25">
      <c r="B29" s="9" t="s">
        <v>62</v>
      </c>
      <c r="C29" s="10">
        <v>0</v>
      </c>
      <c r="D29" s="10">
        <v>3</v>
      </c>
      <c r="E29" s="10">
        <v>7</v>
      </c>
      <c r="F29" s="10">
        <v>26</v>
      </c>
      <c r="G29" s="10">
        <v>38</v>
      </c>
      <c r="I29" s="9" t="s">
        <v>62</v>
      </c>
      <c r="J29" s="13">
        <f t="shared" si="5"/>
        <v>0</v>
      </c>
      <c r="K29" s="13">
        <f t="shared" si="6"/>
        <v>4.0540540540540544</v>
      </c>
      <c r="L29" s="13">
        <f t="shared" si="7"/>
        <v>9.4594594594594597</v>
      </c>
      <c r="M29" s="13">
        <f t="shared" si="8"/>
        <v>35.135135135135137</v>
      </c>
      <c r="N29" s="13">
        <f t="shared" si="9"/>
        <v>51.351351351351347</v>
      </c>
    </row>
    <row r="30" spans="2:14" x14ac:dyDescent="0.25">
      <c r="B30" s="9" t="s">
        <v>63</v>
      </c>
      <c r="C30" s="10">
        <v>2</v>
      </c>
      <c r="D30" s="10">
        <v>2</v>
      </c>
      <c r="E30" s="10">
        <v>7</v>
      </c>
      <c r="F30" s="10">
        <v>19</v>
      </c>
      <c r="G30" s="10">
        <v>48</v>
      </c>
      <c r="I30" s="9" t="s">
        <v>63</v>
      </c>
      <c r="J30" s="13">
        <f t="shared" si="5"/>
        <v>2.5641025641025639</v>
      </c>
      <c r="K30" s="13">
        <f t="shared" si="6"/>
        <v>2.5641025641025639</v>
      </c>
      <c r="L30" s="13">
        <f t="shared" si="7"/>
        <v>8.9743589743589745</v>
      </c>
      <c r="M30" s="13">
        <f t="shared" si="8"/>
        <v>24.358974358974358</v>
      </c>
      <c r="N30" s="13">
        <f t="shared" si="9"/>
        <v>61.53846153846154</v>
      </c>
    </row>
    <row r="31" spans="2:14" x14ac:dyDescent="0.25">
      <c r="B31" s="4" t="s">
        <v>66</v>
      </c>
      <c r="C31" s="19"/>
      <c r="D31" s="19"/>
      <c r="E31" s="19"/>
      <c r="G31" s="4"/>
      <c r="I31" s="4" t="s">
        <v>66</v>
      </c>
      <c r="J31" s="19"/>
      <c r="K31" s="19"/>
      <c r="L31" s="19"/>
      <c r="N31" s="4"/>
    </row>
    <row r="32" spans="2:14" x14ac:dyDescent="0.25">
      <c r="B32" s="9" t="s">
        <v>67</v>
      </c>
      <c r="C32" s="10">
        <v>53</v>
      </c>
      <c r="D32" s="10">
        <v>240</v>
      </c>
      <c r="E32" s="10">
        <v>418</v>
      </c>
      <c r="F32" s="10">
        <v>1290</v>
      </c>
      <c r="G32" s="10">
        <v>1981</v>
      </c>
      <c r="I32" s="9" t="s">
        <v>67</v>
      </c>
      <c r="J32" s="34">
        <f t="shared" ref="J32:J33" si="10">C32/(C32+D32+E32+F32+G32)*100</f>
        <v>1.3309894525364139</v>
      </c>
      <c r="K32" s="34">
        <f t="shared" ref="K32:K33" si="11">D32/(D32+E32+F32+G32+C32)*100</f>
        <v>6.0271220492214974</v>
      </c>
      <c r="L32" s="34">
        <f t="shared" ref="L32:L33" si="12">E32/(E32+F32+G32+D32+C32)*100</f>
        <v>10.497237569060774</v>
      </c>
      <c r="M32" s="34">
        <f t="shared" ref="M32:M33" si="13">F32/(F32+G32+E32+D32+C32)*100</f>
        <v>32.395781014565543</v>
      </c>
      <c r="N32" s="34">
        <f t="shared" ref="N32:N33" si="14">G32/(G32+C32+F32+E32+D32)*100</f>
        <v>49.748869914615774</v>
      </c>
    </row>
    <row r="33" spans="2:14" x14ac:dyDescent="0.25">
      <c r="B33" s="9" t="s">
        <v>68</v>
      </c>
      <c r="C33" s="10">
        <v>16</v>
      </c>
      <c r="D33" s="10">
        <v>60</v>
      </c>
      <c r="E33" s="10">
        <v>125</v>
      </c>
      <c r="F33" s="10">
        <v>628</v>
      </c>
      <c r="G33" s="10">
        <v>655</v>
      </c>
      <c r="I33" s="9" t="s">
        <v>68</v>
      </c>
      <c r="J33" s="34">
        <f t="shared" si="10"/>
        <v>1.0781671159029651</v>
      </c>
      <c r="K33" s="34">
        <f t="shared" si="11"/>
        <v>4.0431266846361185</v>
      </c>
      <c r="L33" s="34">
        <f t="shared" si="12"/>
        <v>8.4231805929919137</v>
      </c>
      <c r="M33" s="34">
        <f t="shared" si="13"/>
        <v>42.318059299191376</v>
      </c>
      <c r="N33" s="34">
        <f t="shared" si="14"/>
        <v>44.137466307277627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4.5703125" customWidth="1"/>
    <col min="8" max="8" width="3.42578125" customWidth="1"/>
    <col min="9" max="9" width="27.7109375" customWidth="1"/>
    <col min="10" max="14" width="13.7109375" customWidth="1"/>
  </cols>
  <sheetData>
    <row r="1" spans="1:14" ht="18" x14ac:dyDescent="0.25">
      <c r="B1" s="1" t="s">
        <v>41</v>
      </c>
    </row>
    <row r="2" spans="1:14" ht="18" x14ac:dyDescent="0.25">
      <c r="A2" s="27"/>
      <c r="B2" s="1" t="str">
        <f>Índice!B2</f>
        <v>1ª quinzena de fevereiro 2021</v>
      </c>
    </row>
    <row r="3" spans="1:14" x14ac:dyDescent="0.25">
      <c r="B3" s="28" t="s">
        <v>44</v>
      </c>
    </row>
    <row r="4" spans="1:14" ht="18" customHeight="1" x14ac:dyDescent="0.25">
      <c r="B4" s="1" t="s">
        <v>143</v>
      </c>
      <c r="C4" s="1"/>
      <c r="D4" s="1"/>
      <c r="E4" s="1"/>
      <c r="F4" s="1"/>
      <c r="G4" s="1"/>
    </row>
    <row r="5" spans="1:14" ht="4.5" customHeight="1" x14ac:dyDescent="0.25"/>
    <row r="6" spans="1:14" x14ac:dyDescent="0.25">
      <c r="B6" s="20" t="s">
        <v>38</v>
      </c>
      <c r="I6" s="2" t="s">
        <v>39</v>
      </c>
    </row>
    <row r="7" spans="1:14" ht="56.25" x14ac:dyDescent="0.25">
      <c r="B7" s="79" t="s">
        <v>0</v>
      </c>
      <c r="C7" s="79" t="s">
        <v>139</v>
      </c>
      <c r="D7" s="79" t="s">
        <v>140</v>
      </c>
      <c r="E7" s="79" t="s">
        <v>141</v>
      </c>
      <c r="F7" s="79" t="s">
        <v>142</v>
      </c>
      <c r="G7" s="3" t="s">
        <v>82</v>
      </c>
      <c r="I7" s="79" t="s">
        <v>0</v>
      </c>
      <c r="J7" s="85" t="s">
        <v>139</v>
      </c>
      <c r="K7" s="85" t="s">
        <v>140</v>
      </c>
      <c r="L7" s="85" t="s">
        <v>141</v>
      </c>
      <c r="M7" s="85" t="s">
        <v>142</v>
      </c>
      <c r="N7" s="3" t="s">
        <v>82</v>
      </c>
    </row>
    <row r="8" spans="1:14" x14ac:dyDescent="0.25">
      <c r="B8" s="4" t="s">
        <v>4</v>
      </c>
      <c r="C8" s="5"/>
      <c r="D8" s="5"/>
      <c r="E8" s="5"/>
      <c r="F8" s="5"/>
      <c r="G8" s="5"/>
      <c r="I8" s="4" t="s">
        <v>4</v>
      </c>
      <c r="J8" s="5"/>
      <c r="K8" s="5"/>
      <c r="L8" s="5"/>
      <c r="M8" s="5"/>
      <c r="N8" s="5"/>
    </row>
    <row r="9" spans="1:14" x14ac:dyDescent="0.25">
      <c r="B9" s="6" t="s">
        <v>4</v>
      </c>
      <c r="C9" s="7">
        <v>1251</v>
      </c>
      <c r="D9" s="7">
        <v>1088</v>
      </c>
      <c r="E9" s="7">
        <v>429</v>
      </c>
      <c r="F9" s="7">
        <v>1506</v>
      </c>
      <c r="G9" s="7">
        <v>1192</v>
      </c>
      <c r="I9" s="6" t="s">
        <v>4</v>
      </c>
      <c r="J9" s="11">
        <f>C9/(C9+D9+E9+F9+G9)*100</f>
        <v>22.886937431394074</v>
      </c>
      <c r="K9" s="11">
        <f>D9/(D9+E9+F9+G9+C9)*100</f>
        <v>19.904866447127699</v>
      </c>
      <c r="L9" s="11">
        <f>E9/(E9+F9+G9+D9+C9)*100</f>
        <v>7.8485181119648733</v>
      </c>
      <c r="M9" s="11">
        <f>F9/(F9+G9+E9+D9+C9)*100</f>
        <v>27.552140504939626</v>
      </c>
      <c r="N9" s="11">
        <f>G9/(G9+C9+F9+E9+D9)*100</f>
        <v>21.80753750457373</v>
      </c>
    </row>
    <row r="10" spans="1:14" x14ac:dyDescent="0.25">
      <c r="B10" s="4" t="s">
        <v>5</v>
      </c>
      <c r="C10" s="8"/>
      <c r="D10" s="8"/>
      <c r="E10" s="8"/>
      <c r="F10" s="8"/>
      <c r="G10" s="8"/>
      <c r="I10" s="4" t="s">
        <v>5</v>
      </c>
      <c r="J10" s="12"/>
      <c r="K10" s="12"/>
      <c r="L10" s="12"/>
      <c r="M10" s="12"/>
      <c r="N10" s="12"/>
    </row>
    <row r="11" spans="1:14" x14ac:dyDescent="0.25">
      <c r="B11" s="9" t="s">
        <v>6</v>
      </c>
      <c r="C11" s="10">
        <v>148</v>
      </c>
      <c r="D11" s="10">
        <v>226</v>
      </c>
      <c r="E11" s="10">
        <v>105</v>
      </c>
      <c r="F11" s="10">
        <v>317</v>
      </c>
      <c r="G11" s="10">
        <v>310</v>
      </c>
      <c r="I11" s="9" t="s">
        <v>6</v>
      </c>
      <c r="J11" s="13">
        <f t="shared" ref="J11:J22" si="0">C11/(C11+D11+E11+F11+G11)*100</f>
        <v>13.381555153707053</v>
      </c>
      <c r="K11" s="13">
        <f t="shared" ref="K11:K22" si="1">D11/(D11+E11+F11+G11+C11)*100</f>
        <v>20.433996383363471</v>
      </c>
      <c r="L11" s="13">
        <f t="shared" ref="L11:L22" si="2">E11/(E11+F11+G11+D11+C11)*100</f>
        <v>9.4936708860759502</v>
      </c>
      <c r="M11" s="13">
        <f t="shared" ref="M11:M22" si="3">F11/(F11+G11+E11+D11+C11)*100</f>
        <v>28.661844484629295</v>
      </c>
      <c r="N11" s="13">
        <f>G11/(G11+C11+F11+E11+D11)*100</f>
        <v>28.028933092224236</v>
      </c>
    </row>
    <row r="12" spans="1:14" x14ac:dyDescent="0.25">
      <c r="B12" s="9" t="s">
        <v>7</v>
      </c>
      <c r="C12" s="10">
        <v>432</v>
      </c>
      <c r="D12" s="10">
        <v>389</v>
      </c>
      <c r="E12" s="10">
        <v>186</v>
      </c>
      <c r="F12" s="10">
        <v>537</v>
      </c>
      <c r="G12" s="10">
        <v>456</v>
      </c>
      <c r="I12" s="9" t="s">
        <v>7</v>
      </c>
      <c r="J12" s="13">
        <f t="shared" si="0"/>
        <v>21.6</v>
      </c>
      <c r="K12" s="13">
        <f t="shared" si="1"/>
        <v>19.45</v>
      </c>
      <c r="L12" s="13">
        <f t="shared" si="2"/>
        <v>9.3000000000000007</v>
      </c>
      <c r="M12" s="13">
        <f t="shared" si="3"/>
        <v>26.85</v>
      </c>
      <c r="N12" s="13">
        <f t="shared" ref="N12:N22" si="4">G12/(G12+C12+F12+E12+D12)*100</f>
        <v>22.8</v>
      </c>
    </row>
    <row r="13" spans="1:14" x14ac:dyDescent="0.25">
      <c r="B13" s="9" t="s">
        <v>8</v>
      </c>
      <c r="C13" s="10">
        <v>439</v>
      </c>
      <c r="D13" s="10">
        <v>319</v>
      </c>
      <c r="E13" s="10">
        <v>106</v>
      </c>
      <c r="F13" s="10">
        <v>412</v>
      </c>
      <c r="G13" s="10">
        <v>296</v>
      </c>
      <c r="I13" s="9" t="s">
        <v>8</v>
      </c>
      <c r="J13" s="13">
        <f t="shared" si="0"/>
        <v>27.926208651399492</v>
      </c>
      <c r="K13" s="13">
        <f t="shared" si="1"/>
        <v>20.292620865139948</v>
      </c>
      <c r="L13" s="13">
        <f t="shared" si="2"/>
        <v>6.7430025445292623</v>
      </c>
      <c r="M13" s="13">
        <f t="shared" si="3"/>
        <v>26.208651399491096</v>
      </c>
      <c r="N13" s="13">
        <f t="shared" si="4"/>
        <v>18.829516539440203</v>
      </c>
    </row>
    <row r="14" spans="1:14" x14ac:dyDescent="0.25">
      <c r="B14" s="9" t="s">
        <v>9</v>
      </c>
      <c r="C14" s="10">
        <v>232</v>
      </c>
      <c r="D14" s="10">
        <v>154</v>
      </c>
      <c r="E14" s="10">
        <v>32</v>
      </c>
      <c r="F14" s="10">
        <v>240</v>
      </c>
      <c r="G14" s="10">
        <v>130</v>
      </c>
      <c r="I14" s="9" t="s">
        <v>9</v>
      </c>
      <c r="J14" s="13">
        <f t="shared" si="0"/>
        <v>29.441624365482234</v>
      </c>
      <c r="K14" s="13">
        <f t="shared" si="1"/>
        <v>19.543147208121827</v>
      </c>
      <c r="L14" s="13">
        <f t="shared" si="2"/>
        <v>4.0609137055837561</v>
      </c>
      <c r="M14" s="13">
        <f t="shared" si="3"/>
        <v>30.456852791878177</v>
      </c>
      <c r="N14" s="13">
        <f t="shared" si="4"/>
        <v>16.497461928934008</v>
      </c>
    </row>
    <row r="15" spans="1:14" x14ac:dyDescent="0.25">
      <c r="B15" s="4" t="s">
        <v>28</v>
      </c>
      <c r="C15" s="8"/>
      <c r="D15" s="8"/>
      <c r="E15" s="8"/>
      <c r="F15" s="8"/>
      <c r="G15" s="8"/>
      <c r="I15" s="4" t="s">
        <v>28</v>
      </c>
      <c r="J15" s="12"/>
      <c r="K15" s="12"/>
      <c r="L15" s="12"/>
      <c r="M15" s="12"/>
      <c r="N15" s="12"/>
    </row>
    <row r="16" spans="1:14" x14ac:dyDescent="0.25">
      <c r="B16" s="9" t="s">
        <v>21</v>
      </c>
      <c r="C16" s="10">
        <v>426</v>
      </c>
      <c r="D16" s="10">
        <v>306</v>
      </c>
      <c r="E16" s="10">
        <v>81</v>
      </c>
      <c r="F16" s="10">
        <v>406</v>
      </c>
      <c r="G16" s="10">
        <v>315</v>
      </c>
      <c r="I16" s="9" t="s">
        <v>21</v>
      </c>
      <c r="J16" s="13">
        <f t="shared" si="0"/>
        <v>27.77053455019557</v>
      </c>
      <c r="K16" s="13">
        <f t="shared" si="1"/>
        <v>19.947848761408082</v>
      </c>
      <c r="L16" s="13">
        <f t="shared" si="2"/>
        <v>5.2803129074315516</v>
      </c>
      <c r="M16" s="13">
        <f t="shared" si="3"/>
        <v>26.466753585397651</v>
      </c>
      <c r="N16" s="13">
        <f t="shared" si="4"/>
        <v>20.534550195567146</v>
      </c>
    </row>
    <row r="17" spans="2:14" x14ac:dyDescent="0.25">
      <c r="B17" s="9" t="s">
        <v>22</v>
      </c>
      <c r="C17" s="10">
        <v>140</v>
      </c>
      <c r="D17" s="10">
        <v>92</v>
      </c>
      <c r="E17" s="10">
        <v>16</v>
      </c>
      <c r="F17" s="10">
        <v>234</v>
      </c>
      <c r="G17" s="10">
        <v>124</v>
      </c>
      <c r="I17" s="9" t="s">
        <v>22</v>
      </c>
      <c r="J17" s="13">
        <f t="shared" si="0"/>
        <v>23.1023102310231</v>
      </c>
      <c r="K17" s="13">
        <f t="shared" si="1"/>
        <v>15.181518151815181</v>
      </c>
      <c r="L17" s="13">
        <f t="shared" si="2"/>
        <v>2.6402640264026402</v>
      </c>
      <c r="M17" s="13">
        <f t="shared" si="3"/>
        <v>38.613861386138616</v>
      </c>
      <c r="N17" s="13">
        <f t="shared" si="4"/>
        <v>20.462046204620464</v>
      </c>
    </row>
    <row r="18" spans="2:14" x14ac:dyDescent="0.25">
      <c r="B18" s="9" t="s">
        <v>23</v>
      </c>
      <c r="C18" s="10">
        <v>355</v>
      </c>
      <c r="D18" s="10">
        <v>354</v>
      </c>
      <c r="E18" s="10">
        <v>112</v>
      </c>
      <c r="F18" s="10">
        <v>473</v>
      </c>
      <c r="G18" s="10">
        <v>376</v>
      </c>
      <c r="I18" s="9" t="s">
        <v>23</v>
      </c>
      <c r="J18" s="13">
        <f t="shared" si="0"/>
        <v>21.257485029940121</v>
      </c>
      <c r="K18" s="13">
        <f t="shared" si="1"/>
        <v>21.19760479041916</v>
      </c>
      <c r="L18" s="13">
        <f t="shared" si="2"/>
        <v>6.706586826347305</v>
      </c>
      <c r="M18" s="13">
        <f t="shared" si="3"/>
        <v>28.323353293413174</v>
      </c>
      <c r="N18" s="13">
        <f t="shared" si="4"/>
        <v>22.514970059880241</v>
      </c>
    </row>
    <row r="19" spans="2:14" x14ac:dyDescent="0.25">
      <c r="B19" s="9" t="s">
        <v>24</v>
      </c>
      <c r="C19" s="10">
        <v>50</v>
      </c>
      <c r="D19" s="10">
        <v>34</v>
      </c>
      <c r="E19" s="10">
        <v>25</v>
      </c>
      <c r="F19" s="10">
        <v>51</v>
      </c>
      <c r="G19" s="10">
        <v>31</v>
      </c>
      <c r="I19" s="9" t="s">
        <v>24</v>
      </c>
      <c r="J19" s="13">
        <f t="shared" si="0"/>
        <v>26.178010471204189</v>
      </c>
      <c r="K19" s="13">
        <f t="shared" si="1"/>
        <v>17.801047120418847</v>
      </c>
      <c r="L19" s="13">
        <f t="shared" si="2"/>
        <v>13.089005235602095</v>
      </c>
      <c r="M19" s="13">
        <f t="shared" si="3"/>
        <v>26.701570680628272</v>
      </c>
      <c r="N19" s="13">
        <f t="shared" si="4"/>
        <v>16.230366492146597</v>
      </c>
    </row>
    <row r="20" spans="2:14" x14ac:dyDescent="0.25">
      <c r="B20" s="9" t="s">
        <v>25</v>
      </c>
      <c r="C20" s="10">
        <v>24</v>
      </c>
      <c r="D20" s="10">
        <v>91</v>
      </c>
      <c r="E20" s="10">
        <v>106</v>
      </c>
      <c r="F20" s="10">
        <v>17</v>
      </c>
      <c r="G20" s="10">
        <v>107</v>
      </c>
      <c r="I20" s="9" t="s">
        <v>25</v>
      </c>
      <c r="J20" s="13">
        <f t="shared" si="0"/>
        <v>6.9565217391304346</v>
      </c>
      <c r="K20" s="13">
        <f t="shared" si="1"/>
        <v>26.376811594202898</v>
      </c>
      <c r="L20" s="13">
        <f t="shared" si="2"/>
        <v>30.724637681159422</v>
      </c>
      <c r="M20" s="13">
        <f t="shared" si="3"/>
        <v>4.9275362318840585</v>
      </c>
      <c r="N20" s="13">
        <f t="shared" si="4"/>
        <v>31.014492753623191</v>
      </c>
    </row>
    <row r="21" spans="2:14" x14ac:dyDescent="0.25">
      <c r="B21" s="9" t="s">
        <v>26</v>
      </c>
      <c r="C21" s="10">
        <v>63</v>
      </c>
      <c r="D21" s="10">
        <v>31</v>
      </c>
      <c r="E21" s="10">
        <v>13</v>
      </c>
      <c r="F21" s="10">
        <v>73</v>
      </c>
      <c r="G21" s="10">
        <v>42</v>
      </c>
      <c r="I21" s="9" t="s">
        <v>26</v>
      </c>
      <c r="J21" s="13">
        <f t="shared" si="0"/>
        <v>28.378378378378379</v>
      </c>
      <c r="K21" s="13">
        <f t="shared" si="1"/>
        <v>13.963963963963963</v>
      </c>
      <c r="L21" s="13">
        <f t="shared" si="2"/>
        <v>5.8558558558558556</v>
      </c>
      <c r="M21" s="13">
        <f t="shared" si="3"/>
        <v>32.882882882882889</v>
      </c>
      <c r="N21" s="13">
        <f t="shared" si="4"/>
        <v>18.918918918918919</v>
      </c>
    </row>
    <row r="22" spans="2:14" x14ac:dyDescent="0.25">
      <c r="B22" s="9" t="s">
        <v>27</v>
      </c>
      <c r="C22" s="10">
        <v>193</v>
      </c>
      <c r="D22" s="10">
        <v>180</v>
      </c>
      <c r="E22" s="10">
        <v>76</v>
      </c>
      <c r="F22" s="10">
        <v>252</v>
      </c>
      <c r="G22" s="10">
        <v>197</v>
      </c>
      <c r="I22" s="9" t="s">
        <v>27</v>
      </c>
      <c r="J22" s="13">
        <f t="shared" si="0"/>
        <v>21.492204899777285</v>
      </c>
      <c r="K22" s="13">
        <f t="shared" si="1"/>
        <v>20.044543429844097</v>
      </c>
      <c r="L22" s="13">
        <f t="shared" si="2"/>
        <v>8.463251670378618</v>
      </c>
      <c r="M22" s="13">
        <f t="shared" si="3"/>
        <v>28.06236080178174</v>
      </c>
      <c r="N22" s="13">
        <f t="shared" si="4"/>
        <v>21.93763919821826</v>
      </c>
    </row>
    <row r="23" spans="2:14" x14ac:dyDescent="0.25">
      <c r="B23" s="4" t="s">
        <v>64</v>
      </c>
      <c r="C23" s="8"/>
      <c r="D23" s="8"/>
      <c r="E23" s="8"/>
      <c r="F23" s="8"/>
      <c r="G23" s="8"/>
      <c r="I23" s="4" t="s">
        <v>64</v>
      </c>
      <c r="J23" s="12"/>
      <c r="K23" s="12"/>
      <c r="L23" s="12"/>
      <c r="M23" s="12"/>
      <c r="N23" s="12"/>
    </row>
    <row r="24" spans="2:14" x14ac:dyDescent="0.25">
      <c r="B24" s="9" t="s">
        <v>57</v>
      </c>
      <c r="C24" s="10">
        <v>414</v>
      </c>
      <c r="D24" s="10">
        <v>387</v>
      </c>
      <c r="E24" s="10">
        <v>144</v>
      </c>
      <c r="F24" s="10">
        <v>423</v>
      </c>
      <c r="G24" s="10">
        <v>399</v>
      </c>
      <c r="I24" s="9" t="s">
        <v>57</v>
      </c>
      <c r="J24" s="13">
        <f t="shared" ref="J24:J30" si="5">C24/(C24+D24+E24+F24+G24)*100</f>
        <v>23.429541595925297</v>
      </c>
      <c r="K24" s="13">
        <f t="shared" ref="K24:K30" si="6">D24/(D24+E24+F24+G24+C24)*100</f>
        <v>21.901528013582343</v>
      </c>
      <c r="L24" s="13">
        <f t="shared" ref="L24:L30" si="7">E24/(E24+F24+G24+D24+C24)*100</f>
        <v>8.149405772495756</v>
      </c>
      <c r="M24" s="13">
        <f t="shared" ref="M24:M30" si="8">F24/(F24+G24+E24+D24+C24)*100</f>
        <v>23.938879456706282</v>
      </c>
      <c r="N24" s="13">
        <f t="shared" ref="N24:N30" si="9">G24/(G24+C24+F24+E24+D24)*100</f>
        <v>22.58064516129032</v>
      </c>
    </row>
    <row r="25" spans="2:14" x14ac:dyDescent="0.25">
      <c r="B25" s="9" t="s">
        <v>58</v>
      </c>
      <c r="C25" s="10">
        <v>295</v>
      </c>
      <c r="D25" s="10">
        <v>223</v>
      </c>
      <c r="E25" s="10">
        <v>73</v>
      </c>
      <c r="F25" s="10">
        <v>296</v>
      </c>
      <c r="G25" s="10">
        <v>215</v>
      </c>
      <c r="I25" s="9" t="s">
        <v>58</v>
      </c>
      <c r="J25" s="13">
        <f t="shared" si="5"/>
        <v>26.769509981851179</v>
      </c>
      <c r="K25" s="13">
        <f t="shared" si="6"/>
        <v>20.235934664246823</v>
      </c>
      <c r="L25" s="13">
        <f t="shared" si="7"/>
        <v>6.6243194192377493</v>
      </c>
      <c r="M25" s="13">
        <f t="shared" si="8"/>
        <v>26.860254083484573</v>
      </c>
      <c r="N25" s="13">
        <f t="shared" si="9"/>
        <v>19.509981851179674</v>
      </c>
    </row>
    <row r="26" spans="2:14" x14ac:dyDescent="0.25">
      <c r="B26" s="9" t="s">
        <v>59</v>
      </c>
      <c r="C26" s="10">
        <v>419</v>
      </c>
      <c r="D26" s="10">
        <v>358</v>
      </c>
      <c r="E26" s="10">
        <v>149</v>
      </c>
      <c r="F26" s="10">
        <v>631</v>
      </c>
      <c r="G26" s="10">
        <v>411</v>
      </c>
      <c r="I26" s="9" t="s">
        <v>59</v>
      </c>
      <c r="J26" s="13">
        <f t="shared" si="5"/>
        <v>21.290650406504067</v>
      </c>
      <c r="K26" s="13">
        <f t="shared" si="6"/>
        <v>18.191056910569106</v>
      </c>
      <c r="L26" s="13">
        <f t="shared" si="7"/>
        <v>7.571138211382114</v>
      </c>
      <c r="M26" s="13">
        <f t="shared" si="8"/>
        <v>32.0630081300813</v>
      </c>
      <c r="N26" s="13">
        <f t="shared" si="9"/>
        <v>20.884146341463413</v>
      </c>
    </row>
    <row r="27" spans="2:14" x14ac:dyDescent="0.25">
      <c r="B27" s="9" t="s">
        <v>60</v>
      </c>
      <c r="C27" s="10">
        <v>50</v>
      </c>
      <c r="D27" s="10">
        <v>42</v>
      </c>
      <c r="E27" s="10">
        <v>13</v>
      </c>
      <c r="F27" s="10">
        <v>77</v>
      </c>
      <c r="G27" s="10">
        <v>64</v>
      </c>
      <c r="I27" s="9" t="s">
        <v>60</v>
      </c>
      <c r="J27" s="13">
        <f t="shared" si="5"/>
        <v>20.325203252032519</v>
      </c>
      <c r="K27" s="13">
        <f t="shared" si="6"/>
        <v>17.073170731707318</v>
      </c>
      <c r="L27" s="13">
        <f t="shared" si="7"/>
        <v>5.2845528455284558</v>
      </c>
      <c r="M27" s="13">
        <f t="shared" si="8"/>
        <v>31.300813008130078</v>
      </c>
      <c r="N27" s="13">
        <f t="shared" si="9"/>
        <v>26.016260162601629</v>
      </c>
    </row>
    <row r="28" spans="2:14" x14ac:dyDescent="0.25">
      <c r="B28" s="9" t="s">
        <v>61</v>
      </c>
      <c r="C28" s="10">
        <v>39</v>
      </c>
      <c r="D28" s="10">
        <v>53</v>
      </c>
      <c r="E28" s="10">
        <v>28</v>
      </c>
      <c r="F28" s="10">
        <v>45</v>
      </c>
      <c r="G28" s="10">
        <v>66</v>
      </c>
      <c r="I28" s="9" t="s">
        <v>61</v>
      </c>
      <c r="J28" s="13">
        <f t="shared" si="5"/>
        <v>16.883116883116884</v>
      </c>
      <c r="K28" s="13">
        <f t="shared" si="6"/>
        <v>22.943722943722943</v>
      </c>
      <c r="L28" s="13">
        <f t="shared" si="7"/>
        <v>12.121212121212121</v>
      </c>
      <c r="M28" s="13">
        <f t="shared" si="8"/>
        <v>19.480519480519483</v>
      </c>
      <c r="N28" s="13">
        <f t="shared" si="9"/>
        <v>28.571428571428569</v>
      </c>
    </row>
    <row r="29" spans="2:14" x14ac:dyDescent="0.25">
      <c r="B29" s="9" t="s">
        <v>62</v>
      </c>
      <c r="C29" s="10">
        <v>20</v>
      </c>
      <c r="D29" s="10">
        <v>13</v>
      </c>
      <c r="E29" s="10">
        <v>13</v>
      </c>
      <c r="F29" s="10">
        <v>13</v>
      </c>
      <c r="G29" s="10">
        <v>15</v>
      </c>
      <c r="I29" s="9" t="s">
        <v>62</v>
      </c>
      <c r="J29" s="13">
        <f t="shared" si="5"/>
        <v>27.027027027027028</v>
      </c>
      <c r="K29" s="13">
        <f t="shared" si="6"/>
        <v>17.567567567567568</v>
      </c>
      <c r="L29" s="13">
        <f t="shared" si="7"/>
        <v>17.567567567567568</v>
      </c>
      <c r="M29" s="13">
        <f t="shared" si="8"/>
        <v>17.567567567567568</v>
      </c>
      <c r="N29" s="13">
        <f t="shared" si="9"/>
        <v>20.27027027027027</v>
      </c>
    </row>
    <row r="30" spans="2:14" x14ac:dyDescent="0.25">
      <c r="B30" s="9" t="s">
        <v>63</v>
      </c>
      <c r="C30" s="10">
        <v>14</v>
      </c>
      <c r="D30" s="10">
        <v>12</v>
      </c>
      <c r="E30" s="10">
        <v>9</v>
      </c>
      <c r="F30" s="10">
        <v>21</v>
      </c>
      <c r="G30" s="10">
        <v>22</v>
      </c>
      <c r="I30" s="9" t="s">
        <v>63</v>
      </c>
      <c r="J30" s="13">
        <f t="shared" si="5"/>
        <v>17.948717948717949</v>
      </c>
      <c r="K30" s="13">
        <f t="shared" si="6"/>
        <v>15.384615384615385</v>
      </c>
      <c r="L30" s="13">
        <f t="shared" si="7"/>
        <v>11.538461538461538</v>
      </c>
      <c r="M30" s="13">
        <f t="shared" si="8"/>
        <v>26.923076923076923</v>
      </c>
      <c r="N30" s="13">
        <f t="shared" si="9"/>
        <v>28.205128205128204</v>
      </c>
    </row>
    <row r="31" spans="2:14" x14ac:dyDescent="0.25">
      <c r="B31" s="4" t="s">
        <v>66</v>
      </c>
      <c r="C31" s="19"/>
      <c r="D31" s="19"/>
      <c r="E31" s="19"/>
      <c r="G31" s="4"/>
      <c r="I31" s="4" t="s">
        <v>66</v>
      </c>
      <c r="J31" s="19"/>
      <c r="K31" s="19"/>
      <c r="L31" s="19"/>
      <c r="N31" s="4"/>
    </row>
    <row r="32" spans="2:14" x14ac:dyDescent="0.25">
      <c r="B32" s="9" t="s">
        <v>67</v>
      </c>
      <c r="C32" s="10">
        <v>815</v>
      </c>
      <c r="D32" s="10">
        <v>778</v>
      </c>
      <c r="E32" s="10">
        <v>338</v>
      </c>
      <c r="F32" s="10">
        <v>1139</v>
      </c>
      <c r="G32" s="10">
        <v>912</v>
      </c>
      <c r="I32" s="9" t="s">
        <v>67</v>
      </c>
      <c r="J32" s="34">
        <f t="shared" ref="J32:J33" si="10">C32/(C32+D32+E32+F32+G32)*100</f>
        <v>20.467101958814666</v>
      </c>
      <c r="K32" s="34">
        <f t="shared" ref="K32:K33" si="11">D32/(D32+E32+F32+G32+C32)*100</f>
        <v>19.53792064289302</v>
      </c>
      <c r="L32" s="34">
        <f t="shared" ref="L32:L33" si="12">E32/(E32+F32+G32+D32+C32)*100</f>
        <v>8.488196885986941</v>
      </c>
      <c r="M32" s="34">
        <f t="shared" ref="M32:M33" si="13">F32/(F32+G32+E32+D32+C32)*100</f>
        <v>28.603716725263688</v>
      </c>
      <c r="N32" s="34">
        <f t="shared" ref="N32:N33" si="14">G32/(G32+C32+F32+E32+D32)*100</f>
        <v>22.903063787041688</v>
      </c>
    </row>
    <row r="33" spans="2:14" x14ac:dyDescent="0.25">
      <c r="B33" s="9" t="s">
        <v>68</v>
      </c>
      <c r="C33" s="10">
        <v>436</v>
      </c>
      <c r="D33" s="10">
        <v>310</v>
      </c>
      <c r="E33" s="10">
        <v>91</v>
      </c>
      <c r="F33" s="10">
        <v>367</v>
      </c>
      <c r="G33" s="10">
        <v>280</v>
      </c>
      <c r="I33" s="9" t="s">
        <v>68</v>
      </c>
      <c r="J33" s="34">
        <f t="shared" si="10"/>
        <v>29.380053908355798</v>
      </c>
      <c r="K33" s="34">
        <f t="shared" si="11"/>
        <v>20.889487870619945</v>
      </c>
      <c r="L33" s="34">
        <f t="shared" si="12"/>
        <v>6.132075471698113</v>
      </c>
      <c r="M33" s="34">
        <f t="shared" si="13"/>
        <v>24.730458221024261</v>
      </c>
      <c r="N33" s="34">
        <f t="shared" si="14"/>
        <v>18.867924528301888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41</v>
      </c>
    </row>
    <row r="2" spans="1:3" ht="18" x14ac:dyDescent="0.25">
      <c r="A2" s="27"/>
      <c r="B2" s="1" t="str">
        <f>Índice!B2</f>
        <v>1ª quinzena de fevereiro 2021</v>
      </c>
    </row>
    <row r="3" spans="1:3" x14ac:dyDescent="0.25">
      <c r="B3" s="28" t="s">
        <v>44</v>
      </c>
    </row>
    <row r="4" spans="1:3" ht="18" x14ac:dyDescent="0.25">
      <c r="B4" s="1" t="s">
        <v>83</v>
      </c>
    </row>
    <row r="5" spans="1:3" ht="8.25" customHeight="1" x14ac:dyDescent="0.25"/>
    <row r="6" spans="1:3" x14ac:dyDescent="0.25">
      <c r="B6" s="115" t="s">
        <v>5</v>
      </c>
      <c r="C6" s="116"/>
    </row>
    <row r="7" spans="1:3" x14ac:dyDescent="0.25">
      <c r="B7" s="9" t="s">
        <v>6</v>
      </c>
      <c r="C7" s="29" t="s">
        <v>46</v>
      </c>
    </row>
    <row r="8" spans="1:3" x14ac:dyDescent="0.25">
      <c r="B8" s="9" t="s">
        <v>7</v>
      </c>
      <c r="C8" s="29" t="s">
        <v>47</v>
      </c>
    </row>
    <row r="9" spans="1:3" x14ac:dyDescent="0.25">
      <c r="B9" s="9" t="s">
        <v>8</v>
      </c>
      <c r="C9" s="29" t="s">
        <v>48</v>
      </c>
    </row>
    <row r="10" spans="1:3" x14ac:dyDescent="0.25">
      <c r="B10" s="9" t="s">
        <v>9</v>
      </c>
      <c r="C10" s="29" t="s">
        <v>65</v>
      </c>
    </row>
    <row r="11" spans="1:3" x14ac:dyDescent="0.25">
      <c r="B11" s="31"/>
      <c r="C11" s="32"/>
    </row>
    <row r="12" spans="1:3" x14ac:dyDescent="0.25">
      <c r="B12" s="117" t="s">
        <v>28</v>
      </c>
      <c r="C12" s="118"/>
    </row>
    <row r="13" spans="1:3" x14ac:dyDescent="0.25">
      <c r="B13" s="9" t="s">
        <v>21</v>
      </c>
      <c r="C13" s="29" t="s">
        <v>49</v>
      </c>
    </row>
    <row r="14" spans="1:3" x14ac:dyDescent="0.25">
      <c r="B14" s="9" t="s">
        <v>22</v>
      </c>
      <c r="C14" s="29" t="s">
        <v>50</v>
      </c>
    </row>
    <row r="15" spans="1:3" x14ac:dyDescent="0.25">
      <c r="B15" s="9" t="s">
        <v>23</v>
      </c>
      <c r="C15" s="29" t="s">
        <v>51</v>
      </c>
    </row>
    <row r="16" spans="1:3" x14ac:dyDescent="0.25">
      <c r="B16" s="9" t="s">
        <v>24</v>
      </c>
      <c r="C16" s="29" t="s">
        <v>52</v>
      </c>
    </row>
    <row r="17" spans="2:3" x14ac:dyDescent="0.25">
      <c r="B17" s="9" t="s">
        <v>25</v>
      </c>
      <c r="C17" s="29" t="s">
        <v>53</v>
      </c>
    </row>
    <row r="18" spans="2:3" x14ac:dyDescent="0.25">
      <c r="B18" s="9" t="s">
        <v>26</v>
      </c>
      <c r="C18" s="29" t="s">
        <v>54</v>
      </c>
    </row>
    <row r="19" spans="2:3" x14ac:dyDescent="0.25">
      <c r="B19" s="9" t="s">
        <v>27</v>
      </c>
      <c r="C19" s="29" t="s">
        <v>55</v>
      </c>
    </row>
    <row r="20" spans="2:3" x14ac:dyDescent="0.25">
      <c r="B20" s="31"/>
      <c r="C20" s="32"/>
    </row>
    <row r="21" spans="2:3" x14ac:dyDescent="0.25">
      <c r="B21" s="117" t="s">
        <v>66</v>
      </c>
      <c r="C21" s="118"/>
    </row>
    <row r="22" spans="2:3" ht="69.95" customHeight="1" x14ac:dyDescent="0.25">
      <c r="B22" s="9" t="s">
        <v>67</v>
      </c>
      <c r="C22" s="33" t="s">
        <v>70</v>
      </c>
    </row>
    <row r="23" spans="2:3" ht="69.95" customHeight="1" x14ac:dyDescent="0.25">
      <c r="B23" s="9" t="s">
        <v>68</v>
      </c>
      <c r="C23" s="33" t="s">
        <v>69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41</v>
      </c>
    </row>
    <row r="2" spans="1:10" ht="18" x14ac:dyDescent="0.25">
      <c r="A2" s="27"/>
      <c r="B2" s="1" t="str">
        <f>Índice!B2</f>
        <v>1ª quinzena de fevereiro 2021</v>
      </c>
    </row>
    <row r="3" spans="1:10" x14ac:dyDescent="0.25">
      <c r="B3" s="28" t="s">
        <v>44</v>
      </c>
    </row>
    <row r="4" spans="1:10" ht="18" customHeight="1" x14ac:dyDescent="0.25">
      <c r="B4" s="1" t="s">
        <v>85</v>
      </c>
      <c r="C4" s="1"/>
      <c r="D4" s="1"/>
      <c r="E4" s="1"/>
    </row>
    <row r="5" spans="1:10" ht="4.5" customHeight="1" x14ac:dyDescent="0.25"/>
    <row r="6" spans="1:10" x14ac:dyDescent="0.25">
      <c r="B6" s="20" t="s">
        <v>38</v>
      </c>
      <c r="G6" s="20" t="s">
        <v>39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5093</v>
      </c>
      <c r="D9" s="7">
        <v>373</v>
      </c>
      <c r="E9" s="7">
        <v>45</v>
      </c>
      <c r="G9" s="6" t="s">
        <v>4</v>
      </c>
      <c r="H9" s="11">
        <f>C9/($C$9+$D$9+$E$9)*100</f>
        <v>92.415169660678643</v>
      </c>
      <c r="I9" s="11">
        <f t="shared" ref="I9:J9" si="0">D9/($C$9+$D$9+$E$9)*100</f>
        <v>6.7682816185810193</v>
      </c>
      <c r="J9" s="11">
        <f t="shared" si="0"/>
        <v>0.81654872074033746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968</v>
      </c>
      <c r="D11" s="10">
        <v>138</v>
      </c>
      <c r="E11" s="10">
        <v>19</v>
      </c>
      <c r="G11" s="9" t="s">
        <v>6</v>
      </c>
      <c r="H11" s="13">
        <f>C11/($C$11+$D$11+$E$11)*100</f>
        <v>86.044444444444451</v>
      </c>
      <c r="I11" s="13">
        <f t="shared" ref="I11:J11" si="1">D11/($C$11+$D$11+$E$11)*100</f>
        <v>12.266666666666666</v>
      </c>
      <c r="J11" s="13">
        <f t="shared" si="1"/>
        <v>1.6888888888888887</v>
      </c>
    </row>
    <row r="12" spans="1:10" x14ac:dyDescent="0.25">
      <c r="B12" s="9" t="s">
        <v>7</v>
      </c>
      <c r="C12" s="10">
        <v>1876</v>
      </c>
      <c r="D12" s="10">
        <v>124</v>
      </c>
      <c r="E12" s="10">
        <v>16</v>
      </c>
      <c r="G12" s="9" t="s">
        <v>7</v>
      </c>
      <c r="H12" s="13">
        <f>C12/($C$12+$D$12+$E$12)*100</f>
        <v>93.055555555555557</v>
      </c>
      <c r="I12" s="13">
        <f t="shared" ref="I12:J12" si="2">D12/($C$12+$D$12+$E$12)*100</f>
        <v>6.1507936507936503</v>
      </c>
      <c r="J12" s="13">
        <f t="shared" si="2"/>
        <v>0.79365079365079361</v>
      </c>
    </row>
    <row r="13" spans="1:10" x14ac:dyDescent="0.25">
      <c r="B13" s="9" t="s">
        <v>8</v>
      </c>
      <c r="C13" s="10">
        <v>1479</v>
      </c>
      <c r="D13" s="10">
        <v>93</v>
      </c>
      <c r="E13" s="10">
        <v>9</v>
      </c>
      <c r="G13" s="9" t="s">
        <v>8</v>
      </c>
      <c r="H13" s="13">
        <f>C13/($C$13+$D$13+$E$13)*100</f>
        <v>93.548387096774192</v>
      </c>
      <c r="I13" s="13">
        <f t="shared" ref="I13:J13" si="3">D13/($C$13+$D$13+$E$13)*100</f>
        <v>5.8823529411764701</v>
      </c>
      <c r="J13" s="13">
        <f t="shared" si="3"/>
        <v>0.56925996204933582</v>
      </c>
    </row>
    <row r="14" spans="1:10" x14ac:dyDescent="0.25">
      <c r="B14" s="9" t="s">
        <v>9</v>
      </c>
      <c r="C14" s="10">
        <v>770</v>
      </c>
      <c r="D14" s="10">
        <v>18</v>
      </c>
      <c r="E14" s="10">
        <v>1</v>
      </c>
      <c r="G14" s="9" t="s">
        <v>9</v>
      </c>
      <c r="H14" s="13">
        <f>C14/($C$14+$D$14+$E$14)*100</f>
        <v>97.591888466413181</v>
      </c>
      <c r="I14" s="13">
        <f t="shared" ref="I14:J14" si="4">D14/($C$14+$D$14+$E$14)*100</f>
        <v>2.2813688212927756</v>
      </c>
      <c r="J14" s="13">
        <f t="shared" si="4"/>
        <v>0.12674271229404308</v>
      </c>
    </row>
    <row r="15" spans="1:10" x14ac:dyDescent="0.25">
      <c r="B15" s="4" t="s">
        <v>28</v>
      </c>
      <c r="C15" s="8"/>
      <c r="D15" s="8"/>
      <c r="E15" s="8"/>
      <c r="G15" s="4" t="s">
        <v>28</v>
      </c>
      <c r="H15" s="8"/>
      <c r="I15" s="8"/>
      <c r="J15" s="8"/>
    </row>
    <row r="16" spans="1:10" x14ac:dyDescent="0.25">
      <c r="B16" s="9" t="s">
        <v>21</v>
      </c>
      <c r="C16" s="10">
        <v>1515</v>
      </c>
      <c r="D16" s="10">
        <v>19</v>
      </c>
      <c r="E16" s="10">
        <v>3</v>
      </c>
      <c r="G16" s="9" t="s">
        <v>21</v>
      </c>
      <c r="H16" s="13">
        <f>C16/($C$16+$D$16+$E$16)*100</f>
        <v>98.568640208197792</v>
      </c>
      <c r="I16" s="13">
        <f t="shared" ref="I16:J16" si="5">D16/($C$16+$D$16+$E$16)*100</f>
        <v>1.2361743656473649</v>
      </c>
      <c r="J16" s="13">
        <f t="shared" si="5"/>
        <v>0.1951854261548471</v>
      </c>
    </row>
    <row r="17" spans="2:10" x14ac:dyDescent="0.25">
      <c r="B17" s="9" t="s">
        <v>22</v>
      </c>
      <c r="C17" s="10">
        <v>597</v>
      </c>
      <c r="D17" s="10">
        <v>9</v>
      </c>
      <c r="E17" s="10">
        <v>5</v>
      </c>
      <c r="G17" s="9" t="s">
        <v>22</v>
      </c>
      <c r="H17" s="13">
        <f>C17/($C$17+$D$17+$E$17)*100</f>
        <v>97.708674304418992</v>
      </c>
      <c r="I17" s="13">
        <f t="shared" ref="I17:J17" si="6">D17/($C$17+$D$17+$E$17)*100</f>
        <v>1.4729950900163666</v>
      </c>
      <c r="J17" s="13">
        <f t="shared" si="6"/>
        <v>0.81833060556464821</v>
      </c>
    </row>
    <row r="18" spans="2:10" x14ac:dyDescent="0.25">
      <c r="B18" s="9" t="s">
        <v>23</v>
      </c>
      <c r="C18" s="10">
        <v>1515</v>
      </c>
      <c r="D18" s="10">
        <v>155</v>
      </c>
      <c r="E18" s="10">
        <v>19</v>
      </c>
      <c r="G18" s="9" t="s">
        <v>23</v>
      </c>
      <c r="H18" s="13">
        <f>C18/($C$18+$D$18+$E$18)*100</f>
        <v>89.698046181172288</v>
      </c>
      <c r="I18" s="13">
        <f t="shared" ref="I18:J18" si="7">D18/($C$18+$D$18+$E$18)*100</f>
        <v>9.1770278271166372</v>
      </c>
      <c r="J18" s="13">
        <f t="shared" si="7"/>
        <v>1.1249259917110717</v>
      </c>
    </row>
    <row r="19" spans="2:10" x14ac:dyDescent="0.25">
      <c r="B19" s="9" t="s">
        <v>24</v>
      </c>
      <c r="C19" s="10">
        <v>182</v>
      </c>
      <c r="D19" s="10">
        <v>9</v>
      </c>
      <c r="E19" s="10">
        <v>0</v>
      </c>
      <c r="G19" s="9" t="s">
        <v>24</v>
      </c>
      <c r="H19" s="13">
        <f>C19/($C$19+$D$19+$E$19)*100</f>
        <v>95.287958115183244</v>
      </c>
      <c r="I19" s="13">
        <f t="shared" ref="I19:J19" si="8">D19/($C$19+$D$19+$E$19)*100</f>
        <v>4.7120418848167542</v>
      </c>
      <c r="J19" s="13">
        <f t="shared" si="8"/>
        <v>0</v>
      </c>
    </row>
    <row r="20" spans="2:10" x14ac:dyDescent="0.25">
      <c r="B20" s="9" t="s">
        <v>25</v>
      </c>
      <c r="C20" s="10">
        <v>217</v>
      </c>
      <c r="D20" s="10">
        <v>128</v>
      </c>
      <c r="E20" s="10">
        <v>7</v>
      </c>
      <c r="G20" s="9" t="s">
        <v>25</v>
      </c>
      <c r="H20" s="13">
        <f>C20/($C$20+$D$20+$E$20)*100</f>
        <v>61.647727272727273</v>
      </c>
      <c r="I20" s="13">
        <f t="shared" ref="I20:J20" si="9">D20/($C$20+$D$20+$E$20)*100</f>
        <v>36.363636363636367</v>
      </c>
      <c r="J20" s="13">
        <f t="shared" si="9"/>
        <v>1.9886363636363635</v>
      </c>
    </row>
    <row r="21" spans="2:10" x14ac:dyDescent="0.25">
      <c r="B21" s="9" t="s">
        <v>26</v>
      </c>
      <c r="C21" s="10">
        <v>219</v>
      </c>
      <c r="D21" s="10">
        <v>3</v>
      </c>
      <c r="E21" s="10">
        <v>1</v>
      </c>
      <c r="G21" s="9" t="s">
        <v>26</v>
      </c>
      <c r="H21" s="13">
        <f>C21/($C$21+$D$21+$E$21)*100</f>
        <v>98.206278026905821</v>
      </c>
      <c r="I21" s="13">
        <f t="shared" ref="I21:J21" si="10">D21/($C$21+$D$21+$E$21)*100</f>
        <v>1.3452914798206279</v>
      </c>
      <c r="J21" s="13">
        <f t="shared" si="10"/>
        <v>0.44843049327354262</v>
      </c>
    </row>
    <row r="22" spans="2:10" x14ac:dyDescent="0.25">
      <c r="B22" s="9" t="s">
        <v>27</v>
      </c>
      <c r="C22" s="10">
        <v>848</v>
      </c>
      <c r="D22" s="10">
        <v>50</v>
      </c>
      <c r="E22" s="10">
        <v>10</v>
      </c>
      <c r="G22" s="9" t="s">
        <v>27</v>
      </c>
      <c r="H22" s="13">
        <f>C22/($C$22+$D$22+$E$22)*100</f>
        <v>93.392070484581495</v>
      </c>
      <c r="I22" s="13">
        <f t="shared" ref="I22:J22" si="11">D22/($C$22+$D$22+$E$22)*100</f>
        <v>5.5066079295154182</v>
      </c>
      <c r="J22" s="13">
        <f t="shared" si="11"/>
        <v>1.1013215859030838</v>
      </c>
    </row>
    <row r="23" spans="2:10" x14ac:dyDescent="0.25">
      <c r="B23" s="4" t="s">
        <v>56</v>
      </c>
      <c r="C23" s="8"/>
      <c r="D23" s="8"/>
      <c r="E23" s="8"/>
      <c r="G23" s="4" t="s">
        <v>56</v>
      </c>
      <c r="H23" s="8"/>
      <c r="I23" s="8"/>
      <c r="J23" s="8"/>
    </row>
    <row r="24" spans="2:10" x14ac:dyDescent="0.25">
      <c r="B24" s="9" t="s">
        <v>57</v>
      </c>
      <c r="C24" s="10">
        <v>1674</v>
      </c>
      <c r="D24" s="10">
        <v>93</v>
      </c>
      <c r="E24" s="10">
        <v>7</v>
      </c>
      <c r="G24" s="9" t="s">
        <v>57</v>
      </c>
      <c r="H24" s="13">
        <f t="shared" ref="H24:J30" si="12">C24/SUM($C24:$E24)*100</f>
        <v>94.363021420518606</v>
      </c>
      <c r="I24" s="13">
        <f t="shared" si="12"/>
        <v>5.2423900789177003</v>
      </c>
      <c r="J24" s="13">
        <f t="shared" si="12"/>
        <v>0.39458850056369782</v>
      </c>
    </row>
    <row r="25" spans="2:10" x14ac:dyDescent="0.25">
      <c r="B25" s="9" t="s">
        <v>58</v>
      </c>
      <c r="C25" s="10">
        <v>1048</v>
      </c>
      <c r="D25" s="10">
        <v>54</v>
      </c>
      <c r="E25" s="10">
        <v>6</v>
      </c>
      <c r="G25" s="9" t="s">
        <v>58</v>
      </c>
      <c r="H25" s="13">
        <f t="shared" si="12"/>
        <v>94.584837545126348</v>
      </c>
      <c r="I25" s="13">
        <f t="shared" si="12"/>
        <v>4.8736462093862816</v>
      </c>
      <c r="J25" s="13">
        <f t="shared" si="12"/>
        <v>0.54151624548736454</v>
      </c>
    </row>
    <row r="26" spans="2:10" x14ac:dyDescent="0.25">
      <c r="B26" s="9" t="s">
        <v>59</v>
      </c>
      <c r="C26" s="10">
        <v>1811</v>
      </c>
      <c r="D26" s="10">
        <v>157</v>
      </c>
      <c r="E26" s="10">
        <v>21</v>
      </c>
      <c r="G26" s="9" t="s">
        <v>59</v>
      </c>
      <c r="H26" s="13">
        <f t="shared" si="12"/>
        <v>91.050779286073407</v>
      </c>
      <c r="I26" s="13">
        <f t="shared" si="12"/>
        <v>7.8934137757667164</v>
      </c>
      <c r="J26" s="13">
        <f t="shared" si="12"/>
        <v>1.0558069381598794</v>
      </c>
    </row>
    <row r="27" spans="2:10" x14ac:dyDescent="0.25">
      <c r="B27" s="9" t="s">
        <v>60</v>
      </c>
      <c r="C27" s="10">
        <v>227</v>
      </c>
      <c r="D27" s="10">
        <v>19</v>
      </c>
      <c r="E27" s="10">
        <v>5</v>
      </c>
      <c r="G27" s="9" t="s">
        <v>60</v>
      </c>
      <c r="H27" s="13">
        <f t="shared" si="12"/>
        <v>90.438247011952186</v>
      </c>
      <c r="I27" s="13">
        <f t="shared" si="12"/>
        <v>7.569721115537849</v>
      </c>
      <c r="J27" s="13">
        <f t="shared" si="12"/>
        <v>1.9920318725099602</v>
      </c>
    </row>
    <row r="28" spans="2:10" x14ac:dyDescent="0.25">
      <c r="B28" s="9" t="s">
        <v>61</v>
      </c>
      <c r="C28" s="10">
        <v>188</v>
      </c>
      <c r="D28" s="10">
        <v>43</v>
      </c>
      <c r="E28" s="10">
        <v>5</v>
      </c>
      <c r="G28" s="9" t="s">
        <v>61</v>
      </c>
      <c r="H28" s="13">
        <f t="shared" si="12"/>
        <v>79.66101694915254</v>
      </c>
      <c r="I28" s="13">
        <f t="shared" si="12"/>
        <v>18.220338983050848</v>
      </c>
      <c r="J28" s="13">
        <f t="shared" si="12"/>
        <v>2.1186440677966099</v>
      </c>
    </row>
    <row r="29" spans="2:10" x14ac:dyDescent="0.25">
      <c r="B29" s="9" t="s">
        <v>62</v>
      </c>
      <c r="C29" s="10">
        <v>70</v>
      </c>
      <c r="D29" s="10">
        <v>4</v>
      </c>
      <c r="E29" s="10">
        <v>0</v>
      </c>
      <c r="G29" s="9" t="s">
        <v>62</v>
      </c>
      <c r="H29" s="13">
        <f t="shared" si="12"/>
        <v>94.594594594594597</v>
      </c>
      <c r="I29" s="13">
        <f t="shared" si="12"/>
        <v>5.4054054054054053</v>
      </c>
      <c r="J29" s="13">
        <f t="shared" si="12"/>
        <v>0</v>
      </c>
    </row>
    <row r="30" spans="2:10" x14ac:dyDescent="0.25">
      <c r="B30" s="9" t="s">
        <v>63</v>
      </c>
      <c r="C30" s="10">
        <v>75</v>
      </c>
      <c r="D30" s="10">
        <v>3</v>
      </c>
      <c r="E30" s="10">
        <v>1</v>
      </c>
      <c r="G30" s="9" t="s">
        <v>63</v>
      </c>
      <c r="H30" s="13">
        <f t="shared" si="12"/>
        <v>94.936708860759495</v>
      </c>
      <c r="I30" s="13">
        <f t="shared" si="12"/>
        <v>3.79746835443038</v>
      </c>
      <c r="J30" s="13">
        <f t="shared" si="12"/>
        <v>1.2658227848101267</v>
      </c>
    </row>
    <row r="31" spans="2:10" x14ac:dyDescent="0.25">
      <c r="B31" s="4" t="s">
        <v>66</v>
      </c>
      <c r="C31" s="19"/>
      <c r="D31" s="19"/>
      <c r="E31" s="19"/>
      <c r="G31" s="4" t="s">
        <v>66</v>
      </c>
      <c r="H31" s="30"/>
      <c r="I31" s="30"/>
      <c r="J31" s="30"/>
    </row>
    <row r="32" spans="2:10" x14ac:dyDescent="0.25">
      <c r="B32" s="9" t="s">
        <v>67</v>
      </c>
      <c r="C32" s="10">
        <v>3641</v>
      </c>
      <c r="D32" s="10">
        <v>341</v>
      </c>
      <c r="E32" s="10">
        <v>41</v>
      </c>
      <c r="G32" s="9" t="s">
        <v>67</v>
      </c>
      <c r="H32" s="34">
        <f t="shared" ref="H32:H33" si="13">C32/SUM($C32:$E32)*100</f>
        <v>90.504598558289828</v>
      </c>
      <c r="I32" s="34">
        <f t="shared" ref="I32:I33" si="14">D32/SUM($C32:$E32)*100</f>
        <v>8.4762614963957255</v>
      </c>
      <c r="J32" s="34">
        <f t="shared" ref="J32:J33" si="15">E32/SUM($C32:$E32)*100</f>
        <v>1.0191399453144421</v>
      </c>
    </row>
    <row r="33" spans="2:10" x14ac:dyDescent="0.25">
      <c r="B33" s="9" t="s">
        <v>68</v>
      </c>
      <c r="C33" s="10">
        <v>1452</v>
      </c>
      <c r="D33" s="10">
        <v>32</v>
      </c>
      <c r="E33" s="10">
        <v>4</v>
      </c>
      <c r="G33" s="9" t="s">
        <v>68</v>
      </c>
      <c r="H33" s="34">
        <f t="shared" si="13"/>
        <v>97.58064516129032</v>
      </c>
      <c r="I33" s="34">
        <f t="shared" si="14"/>
        <v>2.1505376344086025</v>
      </c>
      <c r="J33" s="34">
        <f t="shared" si="15"/>
        <v>0.26881720430107531</v>
      </c>
    </row>
  </sheetData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2" zoomScaleNormal="100" workbookViewId="0">
      <selection activeCell="B2" sqref="B2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57" customHeight="1" x14ac:dyDescent="0.25">
      <c r="B4" s="98" t="s">
        <v>86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" t="s">
        <v>39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82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3032</v>
      </c>
      <c r="D9" s="7">
        <v>203</v>
      </c>
      <c r="E9" s="7">
        <v>1649</v>
      </c>
      <c r="F9" s="7">
        <v>582</v>
      </c>
      <c r="H9" s="6" t="s">
        <v>4</v>
      </c>
      <c r="I9" s="11">
        <f>C9/(C9+D9+E9+F9)*100</f>
        <v>55.47017929015734</v>
      </c>
      <c r="J9" s="11">
        <f>D9/(D9+E9+F9+C9)*100</f>
        <v>3.7138675448225391</v>
      </c>
      <c r="K9" s="11">
        <f>E9/(E9+F9+D9+C9)*100</f>
        <v>30.168313208927916</v>
      </c>
      <c r="L9" s="11">
        <f>F9/(F9+E9+D9+C9)*100</f>
        <v>10.647639956092206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633</v>
      </c>
      <c r="D11" s="10">
        <v>29</v>
      </c>
      <c r="E11" s="10">
        <v>302</v>
      </c>
      <c r="F11" s="10">
        <v>142</v>
      </c>
      <c r="H11" s="9" t="s">
        <v>6</v>
      </c>
      <c r="I11" s="13">
        <f t="shared" ref="I11:I21" si="0">C11/(C11+D11+E11+F11)*100</f>
        <v>57.233273056057868</v>
      </c>
      <c r="J11" s="13">
        <f t="shared" ref="J11:J22" si="1">D11/(D11+E11+F11+C11)*100</f>
        <v>2.6220614828209765</v>
      </c>
      <c r="K11" s="13">
        <f t="shared" ref="K11:K22" si="2">E11/(E11+F11+D11+C11)*100</f>
        <v>27.305605786618447</v>
      </c>
      <c r="L11" s="13">
        <f t="shared" ref="L11:L22" si="3">F11/(F11+E11+D11+C11)*100</f>
        <v>12.839059674502712</v>
      </c>
    </row>
    <row r="12" spans="1:12" x14ac:dyDescent="0.25">
      <c r="B12" s="9" t="s">
        <v>7</v>
      </c>
      <c r="C12" s="10">
        <v>1083</v>
      </c>
      <c r="D12" s="10">
        <v>72</v>
      </c>
      <c r="E12" s="10">
        <v>624</v>
      </c>
      <c r="F12" s="10">
        <v>221</v>
      </c>
      <c r="H12" s="9" t="s">
        <v>7</v>
      </c>
      <c r="I12" s="13">
        <f t="shared" si="0"/>
        <v>54.15</v>
      </c>
      <c r="J12" s="13">
        <f t="shared" si="1"/>
        <v>3.5999999999999996</v>
      </c>
      <c r="K12" s="13">
        <f t="shared" si="2"/>
        <v>31.2</v>
      </c>
      <c r="L12" s="13">
        <f t="shared" si="3"/>
        <v>11.05</v>
      </c>
    </row>
    <row r="13" spans="1:12" x14ac:dyDescent="0.25">
      <c r="B13" s="9" t="s">
        <v>8</v>
      </c>
      <c r="C13" s="10">
        <v>858</v>
      </c>
      <c r="D13" s="10">
        <v>63</v>
      </c>
      <c r="E13" s="10">
        <v>499</v>
      </c>
      <c r="F13" s="10">
        <v>152</v>
      </c>
      <c r="H13" s="9" t="s">
        <v>8</v>
      </c>
      <c r="I13" s="13">
        <f t="shared" si="0"/>
        <v>54.580152671755719</v>
      </c>
      <c r="J13" s="13">
        <f t="shared" si="1"/>
        <v>4.007633587786259</v>
      </c>
      <c r="K13" s="13">
        <f t="shared" si="2"/>
        <v>31.743002544529265</v>
      </c>
      <c r="L13" s="13">
        <f t="shared" si="3"/>
        <v>9.669211195928753</v>
      </c>
    </row>
    <row r="14" spans="1:12" x14ac:dyDescent="0.25">
      <c r="B14" s="9" t="s">
        <v>9</v>
      </c>
      <c r="C14" s="10">
        <v>458</v>
      </c>
      <c r="D14" s="10">
        <v>39</v>
      </c>
      <c r="E14" s="10">
        <v>224</v>
      </c>
      <c r="F14" s="10">
        <v>67</v>
      </c>
      <c r="H14" s="9" t="s">
        <v>9</v>
      </c>
      <c r="I14" s="13">
        <f t="shared" si="0"/>
        <v>58.121827411167516</v>
      </c>
      <c r="J14" s="13">
        <f t="shared" si="1"/>
        <v>4.9492385786802036</v>
      </c>
      <c r="K14" s="13">
        <f t="shared" si="2"/>
        <v>28.426395939086298</v>
      </c>
      <c r="L14" s="13">
        <f t="shared" si="3"/>
        <v>8.5025380710659899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762</v>
      </c>
      <c r="D16" s="10">
        <v>72</v>
      </c>
      <c r="E16" s="10">
        <v>566</v>
      </c>
      <c r="F16" s="10">
        <v>134</v>
      </c>
      <c r="H16" s="9" t="s">
        <v>21</v>
      </c>
      <c r="I16" s="13">
        <f t="shared" si="0"/>
        <v>49.674054758800523</v>
      </c>
      <c r="J16" s="13">
        <f t="shared" si="1"/>
        <v>4.6936114732724903</v>
      </c>
      <c r="K16" s="13">
        <f t="shared" si="2"/>
        <v>36.897001303780961</v>
      </c>
      <c r="L16" s="13">
        <f t="shared" si="3"/>
        <v>8.7353324641460226</v>
      </c>
    </row>
    <row r="17" spans="2:12" x14ac:dyDescent="0.25">
      <c r="B17" s="9" t="s">
        <v>22</v>
      </c>
      <c r="C17" s="10">
        <v>224</v>
      </c>
      <c r="D17" s="10">
        <v>8</v>
      </c>
      <c r="E17" s="10">
        <v>280</v>
      </c>
      <c r="F17" s="10">
        <v>94</v>
      </c>
      <c r="H17" s="9" t="s">
        <v>22</v>
      </c>
      <c r="I17" s="13">
        <f t="shared" si="0"/>
        <v>36.963696369636963</v>
      </c>
      <c r="J17" s="13">
        <f t="shared" si="1"/>
        <v>1.3201320132013201</v>
      </c>
      <c r="K17" s="13">
        <f t="shared" si="2"/>
        <v>46.204620462046201</v>
      </c>
      <c r="L17" s="13">
        <f t="shared" si="3"/>
        <v>15.511551155115511</v>
      </c>
    </row>
    <row r="18" spans="2:12" x14ac:dyDescent="0.25">
      <c r="B18" s="9" t="s">
        <v>23</v>
      </c>
      <c r="C18" s="10">
        <v>1020</v>
      </c>
      <c r="D18" s="10">
        <v>77</v>
      </c>
      <c r="E18" s="10">
        <v>417</v>
      </c>
      <c r="F18" s="10">
        <v>156</v>
      </c>
      <c r="H18" s="9" t="s">
        <v>23</v>
      </c>
      <c r="I18" s="13">
        <f t="shared" si="0"/>
        <v>61.077844311377248</v>
      </c>
      <c r="J18" s="13">
        <f t="shared" si="1"/>
        <v>4.6107784431137722</v>
      </c>
      <c r="K18" s="13">
        <f t="shared" si="2"/>
        <v>24.970059880239521</v>
      </c>
      <c r="L18" s="13">
        <f t="shared" si="3"/>
        <v>9.341317365269461</v>
      </c>
    </row>
    <row r="19" spans="2:12" x14ac:dyDescent="0.25">
      <c r="B19" s="9" t="s">
        <v>24</v>
      </c>
      <c r="C19" s="10">
        <v>135</v>
      </c>
      <c r="D19" s="10">
        <v>10</v>
      </c>
      <c r="E19" s="10">
        <v>27</v>
      </c>
      <c r="F19" s="10">
        <v>19</v>
      </c>
      <c r="H19" s="9" t="s">
        <v>24</v>
      </c>
      <c r="I19" s="13">
        <f t="shared" si="0"/>
        <v>70.680628272251312</v>
      </c>
      <c r="J19" s="13">
        <f t="shared" si="1"/>
        <v>5.2356020942408374</v>
      </c>
      <c r="K19" s="13">
        <f t="shared" si="2"/>
        <v>14.136125654450263</v>
      </c>
      <c r="L19" s="13">
        <f t="shared" si="3"/>
        <v>9.9476439790575917</v>
      </c>
    </row>
    <row r="20" spans="2:12" x14ac:dyDescent="0.25">
      <c r="B20" s="9" t="s">
        <v>25</v>
      </c>
      <c r="C20" s="10">
        <v>307</v>
      </c>
      <c r="D20" s="10">
        <v>1</v>
      </c>
      <c r="E20" s="10">
        <v>11</v>
      </c>
      <c r="F20" s="10">
        <v>26</v>
      </c>
      <c r="H20" s="9" t="s">
        <v>25</v>
      </c>
      <c r="I20" s="13">
        <f t="shared" si="0"/>
        <v>88.985507246376812</v>
      </c>
      <c r="J20" s="13">
        <f t="shared" si="1"/>
        <v>0.28985507246376813</v>
      </c>
      <c r="K20" s="13">
        <f t="shared" si="2"/>
        <v>3.1884057971014492</v>
      </c>
      <c r="L20" s="13">
        <f t="shared" si="3"/>
        <v>7.5362318840579716</v>
      </c>
    </row>
    <row r="21" spans="2:12" x14ac:dyDescent="0.25">
      <c r="B21" s="9" t="s">
        <v>26</v>
      </c>
      <c r="C21" s="10">
        <v>95</v>
      </c>
      <c r="D21" s="10">
        <v>5</v>
      </c>
      <c r="E21" s="10">
        <v>90</v>
      </c>
      <c r="F21" s="10">
        <v>32</v>
      </c>
      <c r="H21" s="9" t="s">
        <v>26</v>
      </c>
      <c r="I21" s="13">
        <f t="shared" si="0"/>
        <v>42.792792792792795</v>
      </c>
      <c r="J21" s="13">
        <f t="shared" si="1"/>
        <v>2.2522522522522523</v>
      </c>
      <c r="K21" s="13">
        <f t="shared" si="2"/>
        <v>40.54054054054054</v>
      </c>
      <c r="L21" s="13">
        <f t="shared" si="3"/>
        <v>14.414414414414415</v>
      </c>
    </row>
    <row r="22" spans="2:12" x14ac:dyDescent="0.25">
      <c r="B22" s="9" t="s">
        <v>27</v>
      </c>
      <c r="C22" s="10">
        <v>489</v>
      </c>
      <c r="D22" s="10">
        <v>30</v>
      </c>
      <c r="E22" s="10">
        <v>258</v>
      </c>
      <c r="F22" s="10">
        <v>121</v>
      </c>
      <c r="H22" s="9" t="s">
        <v>27</v>
      </c>
      <c r="I22" s="13">
        <f>C22/(C22+D22+E22+F22)*100</f>
        <v>54.454342984409799</v>
      </c>
      <c r="J22" s="13">
        <f t="shared" si="1"/>
        <v>3.3407572383073498</v>
      </c>
      <c r="K22" s="13">
        <f t="shared" si="2"/>
        <v>28.730512249443208</v>
      </c>
      <c r="L22" s="13">
        <f t="shared" si="3"/>
        <v>13.474387527839642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953</v>
      </c>
      <c r="D24" s="10">
        <v>72</v>
      </c>
      <c r="E24" s="10">
        <v>554</v>
      </c>
      <c r="F24" s="10">
        <v>188</v>
      </c>
      <c r="H24" s="9" t="s">
        <v>57</v>
      </c>
      <c r="I24" s="13">
        <f t="shared" ref="I24:I30" si="4">C24/(C24+D24+E24+F24)*100</f>
        <v>53.933220147142045</v>
      </c>
      <c r="J24" s="13">
        <f>D24/(D24+E24+F24+C24)*100</f>
        <v>4.074702886247878</v>
      </c>
      <c r="K24" s="13">
        <f t="shared" ref="K24:K30" si="5">E24/(E24+F24+D24+C24)*100</f>
        <v>31.352574985851728</v>
      </c>
      <c r="L24" s="13">
        <f t="shared" ref="L24:L30" si="6">F24/(F24+E24+D24+C24)*100</f>
        <v>10.639501980758348</v>
      </c>
    </row>
    <row r="25" spans="2:12" x14ac:dyDescent="0.25">
      <c r="B25" s="9" t="s">
        <v>58</v>
      </c>
      <c r="C25" s="10">
        <v>564</v>
      </c>
      <c r="D25" s="10">
        <v>43</v>
      </c>
      <c r="E25" s="10">
        <v>392</v>
      </c>
      <c r="F25" s="10">
        <v>103</v>
      </c>
      <c r="H25" s="9" t="s">
        <v>58</v>
      </c>
      <c r="I25" s="13">
        <f t="shared" si="4"/>
        <v>51.179673321234119</v>
      </c>
      <c r="J25" s="13">
        <f t="shared" ref="J25:J30" si="7">D25/(D25+E25+F25+C25)*100</f>
        <v>3.9019963702359348</v>
      </c>
      <c r="K25" s="13">
        <f t="shared" si="5"/>
        <v>35.57168784029038</v>
      </c>
      <c r="L25" s="13">
        <f t="shared" si="6"/>
        <v>9.3466424682395655</v>
      </c>
    </row>
    <row r="26" spans="2:12" x14ac:dyDescent="0.25">
      <c r="B26" s="9" t="s">
        <v>59</v>
      </c>
      <c r="C26" s="10">
        <v>1147</v>
      </c>
      <c r="D26" s="10">
        <v>64</v>
      </c>
      <c r="E26" s="10">
        <v>529</v>
      </c>
      <c r="F26" s="10">
        <v>228</v>
      </c>
      <c r="H26" s="9" t="s">
        <v>59</v>
      </c>
      <c r="I26" s="13">
        <f t="shared" si="4"/>
        <v>58.282520325203258</v>
      </c>
      <c r="J26" s="13">
        <f t="shared" si="7"/>
        <v>3.2520325203252036</v>
      </c>
      <c r="K26" s="13">
        <f t="shared" si="5"/>
        <v>26.880081300813007</v>
      </c>
      <c r="L26" s="13">
        <f t="shared" si="6"/>
        <v>11.585365853658537</v>
      </c>
    </row>
    <row r="27" spans="2:12" x14ac:dyDescent="0.25">
      <c r="B27" s="9" t="s">
        <v>60</v>
      </c>
      <c r="C27" s="10">
        <v>109</v>
      </c>
      <c r="D27" s="10">
        <v>12</v>
      </c>
      <c r="E27" s="10">
        <v>96</v>
      </c>
      <c r="F27" s="10">
        <v>29</v>
      </c>
      <c r="H27" s="9" t="s">
        <v>60</v>
      </c>
      <c r="I27" s="13">
        <f t="shared" si="4"/>
        <v>44.308943089430898</v>
      </c>
      <c r="J27" s="13">
        <f t="shared" si="7"/>
        <v>4.8780487804878048</v>
      </c>
      <c r="K27" s="13">
        <f t="shared" si="5"/>
        <v>39.024390243902438</v>
      </c>
      <c r="L27" s="13">
        <f t="shared" si="6"/>
        <v>11.788617886178862</v>
      </c>
    </row>
    <row r="28" spans="2:12" x14ac:dyDescent="0.25">
      <c r="B28" s="9" t="s">
        <v>61</v>
      </c>
      <c r="C28" s="10">
        <v>166</v>
      </c>
      <c r="D28" s="10">
        <v>8</v>
      </c>
      <c r="E28" s="10">
        <v>36</v>
      </c>
      <c r="F28" s="10">
        <v>21</v>
      </c>
      <c r="H28" s="9" t="s">
        <v>61</v>
      </c>
      <c r="I28" s="13">
        <f t="shared" si="4"/>
        <v>71.861471861471856</v>
      </c>
      <c r="J28" s="13">
        <f t="shared" si="7"/>
        <v>3.4632034632034632</v>
      </c>
      <c r="K28" s="13">
        <f t="shared" si="5"/>
        <v>15.584415584415584</v>
      </c>
      <c r="L28" s="13">
        <f t="shared" si="6"/>
        <v>9.0909090909090917</v>
      </c>
    </row>
    <row r="29" spans="2:12" x14ac:dyDescent="0.25">
      <c r="B29" s="9" t="s">
        <v>62</v>
      </c>
      <c r="C29" s="10">
        <v>39</v>
      </c>
      <c r="D29" s="10">
        <v>2</v>
      </c>
      <c r="E29" s="10">
        <v>29</v>
      </c>
      <c r="F29" s="10">
        <v>4</v>
      </c>
      <c r="H29" s="9" t="s">
        <v>62</v>
      </c>
      <c r="I29" s="13">
        <f t="shared" si="4"/>
        <v>52.702702702702695</v>
      </c>
      <c r="J29" s="13">
        <f t="shared" si="7"/>
        <v>2.7027027027027026</v>
      </c>
      <c r="K29" s="13">
        <f t="shared" si="5"/>
        <v>39.189189189189186</v>
      </c>
      <c r="L29" s="13">
        <f t="shared" si="6"/>
        <v>5.4054054054054053</v>
      </c>
    </row>
    <row r="30" spans="2:12" x14ac:dyDescent="0.25">
      <c r="B30" s="9" t="s">
        <v>63</v>
      </c>
      <c r="C30" s="10">
        <v>54</v>
      </c>
      <c r="D30" s="10">
        <v>2</v>
      </c>
      <c r="E30" s="10">
        <v>13</v>
      </c>
      <c r="F30" s="10">
        <v>9</v>
      </c>
      <c r="H30" s="9" t="s">
        <v>63</v>
      </c>
      <c r="I30" s="13">
        <f t="shared" si="4"/>
        <v>69.230769230769226</v>
      </c>
      <c r="J30" s="13">
        <f t="shared" si="7"/>
        <v>2.5641025641025639</v>
      </c>
      <c r="K30" s="13">
        <f t="shared" si="5"/>
        <v>16.666666666666664</v>
      </c>
      <c r="L30" s="13">
        <f t="shared" si="6"/>
        <v>11.538461538461538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2294</v>
      </c>
      <c r="D32" s="10">
        <v>138</v>
      </c>
      <c r="E32" s="10">
        <v>1122</v>
      </c>
      <c r="F32" s="10">
        <v>428</v>
      </c>
      <c r="H32" s="9" t="s">
        <v>67</v>
      </c>
      <c r="I32" s="34">
        <f t="shared" ref="I32:I33" si="8">C32/(C32+D32+E32+F32)*100</f>
        <v>57.609241587142137</v>
      </c>
      <c r="J32" s="34">
        <f t="shared" ref="J32:J33" si="9">D32/(D32+E32+F32+C32)*100</f>
        <v>3.4655951783023609</v>
      </c>
      <c r="K32" s="34">
        <f t="shared" ref="K32:K33" si="10">E32/(E32+F32+D32+C32)*100</f>
        <v>28.176795580110497</v>
      </c>
      <c r="L32" s="34">
        <f t="shared" ref="L32:L33" si="11">F32/(F32+E32+D32+C32)*100</f>
        <v>10.748367654445003</v>
      </c>
    </row>
    <row r="33" spans="2:12" x14ac:dyDescent="0.25">
      <c r="B33" s="9" t="s">
        <v>68</v>
      </c>
      <c r="C33" s="10">
        <v>738</v>
      </c>
      <c r="D33" s="10">
        <v>65</v>
      </c>
      <c r="E33" s="10">
        <v>527</v>
      </c>
      <c r="F33" s="10">
        <v>154</v>
      </c>
      <c r="H33" s="9" t="s">
        <v>68</v>
      </c>
      <c r="I33" s="34">
        <f t="shared" si="8"/>
        <v>49.730458221024257</v>
      </c>
      <c r="J33" s="34">
        <f t="shared" si="9"/>
        <v>4.3800539083557952</v>
      </c>
      <c r="K33" s="34">
        <f t="shared" si="10"/>
        <v>35.512129380053906</v>
      </c>
      <c r="L33" s="34">
        <f t="shared" si="11"/>
        <v>10.377358490566039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41</v>
      </c>
    </row>
    <row r="2" spans="1:24" ht="18" x14ac:dyDescent="0.25">
      <c r="A2" s="27"/>
      <c r="B2" s="1" t="str">
        <f>Índice!B2</f>
        <v>1ª quinzena de fevereiro 2021</v>
      </c>
    </row>
    <row r="3" spans="1:24" x14ac:dyDescent="0.25">
      <c r="B3" s="28" t="s">
        <v>44</v>
      </c>
    </row>
    <row r="4" spans="1:24" ht="18" customHeight="1" x14ac:dyDescent="0.25">
      <c r="B4" s="1" t="s">
        <v>87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38</v>
      </c>
      <c r="N6" s="20" t="s">
        <v>39</v>
      </c>
    </row>
    <row r="7" spans="1:24" x14ac:dyDescent="0.25">
      <c r="B7" s="100" t="s">
        <v>0</v>
      </c>
      <c r="C7" s="100" t="s">
        <v>14</v>
      </c>
      <c r="D7" s="100"/>
      <c r="E7" s="100"/>
      <c r="F7" s="100"/>
      <c r="G7" s="101"/>
      <c r="H7" s="99" t="s">
        <v>15</v>
      </c>
      <c r="I7" s="100"/>
      <c r="J7" s="100"/>
      <c r="K7" s="100"/>
      <c r="L7" s="100"/>
      <c r="N7" s="100" t="s">
        <v>0</v>
      </c>
      <c r="O7" s="100" t="s">
        <v>14</v>
      </c>
      <c r="P7" s="100"/>
      <c r="Q7" s="100"/>
      <c r="R7" s="100"/>
      <c r="S7" s="101"/>
      <c r="T7" s="99" t="s">
        <v>15</v>
      </c>
      <c r="U7" s="100"/>
      <c r="V7" s="100"/>
      <c r="W7" s="100"/>
      <c r="X7" s="100"/>
    </row>
    <row r="8" spans="1:24" ht="22.5" x14ac:dyDescent="0.25">
      <c r="B8" s="102"/>
      <c r="C8" s="40" t="s">
        <v>16</v>
      </c>
      <c r="D8" s="40" t="s">
        <v>17</v>
      </c>
      <c r="E8" s="40" t="s">
        <v>18</v>
      </c>
      <c r="F8" s="40" t="s">
        <v>19</v>
      </c>
      <c r="G8" s="41" t="s">
        <v>20</v>
      </c>
      <c r="H8" s="39" t="s">
        <v>16</v>
      </c>
      <c r="I8" s="23" t="s">
        <v>17</v>
      </c>
      <c r="J8" s="23" t="s">
        <v>18</v>
      </c>
      <c r="K8" s="23" t="s">
        <v>19</v>
      </c>
      <c r="L8" s="23" t="s">
        <v>20</v>
      </c>
      <c r="N8" s="102"/>
      <c r="O8" s="40" t="s">
        <v>16</v>
      </c>
      <c r="P8" s="40" t="s">
        <v>17</v>
      </c>
      <c r="Q8" s="40" t="s">
        <v>18</v>
      </c>
      <c r="R8" s="40" t="s">
        <v>19</v>
      </c>
      <c r="S8" s="41" t="s">
        <v>20</v>
      </c>
      <c r="T8" s="21" t="s">
        <v>16</v>
      </c>
      <c r="U8" s="23" t="s">
        <v>17</v>
      </c>
      <c r="V8" s="23" t="s">
        <v>18</v>
      </c>
      <c r="W8" s="23" t="s">
        <v>19</v>
      </c>
      <c r="X8" s="23" t="s">
        <v>20</v>
      </c>
    </row>
    <row r="9" spans="1:24" x14ac:dyDescent="0.25">
      <c r="B9" s="4" t="s">
        <v>4</v>
      </c>
      <c r="C9" s="5"/>
      <c r="D9" s="5"/>
      <c r="E9" s="5"/>
      <c r="F9" s="5"/>
      <c r="G9" s="42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42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455</v>
      </c>
      <c r="D10" s="7">
        <v>886</v>
      </c>
      <c r="E10" s="7">
        <v>758</v>
      </c>
      <c r="F10" s="7">
        <v>309</v>
      </c>
      <c r="G10" s="7">
        <v>624</v>
      </c>
      <c r="H10" s="7">
        <v>69</v>
      </c>
      <c r="I10" s="7">
        <v>82</v>
      </c>
      <c r="J10" s="7">
        <v>32</v>
      </c>
      <c r="K10" s="7">
        <v>8</v>
      </c>
      <c r="L10" s="7">
        <v>12</v>
      </c>
      <c r="N10" s="6" t="s">
        <v>4</v>
      </c>
      <c r="O10" s="11">
        <f>C10/(C10+D10+E10+F10+G10)*100</f>
        <v>15.006596306068602</v>
      </c>
      <c r="P10" s="11">
        <f>D10/(D10+E10+F10+G10+C10)*100</f>
        <v>29.221635883905012</v>
      </c>
      <c r="Q10" s="11">
        <f>E10/(E10+F10+G10+C10+D10)*100</f>
        <v>25</v>
      </c>
      <c r="R10" s="11">
        <f>F10/(F10+G10+E10+D10+C10)*100</f>
        <v>10.191292875989445</v>
      </c>
      <c r="S10" s="55">
        <f>G10/(G10+C10+D10+E10+F10)*100</f>
        <v>20.580474934036939</v>
      </c>
      <c r="T10" s="25">
        <f>H10/(H10+I10+J10+K10+L10)*100</f>
        <v>33.990147783251231</v>
      </c>
      <c r="U10" s="11">
        <f>I10/(I10+J10+K10+L10+H10)*100</f>
        <v>40.39408866995074</v>
      </c>
      <c r="V10" s="11">
        <f>J10/(J10+K10+L10+H10+I10)*100</f>
        <v>15.763546798029557</v>
      </c>
      <c r="W10" s="11">
        <f>K10/(K10+L10+J10+I10+H10)*100</f>
        <v>3.9408866995073892</v>
      </c>
      <c r="X10" s="11">
        <f>L10/(L10+H10+I10+J10+K10)*100</f>
        <v>5.9113300492610836</v>
      </c>
    </row>
    <row r="11" spans="1:24" x14ac:dyDescent="0.25">
      <c r="B11" s="4" t="s">
        <v>5</v>
      </c>
      <c r="C11" s="8"/>
      <c r="D11" s="8"/>
      <c r="E11" s="8"/>
      <c r="F11" s="8"/>
      <c r="G11" s="4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56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57</v>
      </c>
      <c r="D12" s="10">
        <v>156</v>
      </c>
      <c r="E12" s="10">
        <v>146</v>
      </c>
      <c r="F12" s="10">
        <v>81</v>
      </c>
      <c r="G12" s="10">
        <v>193</v>
      </c>
      <c r="H12" s="10">
        <v>9</v>
      </c>
      <c r="I12" s="10">
        <v>11</v>
      </c>
      <c r="J12" s="10">
        <v>2</v>
      </c>
      <c r="K12" s="10">
        <v>3</v>
      </c>
      <c r="L12" s="10">
        <v>4</v>
      </c>
      <c r="N12" s="9" t="s">
        <v>6</v>
      </c>
      <c r="O12" s="13">
        <f t="shared" ref="O12:O15" si="0">C12/(C12+D12+E12+F12+G12)*100</f>
        <v>9.0047393364928912</v>
      </c>
      <c r="P12" s="13">
        <f t="shared" ref="P12:P15" si="1">D12/(D12+E12+F12+G12+C12)*100</f>
        <v>24.644549763033176</v>
      </c>
      <c r="Q12" s="13">
        <f t="shared" ref="Q12:Q15" si="2">E12/(E12+F12+G12+C12+D12)*100</f>
        <v>23.064770932069511</v>
      </c>
      <c r="R12" s="13">
        <f t="shared" ref="R12:R15" si="3">F12/(F12+G12+E12+D12+C12)*100</f>
        <v>12.796208530805686</v>
      </c>
      <c r="S12" s="57">
        <f t="shared" ref="S12:S15" si="4">G12/(G12+C12+D12+E12+F12)*100</f>
        <v>30.489731437598738</v>
      </c>
      <c r="T12" s="26">
        <f t="shared" ref="T12:T15" si="5">H12/(H12+I12+J12+K12+L12)*100</f>
        <v>31.03448275862069</v>
      </c>
      <c r="U12" s="13">
        <f t="shared" ref="U12:U15" si="6">I12/(I12+J12+K12+L12+H12)*100</f>
        <v>37.931034482758619</v>
      </c>
      <c r="V12" s="13">
        <f t="shared" ref="V12:V15" si="7">J12/(J12+K12+L12+H12+I12)*100</f>
        <v>6.8965517241379306</v>
      </c>
      <c r="W12" s="13">
        <f t="shared" ref="W12:W15" si="8">K12/(K12+L12+J12+I12+H12)*100</f>
        <v>10.344827586206897</v>
      </c>
      <c r="X12" s="13">
        <f t="shared" ref="X12:X15" si="9">L12/(L12+H12+I12+J12+K12)*100</f>
        <v>13.793103448275861</v>
      </c>
    </row>
    <row r="13" spans="1:24" x14ac:dyDescent="0.25">
      <c r="B13" s="9" t="s">
        <v>7</v>
      </c>
      <c r="C13" s="10">
        <v>142</v>
      </c>
      <c r="D13" s="10">
        <v>309</v>
      </c>
      <c r="E13" s="10">
        <v>311</v>
      </c>
      <c r="F13" s="10">
        <v>123</v>
      </c>
      <c r="G13" s="10">
        <v>198</v>
      </c>
      <c r="H13" s="10">
        <v>22</v>
      </c>
      <c r="I13" s="10">
        <v>28</v>
      </c>
      <c r="J13" s="10">
        <v>12</v>
      </c>
      <c r="K13" s="10">
        <v>4</v>
      </c>
      <c r="L13" s="10">
        <v>6</v>
      </c>
      <c r="N13" s="9" t="s">
        <v>7</v>
      </c>
      <c r="O13" s="13">
        <f t="shared" si="0"/>
        <v>13.111726685133887</v>
      </c>
      <c r="P13" s="13">
        <f t="shared" si="1"/>
        <v>28.531855955678669</v>
      </c>
      <c r="Q13" s="13">
        <f t="shared" si="2"/>
        <v>28.716528162511541</v>
      </c>
      <c r="R13" s="13">
        <f t="shared" si="3"/>
        <v>11.357340720221606</v>
      </c>
      <c r="S13" s="57">
        <f t="shared" si="4"/>
        <v>18.282548476454295</v>
      </c>
      <c r="T13" s="26">
        <f t="shared" si="5"/>
        <v>30.555555555555557</v>
      </c>
      <c r="U13" s="13">
        <f t="shared" si="6"/>
        <v>38.888888888888893</v>
      </c>
      <c r="V13" s="13">
        <f t="shared" si="7"/>
        <v>16.666666666666664</v>
      </c>
      <c r="W13" s="13">
        <f t="shared" si="8"/>
        <v>5.5555555555555554</v>
      </c>
      <c r="X13" s="13">
        <f t="shared" si="9"/>
        <v>8.3333333333333321</v>
      </c>
    </row>
    <row r="14" spans="1:24" x14ac:dyDescent="0.25">
      <c r="B14" s="9" t="s">
        <v>8</v>
      </c>
      <c r="C14" s="10">
        <v>150</v>
      </c>
      <c r="D14" s="10">
        <v>282</v>
      </c>
      <c r="E14" s="10">
        <v>191</v>
      </c>
      <c r="F14" s="10">
        <v>65</v>
      </c>
      <c r="G14" s="10">
        <v>170</v>
      </c>
      <c r="H14" s="10">
        <v>20</v>
      </c>
      <c r="I14" s="10">
        <v>29</v>
      </c>
      <c r="J14" s="10">
        <v>12</v>
      </c>
      <c r="K14" s="10">
        <v>0</v>
      </c>
      <c r="L14" s="10">
        <v>2</v>
      </c>
      <c r="N14" s="9" t="s">
        <v>8</v>
      </c>
      <c r="O14" s="13">
        <f t="shared" si="0"/>
        <v>17.482517482517483</v>
      </c>
      <c r="P14" s="13">
        <f t="shared" si="1"/>
        <v>32.867132867132867</v>
      </c>
      <c r="Q14" s="13">
        <f t="shared" si="2"/>
        <v>22.261072261072261</v>
      </c>
      <c r="R14" s="13">
        <f t="shared" si="3"/>
        <v>7.5757575757575761</v>
      </c>
      <c r="S14" s="57">
        <f t="shared" si="4"/>
        <v>19.813519813519815</v>
      </c>
      <c r="T14" s="26">
        <f t="shared" si="5"/>
        <v>31.746031746031743</v>
      </c>
      <c r="U14" s="13">
        <f t="shared" si="6"/>
        <v>46.031746031746032</v>
      </c>
      <c r="V14" s="13">
        <f t="shared" si="7"/>
        <v>19.047619047619047</v>
      </c>
      <c r="W14" s="13">
        <f t="shared" si="8"/>
        <v>0</v>
      </c>
      <c r="X14" s="13">
        <f t="shared" si="9"/>
        <v>3.1746031746031744</v>
      </c>
    </row>
    <row r="15" spans="1:24" x14ac:dyDescent="0.25">
      <c r="B15" s="9" t="s">
        <v>9</v>
      </c>
      <c r="C15" s="10">
        <v>106</v>
      </c>
      <c r="D15" s="10">
        <v>139</v>
      </c>
      <c r="E15" s="10">
        <v>110</v>
      </c>
      <c r="F15" s="10">
        <v>40</v>
      </c>
      <c r="G15" s="10">
        <v>63</v>
      </c>
      <c r="H15" s="10">
        <v>18</v>
      </c>
      <c r="I15" s="10">
        <v>14</v>
      </c>
      <c r="J15" s="10">
        <v>6</v>
      </c>
      <c r="K15" s="10">
        <v>1</v>
      </c>
      <c r="L15" s="10">
        <v>0</v>
      </c>
      <c r="N15" s="9" t="s">
        <v>9</v>
      </c>
      <c r="O15" s="13">
        <f t="shared" si="0"/>
        <v>23.144104803493452</v>
      </c>
      <c r="P15" s="13">
        <f t="shared" si="1"/>
        <v>30.349344978165938</v>
      </c>
      <c r="Q15" s="13">
        <f t="shared" si="2"/>
        <v>24.017467248908297</v>
      </c>
      <c r="R15" s="13">
        <f t="shared" si="3"/>
        <v>8.7336244541484707</v>
      </c>
      <c r="S15" s="57">
        <f t="shared" si="4"/>
        <v>13.755458515283841</v>
      </c>
      <c r="T15" s="26">
        <f t="shared" si="5"/>
        <v>46.153846153846153</v>
      </c>
      <c r="U15" s="13">
        <f t="shared" si="6"/>
        <v>35.897435897435898</v>
      </c>
      <c r="V15" s="13">
        <f t="shared" si="7"/>
        <v>15.384615384615385</v>
      </c>
      <c r="W15" s="13">
        <f t="shared" si="8"/>
        <v>2.5641025641025639</v>
      </c>
      <c r="X15" s="13">
        <f t="shared" si="9"/>
        <v>0</v>
      </c>
    </row>
    <row r="16" spans="1:24" x14ac:dyDescent="0.25">
      <c r="B16" s="4" t="s">
        <v>28</v>
      </c>
      <c r="C16" s="8"/>
      <c r="D16" s="8"/>
      <c r="E16" s="8"/>
      <c r="F16" s="8"/>
      <c r="G16" s="43"/>
      <c r="H16" s="8"/>
      <c r="I16" s="8"/>
      <c r="J16" s="8"/>
      <c r="K16" s="8"/>
      <c r="L16" s="8"/>
      <c r="N16" s="4" t="s">
        <v>28</v>
      </c>
      <c r="O16" s="12"/>
      <c r="P16" s="12"/>
      <c r="Q16" s="12"/>
      <c r="R16" s="12"/>
      <c r="S16" s="56"/>
      <c r="T16" s="12"/>
      <c r="U16" s="12"/>
      <c r="V16" s="12"/>
      <c r="W16" s="12"/>
      <c r="X16" s="12"/>
    </row>
    <row r="17" spans="2:24" x14ac:dyDescent="0.25">
      <c r="B17" s="9" t="s">
        <v>21</v>
      </c>
      <c r="C17" s="10">
        <v>155</v>
      </c>
      <c r="D17" s="10">
        <v>297</v>
      </c>
      <c r="E17" s="10">
        <v>199</v>
      </c>
      <c r="F17" s="10">
        <v>64</v>
      </c>
      <c r="G17" s="10">
        <v>47</v>
      </c>
      <c r="H17" s="10">
        <v>21</v>
      </c>
      <c r="I17" s="10">
        <v>33</v>
      </c>
      <c r="J17" s="10">
        <v>14</v>
      </c>
      <c r="K17" s="10">
        <v>1</v>
      </c>
      <c r="L17" s="10">
        <v>3</v>
      </c>
      <c r="N17" s="9" t="s">
        <v>21</v>
      </c>
      <c r="O17" s="13">
        <f t="shared" ref="O17:O22" si="10">C17/(C17+D17+E17+F17+G17)*100</f>
        <v>20.341207349081365</v>
      </c>
      <c r="P17" s="13">
        <f t="shared" ref="P17:P23" si="11">D17/(D17+E17+F17+G17+C17)*100</f>
        <v>38.976377952755904</v>
      </c>
      <c r="Q17" s="13">
        <f t="shared" ref="Q17:Q23" si="12">E17/(E17+F17+G17+C17+D17)*100</f>
        <v>26.115485564304464</v>
      </c>
      <c r="R17" s="13">
        <f t="shared" ref="R17:R23" si="13">F17/(F17+G17+E17+D17+C17)*100</f>
        <v>8.3989501312335957</v>
      </c>
      <c r="S17" s="57">
        <f t="shared" ref="S17:S23" si="14">G17/(G17+C17+D17+E17+F17)*100</f>
        <v>6.1679790026246719</v>
      </c>
      <c r="T17" s="26">
        <f t="shared" ref="T17:T23" si="15">H17/(H17+I17+J17+K17+L17)*100</f>
        <v>29.166666666666668</v>
      </c>
      <c r="U17" s="13">
        <f t="shared" ref="U17:U23" si="16">I17/(I17+J17+K17+L17+H17)*100</f>
        <v>45.833333333333329</v>
      </c>
      <c r="V17" s="13">
        <f t="shared" ref="V17:V23" si="17">J17/(J17+K17+L17+H17+I17)*100</f>
        <v>19.444444444444446</v>
      </c>
      <c r="W17" s="13">
        <f t="shared" ref="W17:W23" si="18">K17/(K17+L17+J17+I17+H17)*100</f>
        <v>1.3888888888888888</v>
      </c>
      <c r="X17" s="13">
        <f t="shared" ref="X17:X23" si="19">L17/(L17+H17+I17+J17+K17)*100</f>
        <v>4.1666666666666661</v>
      </c>
    </row>
    <row r="18" spans="2:24" x14ac:dyDescent="0.25">
      <c r="B18" s="9" t="s">
        <v>22</v>
      </c>
      <c r="C18" s="10">
        <v>42</v>
      </c>
      <c r="D18" s="10">
        <v>78</v>
      </c>
      <c r="E18" s="10">
        <v>60</v>
      </c>
      <c r="F18" s="10">
        <v>23</v>
      </c>
      <c r="G18" s="10">
        <v>21</v>
      </c>
      <c r="H18" s="10">
        <v>1</v>
      </c>
      <c r="I18" s="10">
        <v>4</v>
      </c>
      <c r="J18" s="10">
        <v>2</v>
      </c>
      <c r="K18" s="10">
        <v>0</v>
      </c>
      <c r="L18" s="10">
        <v>1</v>
      </c>
      <c r="N18" s="9" t="s">
        <v>22</v>
      </c>
      <c r="O18" s="13">
        <f t="shared" si="10"/>
        <v>18.75</v>
      </c>
      <c r="P18" s="13">
        <f t="shared" si="11"/>
        <v>34.821428571428569</v>
      </c>
      <c r="Q18" s="13">
        <f t="shared" si="12"/>
        <v>26.785714285714285</v>
      </c>
      <c r="R18" s="13">
        <f t="shared" si="13"/>
        <v>10.267857142857142</v>
      </c>
      <c r="S18" s="57">
        <f t="shared" si="14"/>
        <v>9.375</v>
      </c>
      <c r="T18" s="26">
        <f t="shared" si="15"/>
        <v>12.5</v>
      </c>
      <c r="U18" s="13">
        <f t="shared" si="16"/>
        <v>50</v>
      </c>
      <c r="V18" s="13">
        <f t="shared" si="17"/>
        <v>25</v>
      </c>
      <c r="W18" s="13">
        <f t="shared" si="18"/>
        <v>0</v>
      </c>
      <c r="X18" s="13">
        <f t="shared" si="19"/>
        <v>12.5</v>
      </c>
    </row>
    <row r="19" spans="2:24" x14ac:dyDescent="0.25">
      <c r="B19" s="9" t="s">
        <v>23</v>
      </c>
      <c r="C19" s="10">
        <v>153</v>
      </c>
      <c r="D19" s="10">
        <v>284</v>
      </c>
      <c r="E19" s="10">
        <v>274</v>
      </c>
      <c r="F19" s="10">
        <v>99</v>
      </c>
      <c r="G19" s="10">
        <v>210</v>
      </c>
      <c r="H19" s="10">
        <v>33</v>
      </c>
      <c r="I19" s="10">
        <v>28</v>
      </c>
      <c r="J19" s="10">
        <v>9</v>
      </c>
      <c r="K19" s="10">
        <v>3</v>
      </c>
      <c r="L19" s="10">
        <v>4</v>
      </c>
      <c r="N19" s="9" t="s">
        <v>23</v>
      </c>
      <c r="O19" s="13">
        <f t="shared" si="10"/>
        <v>15</v>
      </c>
      <c r="P19" s="13">
        <f t="shared" si="11"/>
        <v>27.843137254901961</v>
      </c>
      <c r="Q19" s="13">
        <f t="shared" si="12"/>
        <v>26.862745098039216</v>
      </c>
      <c r="R19" s="13">
        <f t="shared" si="13"/>
        <v>9.7058823529411775</v>
      </c>
      <c r="S19" s="57">
        <f t="shared" si="14"/>
        <v>20.588235294117645</v>
      </c>
      <c r="T19" s="26">
        <f t="shared" si="15"/>
        <v>42.857142857142854</v>
      </c>
      <c r="U19" s="13">
        <f t="shared" si="16"/>
        <v>36.363636363636367</v>
      </c>
      <c r="V19" s="13">
        <f t="shared" si="17"/>
        <v>11.688311688311687</v>
      </c>
      <c r="W19" s="13">
        <f t="shared" si="18"/>
        <v>3.8961038961038961</v>
      </c>
      <c r="X19" s="13">
        <f t="shared" si="19"/>
        <v>5.1948051948051948</v>
      </c>
    </row>
    <row r="20" spans="2:24" x14ac:dyDescent="0.25">
      <c r="B20" s="9" t="s">
        <v>24</v>
      </c>
      <c r="C20" s="10">
        <v>24</v>
      </c>
      <c r="D20" s="10">
        <v>39</v>
      </c>
      <c r="E20" s="10">
        <v>28</v>
      </c>
      <c r="F20" s="10">
        <v>23</v>
      </c>
      <c r="G20" s="10">
        <v>21</v>
      </c>
      <c r="H20" s="10">
        <v>4</v>
      </c>
      <c r="I20" s="10">
        <v>5</v>
      </c>
      <c r="J20" s="10">
        <v>0</v>
      </c>
      <c r="K20" s="10">
        <v>1</v>
      </c>
      <c r="L20" s="10">
        <v>0</v>
      </c>
      <c r="N20" s="9" t="s">
        <v>24</v>
      </c>
      <c r="O20" s="13">
        <f t="shared" si="10"/>
        <v>17.777777777777779</v>
      </c>
      <c r="P20" s="13">
        <f t="shared" si="11"/>
        <v>28.888888888888886</v>
      </c>
      <c r="Q20" s="13">
        <f t="shared" si="12"/>
        <v>20.74074074074074</v>
      </c>
      <c r="R20" s="13">
        <f t="shared" si="13"/>
        <v>17.037037037037038</v>
      </c>
      <c r="S20" s="57">
        <f t="shared" si="14"/>
        <v>15.555555555555555</v>
      </c>
      <c r="T20" s="26">
        <f t="shared" si="15"/>
        <v>40</v>
      </c>
      <c r="U20" s="13">
        <f t="shared" si="16"/>
        <v>50</v>
      </c>
      <c r="V20" s="13">
        <f t="shared" si="17"/>
        <v>0</v>
      </c>
      <c r="W20" s="13">
        <f t="shared" si="18"/>
        <v>10</v>
      </c>
      <c r="X20" s="13">
        <f t="shared" si="19"/>
        <v>0</v>
      </c>
    </row>
    <row r="21" spans="2:24" x14ac:dyDescent="0.25">
      <c r="B21" s="9" t="s">
        <v>25</v>
      </c>
      <c r="C21" s="10">
        <v>9</v>
      </c>
      <c r="D21" s="10">
        <v>23</v>
      </c>
      <c r="E21" s="10">
        <v>62</v>
      </c>
      <c r="F21" s="10">
        <v>37</v>
      </c>
      <c r="G21" s="10">
        <v>176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25</v>
      </c>
      <c r="O21" s="13">
        <f t="shared" si="10"/>
        <v>2.9315960912052117</v>
      </c>
      <c r="P21" s="13">
        <f t="shared" si="11"/>
        <v>7.4918566775244306</v>
      </c>
      <c r="Q21" s="13">
        <f t="shared" si="12"/>
        <v>20.195439739413683</v>
      </c>
      <c r="R21" s="13">
        <f t="shared" si="13"/>
        <v>12.052117263843648</v>
      </c>
      <c r="S21" s="57">
        <f t="shared" si="14"/>
        <v>57.328990228013033</v>
      </c>
      <c r="T21" s="26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25">
      <c r="B22" s="9" t="s">
        <v>26</v>
      </c>
      <c r="C22" s="10">
        <v>16</v>
      </c>
      <c r="D22" s="10">
        <v>28</v>
      </c>
      <c r="E22" s="10">
        <v>23</v>
      </c>
      <c r="F22" s="10">
        <v>16</v>
      </c>
      <c r="G22" s="10">
        <v>12</v>
      </c>
      <c r="H22" s="10">
        <v>2</v>
      </c>
      <c r="I22" s="10">
        <v>1</v>
      </c>
      <c r="J22" s="10">
        <v>1</v>
      </c>
      <c r="K22" s="10">
        <v>1</v>
      </c>
      <c r="L22" s="10">
        <v>0</v>
      </c>
      <c r="N22" s="9" t="s">
        <v>26</v>
      </c>
      <c r="O22" s="13">
        <f t="shared" si="10"/>
        <v>16.842105263157894</v>
      </c>
      <c r="P22" s="13">
        <f t="shared" si="11"/>
        <v>29.473684210526311</v>
      </c>
      <c r="Q22" s="13">
        <f t="shared" si="12"/>
        <v>24.210526315789473</v>
      </c>
      <c r="R22" s="13">
        <f>F22/(F22+G22+E22+D22+C22)*100</f>
        <v>16.842105263157894</v>
      </c>
      <c r="S22" s="57">
        <f t="shared" si="14"/>
        <v>12.631578947368421</v>
      </c>
      <c r="T22" s="26">
        <f t="shared" si="15"/>
        <v>40</v>
      </c>
      <c r="U22" s="13">
        <f t="shared" si="16"/>
        <v>20</v>
      </c>
      <c r="V22" s="13">
        <f t="shared" si="17"/>
        <v>20</v>
      </c>
      <c r="W22" s="13">
        <f t="shared" si="18"/>
        <v>20</v>
      </c>
      <c r="X22" s="13">
        <f t="shared" si="19"/>
        <v>0</v>
      </c>
    </row>
    <row r="23" spans="2:24" x14ac:dyDescent="0.25">
      <c r="B23" s="9" t="s">
        <v>27</v>
      </c>
      <c r="C23" s="10">
        <v>56</v>
      </c>
      <c r="D23" s="10">
        <v>137</v>
      </c>
      <c r="E23" s="10">
        <v>112</v>
      </c>
      <c r="F23" s="10">
        <v>47</v>
      </c>
      <c r="G23" s="10">
        <v>137</v>
      </c>
      <c r="H23" s="10">
        <v>8</v>
      </c>
      <c r="I23" s="10">
        <v>11</v>
      </c>
      <c r="J23" s="10">
        <v>6</v>
      </c>
      <c r="K23" s="10">
        <v>2</v>
      </c>
      <c r="L23" s="10">
        <v>3</v>
      </c>
      <c r="N23" s="9" t="s">
        <v>27</v>
      </c>
      <c r="O23" s="13">
        <f>C23/(C23+D23+E23+F23+G23)*100</f>
        <v>11.451942740286299</v>
      </c>
      <c r="P23" s="13">
        <f t="shared" si="11"/>
        <v>28.016359918200408</v>
      </c>
      <c r="Q23" s="13">
        <f t="shared" si="12"/>
        <v>22.903885480572598</v>
      </c>
      <c r="R23" s="13">
        <f t="shared" si="13"/>
        <v>9.6114519427402865</v>
      </c>
      <c r="S23" s="57">
        <f t="shared" si="14"/>
        <v>28.016359918200408</v>
      </c>
      <c r="T23" s="26">
        <f t="shared" si="15"/>
        <v>26.666666666666668</v>
      </c>
      <c r="U23" s="13">
        <f t="shared" si="16"/>
        <v>36.666666666666664</v>
      </c>
      <c r="V23" s="13">
        <f t="shared" si="17"/>
        <v>20</v>
      </c>
      <c r="W23" s="13">
        <f t="shared" si="18"/>
        <v>6.666666666666667</v>
      </c>
      <c r="X23" s="13">
        <f t="shared" si="19"/>
        <v>10</v>
      </c>
    </row>
    <row r="24" spans="2:24" x14ac:dyDescent="0.25">
      <c r="B24" s="4" t="s">
        <v>64</v>
      </c>
      <c r="C24" s="8"/>
      <c r="D24" s="8"/>
      <c r="E24" s="8"/>
      <c r="F24" s="8"/>
      <c r="G24" s="43"/>
      <c r="H24" s="8"/>
      <c r="I24" s="8"/>
      <c r="J24" s="8"/>
      <c r="K24" s="8"/>
      <c r="L24" s="8"/>
      <c r="N24" s="4" t="s">
        <v>64</v>
      </c>
      <c r="O24" s="12"/>
      <c r="P24" s="12"/>
      <c r="Q24" s="12"/>
      <c r="R24" s="12"/>
      <c r="S24" s="56"/>
      <c r="T24" s="12"/>
      <c r="U24" s="12"/>
      <c r="V24" s="12"/>
      <c r="W24" s="12"/>
      <c r="X24" s="12"/>
    </row>
    <row r="25" spans="2:24" x14ac:dyDescent="0.25">
      <c r="B25" s="9" t="s">
        <v>57</v>
      </c>
      <c r="C25" s="10">
        <v>140</v>
      </c>
      <c r="D25" s="10">
        <v>307</v>
      </c>
      <c r="E25" s="10">
        <v>245</v>
      </c>
      <c r="F25" s="10">
        <v>101</v>
      </c>
      <c r="G25" s="10">
        <v>160</v>
      </c>
      <c r="H25" s="10">
        <v>24</v>
      </c>
      <c r="I25" s="10">
        <v>30</v>
      </c>
      <c r="J25" s="10">
        <v>11</v>
      </c>
      <c r="K25" s="10">
        <v>2</v>
      </c>
      <c r="L25" s="10">
        <v>5</v>
      </c>
      <c r="N25" s="9" t="s">
        <v>57</v>
      </c>
      <c r="O25" s="13">
        <f t="shared" ref="O25:O31" si="20">C25/(C25+D25+E25+F25+G25)*100</f>
        <v>14.690451206715634</v>
      </c>
      <c r="P25" s="13">
        <f t="shared" ref="P25:P31" si="21">D25/(D25+E25+F25+G25+C25)*100</f>
        <v>32.214060860440711</v>
      </c>
      <c r="Q25" s="13">
        <f t="shared" ref="Q25:Q31" si="22">E25/(E25+F25+G25+C25+D25)*100</f>
        <v>25.70828961175236</v>
      </c>
      <c r="R25" s="13">
        <f t="shared" ref="R25:R31" si="23">F25/(F25+G25+E25+D25+C25)*100</f>
        <v>10.598111227701994</v>
      </c>
      <c r="S25" s="57">
        <f t="shared" ref="S25:S31" si="24">G25/(G25+C25+D25+E25+F25)*100</f>
        <v>16.789087093389295</v>
      </c>
      <c r="T25" s="26">
        <f t="shared" ref="T25:T31" si="25">H25/(H25+I25+J25+K25+L25)*100</f>
        <v>33.333333333333329</v>
      </c>
      <c r="U25" s="13">
        <f t="shared" ref="U25:U31" si="26">I25/(I25+J25+K25+L25+H25)*100</f>
        <v>41.666666666666671</v>
      </c>
      <c r="V25" s="13">
        <f t="shared" ref="V25:V31" si="27">J25/(J25+K25+L25+H25+I25)*100</f>
        <v>15.277777777777779</v>
      </c>
      <c r="W25" s="13">
        <f t="shared" ref="W25:W31" si="28">K25/(K25+L25+J25+I25+H25)*100</f>
        <v>2.7777777777777777</v>
      </c>
      <c r="X25" s="13">
        <f t="shared" ref="X25:X31" si="29">L25/(L25+H25+I25+J25+K25)*100</f>
        <v>6.9444444444444446</v>
      </c>
    </row>
    <row r="26" spans="2:24" x14ac:dyDescent="0.25">
      <c r="B26" s="9" t="s">
        <v>58</v>
      </c>
      <c r="C26" s="10">
        <v>102</v>
      </c>
      <c r="D26" s="10">
        <v>193</v>
      </c>
      <c r="E26" s="10">
        <v>138</v>
      </c>
      <c r="F26" s="10">
        <v>53</v>
      </c>
      <c r="G26" s="10">
        <v>78</v>
      </c>
      <c r="H26" s="10">
        <v>14</v>
      </c>
      <c r="I26" s="10">
        <v>19</v>
      </c>
      <c r="J26" s="10">
        <v>9</v>
      </c>
      <c r="K26" s="10">
        <v>1</v>
      </c>
      <c r="L26" s="10">
        <v>0</v>
      </c>
      <c r="N26" s="9" t="s">
        <v>58</v>
      </c>
      <c r="O26" s="13">
        <f t="shared" si="20"/>
        <v>18.085106382978726</v>
      </c>
      <c r="P26" s="13">
        <f t="shared" si="21"/>
        <v>34.219858156028373</v>
      </c>
      <c r="Q26" s="13">
        <f t="shared" si="22"/>
        <v>24.468085106382979</v>
      </c>
      <c r="R26" s="13">
        <f t="shared" si="23"/>
        <v>9.3971631205673756</v>
      </c>
      <c r="S26" s="57">
        <f t="shared" si="24"/>
        <v>13.829787234042554</v>
      </c>
      <c r="T26" s="26">
        <f t="shared" si="25"/>
        <v>32.558139534883722</v>
      </c>
      <c r="U26" s="13">
        <f t="shared" si="26"/>
        <v>44.186046511627907</v>
      </c>
      <c r="V26" s="13">
        <f t="shared" si="27"/>
        <v>20.930232558139537</v>
      </c>
      <c r="W26" s="13">
        <f t="shared" si="28"/>
        <v>2.3255813953488373</v>
      </c>
      <c r="X26" s="13">
        <f t="shared" si="29"/>
        <v>0</v>
      </c>
    </row>
    <row r="27" spans="2:24" x14ac:dyDescent="0.25">
      <c r="B27" s="9" t="s">
        <v>59</v>
      </c>
      <c r="C27" s="10">
        <v>163</v>
      </c>
      <c r="D27" s="10">
        <v>306</v>
      </c>
      <c r="E27" s="10">
        <v>289</v>
      </c>
      <c r="F27" s="10">
        <v>113</v>
      </c>
      <c r="G27" s="10">
        <v>276</v>
      </c>
      <c r="H27" s="10">
        <v>22</v>
      </c>
      <c r="I27" s="10">
        <v>22</v>
      </c>
      <c r="J27" s="10">
        <v>8</v>
      </c>
      <c r="K27" s="10">
        <v>5</v>
      </c>
      <c r="L27" s="10">
        <v>7</v>
      </c>
      <c r="N27" s="9" t="s">
        <v>59</v>
      </c>
      <c r="O27" s="13">
        <f t="shared" si="20"/>
        <v>14.210985178727114</v>
      </c>
      <c r="P27" s="13">
        <f t="shared" si="21"/>
        <v>26.678291194420229</v>
      </c>
      <c r="Q27" s="13">
        <f t="shared" si="22"/>
        <v>25.196163905841324</v>
      </c>
      <c r="R27" s="13">
        <f t="shared" si="23"/>
        <v>9.8517872711421095</v>
      </c>
      <c r="S27" s="57">
        <f t="shared" si="24"/>
        <v>24.062772449869225</v>
      </c>
      <c r="T27" s="26">
        <f t="shared" si="25"/>
        <v>34.375</v>
      </c>
      <c r="U27" s="13">
        <f t="shared" si="26"/>
        <v>34.375</v>
      </c>
      <c r="V27" s="13">
        <f t="shared" si="27"/>
        <v>12.5</v>
      </c>
      <c r="W27" s="13">
        <f t="shared" si="28"/>
        <v>7.8125</v>
      </c>
      <c r="X27" s="13">
        <f t="shared" si="29"/>
        <v>10.9375</v>
      </c>
    </row>
    <row r="28" spans="2:24" x14ac:dyDescent="0.25">
      <c r="B28" s="9" t="s">
        <v>60</v>
      </c>
      <c r="C28" s="10">
        <v>16</v>
      </c>
      <c r="D28" s="10">
        <v>27</v>
      </c>
      <c r="E28" s="10">
        <v>30</v>
      </c>
      <c r="F28" s="10">
        <v>13</v>
      </c>
      <c r="G28" s="10">
        <v>23</v>
      </c>
      <c r="H28" s="10">
        <v>3</v>
      </c>
      <c r="I28" s="10">
        <v>8</v>
      </c>
      <c r="J28" s="10">
        <v>1</v>
      </c>
      <c r="K28" s="10">
        <v>0</v>
      </c>
      <c r="L28" s="10">
        <v>0</v>
      </c>
      <c r="N28" s="9" t="s">
        <v>60</v>
      </c>
      <c r="O28" s="13">
        <f t="shared" si="20"/>
        <v>14.678899082568808</v>
      </c>
      <c r="P28" s="13">
        <f t="shared" si="21"/>
        <v>24.770642201834864</v>
      </c>
      <c r="Q28" s="13">
        <f t="shared" si="22"/>
        <v>27.522935779816514</v>
      </c>
      <c r="R28" s="13">
        <f t="shared" si="23"/>
        <v>11.926605504587156</v>
      </c>
      <c r="S28" s="57">
        <f t="shared" si="24"/>
        <v>21.100917431192663</v>
      </c>
      <c r="T28" s="26">
        <f t="shared" si="25"/>
        <v>25</v>
      </c>
      <c r="U28" s="13">
        <f t="shared" si="26"/>
        <v>66.666666666666657</v>
      </c>
      <c r="V28" s="13">
        <f t="shared" si="27"/>
        <v>8.3333333333333321</v>
      </c>
      <c r="W28" s="13">
        <f t="shared" si="28"/>
        <v>0</v>
      </c>
      <c r="X28" s="13">
        <f t="shared" si="29"/>
        <v>0</v>
      </c>
    </row>
    <row r="29" spans="2:24" x14ac:dyDescent="0.25">
      <c r="B29" s="9" t="s">
        <v>61</v>
      </c>
      <c r="C29" s="10">
        <v>17</v>
      </c>
      <c r="D29" s="10">
        <v>23</v>
      </c>
      <c r="E29" s="10">
        <v>37</v>
      </c>
      <c r="F29" s="10">
        <v>21</v>
      </c>
      <c r="G29" s="10">
        <v>68</v>
      </c>
      <c r="H29" s="10">
        <v>4</v>
      </c>
      <c r="I29" s="10">
        <v>2</v>
      </c>
      <c r="J29" s="10">
        <v>2</v>
      </c>
      <c r="K29" s="10">
        <v>0</v>
      </c>
      <c r="L29" s="10">
        <v>0</v>
      </c>
      <c r="N29" s="9" t="s">
        <v>61</v>
      </c>
      <c r="O29" s="13">
        <f t="shared" si="20"/>
        <v>10.240963855421686</v>
      </c>
      <c r="P29" s="13">
        <f t="shared" si="21"/>
        <v>13.855421686746988</v>
      </c>
      <c r="Q29" s="13">
        <f t="shared" si="22"/>
        <v>22.289156626506024</v>
      </c>
      <c r="R29" s="13">
        <f t="shared" si="23"/>
        <v>12.650602409638553</v>
      </c>
      <c r="S29" s="57">
        <f t="shared" si="24"/>
        <v>40.963855421686745</v>
      </c>
      <c r="T29" s="26">
        <f t="shared" si="25"/>
        <v>50</v>
      </c>
      <c r="U29" s="13">
        <f t="shared" si="26"/>
        <v>25</v>
      </c>
      <c r="V29" s="13">
        <f t="shared" si="27"/>
        <v>25</v>
      </c>
      <c r="W29" s="13">
        <f t="shared" si="28"/>
        <v>0</v>
      </c>
      <c r="X29" s="13">
        <f t="shared" si="29"/>
        <v>0</v>
      </c>
    </row>
    <row r="30" spans="2:24" x14ac:dyDescent="0.25">
      <c r="B30" s="9" t="s">
        <v>62</v>
      </c>
      <c r="C30" s="10">
        <v>13</v>
      </c>
      <c r="D30" s="10">
        <v>10</v>
      </c>
      <c r="E30" s="10">
        <v>8</v>
      </c>
      <c r="F30" s="10">
        <v>3</v>
      </c>
      <c r="G30" s="10">
        <v>5</v>
      </c>
      <c r="H30" s="10">
        <v>2</v>
      </c>
      <c r="I30" s="10">
        <v>0</v>
      </c>
      <c r="J30" s="10">
        <v>0</v>
      </c>
      <c r="K30" s="10">
        <v>0</v>
      </c>
      <c r="L30" s="10">
        <v>0</v>
      </c>
      <c r="N30" s="9" t="s">
        <v>62</v>
      </c>
      <c r="O30" s="13">
        <f t="shared" si="20"/>
        <v>33.333333333333329</v>
      </c>
      <c r="P30" s="13">
        <f t="shared" si="21"/>
        <v>25.641025641025639</v>
      </c>
      <c r="Q30" s="13">
        <f t="shared" si="22"/>
        <v>20.512820512820511</v>
      </c>
      <c r="R30" s="13">
        <f t="shared" si="23"/>
        <v>7.6923076923076925</v>
      </c>
      <c r="S30" s="57">
        <f t="shared" si="24"/>
        <v>12.820512820512819</v>
      </c>
      <c r="T30" s="26">
        <f t="shared" si="25"/>
        <v>100</v>
      </c>
      <c r="U30" s="13">
        <f t="shared" si="26"/>
        <v>0</v>
      </c>
      <c r="V30" s="13">
        <f t="shared" si="27"/>
        <v>0</v>
      </c>
      <c r="W30" s="13">
        <f t="shared" si="28"/>
        <v>0</v>
      </c>
      <c r="X30" s="13">
        <f t="shared" si="29"/>
        <v>0</v>
      </c>
    </row>
    <row r="31" spans="2:24" x14ac:dyDescent="0.25">
      <c r="B31" s="9" t="s">
        <v>63</v>
      </c>
      <c r="C31" s="10">
        <v>4</v>
      </c>
      <c r="D31" s="10">
        <v>20</v>
      </c>
      <c r="E31" s="10">
        <v>11</v>
      </c>
      <c r="F31" s="10">
        <v>5</v>
      </c>
      <c r="G31" s="10">
        <v>14</v>
      </c>
      <c r="H31" s="10">
        <v>0</v>
      </c>
      <c r="I31" s="10">
        <v>1</v>
      </c>
      <c r="J31" s="10">
        <v>1</v>
      </c>
      <c r="K31" s="10">
        <v>0</v>
      </c>
      <c r="L31" s="10">
        <v>0</v>
      </c>
      <c r="N31" s="9" t="s">
        <v>63</v>
      </c>
      <c r="O31" s="13">
        <f t="shared" si="20"/>
        <v>7.4074074074074066</v>
      </c>
      <c r="P31" s="13">
        <f t="shared" si="21"/>
        <v>37.037037037037038</v>
      </c>
      <c r="Q31" s="13">
        <f t="shared" si="22"/>
        <v>20.37037037037037</v>
      </c>
      <c r="R31" s="13">
        <f t="shared" si="23"/>
        <v>9.2592592592592595</v>
      </c>
      <c r="S31" s="57">
        <f t="shared" si="24"/>
        <v>25.925925925925924</v>
      </c>
      <c r="T31" s="26">
        <f t="shared" si="25"/>
        <v>0</v>
      </c>
      <c r="U31" s="13">
        <f t="shared" si="26"/>
        <v>50</v>
      </c>
      <c r="V31" s="13">
        <f t="shared" si="27"/>
        <v>50</v>
      </c>
      <c r="W31" s="13">
        <f t="shared" si="28"/>
        <v>0</v>
      </c>
      <c r="X31" s="13">
        <f t="shared" si="29"/>
        <v>0</v>
      </c>
    </row>
    <row r="32" spans="2:24" x14ac:dyDescent="0.25">
      <c r="B32" s="4" t="s">
        <v>66</v>
      </c>
      <c r="C32" s="19"/>
      <c r="D32" s="19"/>
      <c r="E32" s="19"/>
      <c r="F32" s="44"/>
      <c r="G32" s="45"/>
      <c r="H32" s="4"/>
      <c r="I32" s="30"/>
      <c r="J32" s="30"/>
      <c r="L32" s="4"/>
      <c r="N32" s="4" t="s">
        <v>66</v>
      </c>
      <c r="O32" s="19"/>
      <c r="P32" s="19"/>
      <c r="Q32" s="19"/>
      <c r="R32" s="44"/>
      <c r="S32" s="45"/>
      <c r="T32" s="4"/>
      <c r="U32" s="30"/>
      <c r="V32" s="30"/>
      <c r="X32" s="4"/>
    </row>
    <row r="33" spans="2:24" x14ac:dyDescent="0.25">
      <c r="B33" s="9" t="s">
        <v>67</v>
      </c>
      <c r="C33" s="10">
        <v>312</v>
      </c>
      <c r="D33" s="10">
        <v>633</v>
      </c>
      <c r="E33" s="10">
        <v>569</v>
      </c>
      <c r="F33" s="10">
        <v>252</v>
      </c>
      <c r="G33" s="10">
        <v>528</v>
      </c>
      <c r="H33" s="10">
        <v>57</v>
      </c>
      <c r="I33" s="10">
        <v>53</v>
      </c>
      <c r="J33" s="10">
        <v>16</v>
      </c>
      <c r="K33" s="10">
        <v>2</v>
      </c>
      <c r="L33" s="10">
        <v>10</v>
      </c>
      <c r="N33" s="9" t="s">
        <v>67</v>
      </c>
      <c r="O33" s="34">
        <f t="shared" ref="O33:O34" si="30">C33/(C33+D33+E33+F33+G33)*100</f>
        <v>13.600697471665214</v>
      </c>
      <c r="P33" s="34">
        <f t="shared" ref="P33:P34" si="31">D33/(D33+E33+F33+G33+C33)*100</f>
        <v>27.593722755013079</v>
      </c>
      <c r="Q33" s="34">
        <f t="shared" ref="Q33:Q34" si="32">E33/(E33+F33+G33+C33+D33)*100</f>
        <v>24.803836094158672</v>
      </c>
      <c r="R33" s="34">
        <f t="shared" ref="R33:R34" si="33">F33/(F33+G33+E33+D33+C33)*100</f>
        <v>10.985178727114212</v>
      </c>
      <c r="S33" s="74">
        <f t="shared" ref="S33:S34" si="34">G33/(G33+C33+D33+E33+F33)*100</f>
        <v>23.016564952048824</v>
      </c>
      <c r="T33" s="36">
        <f t="shared" ref="T33:T34" si="35">H33/(H33+I33+J33+K33+L33)*100</f>
        <v>41.304347826086953</v>
      </c>
      <c r="U33" s="34">
        <f t="shared" ref="U33:U34" si="36">I33/(I33+J33+K33+L33+H33)*100</f>
        <v>38.405797101449274</v>
      </c>
      <c r="V33" s="34">
        <f t="shared" ref="V33:V34" si="37">J33/(J33+K33+L33+H33+I33)*100</f>
        <v>11.594202898550725</v>
      </c>
      <c r="W33" s="34">
        <f t="shared" ref="W33:W34" si="38">K33/(K33+L33+J33+I33+H33)*100</f>
        <v>1.4492753623188406</v>
      </c>
      <c r="X33" s="34">
        <f t="shared" ref="X33:X34" si="39">L33/(L33+H33+I33+J33+K33)*100</f>
        <v>7.2463768115942031</v>
      </c>
    </row>
    <row r="34" spans="2:24" x14ac:dyDescent="0.25">
      <c r="B34" s="9" t="s">
        <v>68</v>
      </c>
      <c r="C34" s="10">
        <v>143</v>
      </c>
      <c r="D34" s="10">
        <v>253</v>
      </c>
      <c r="E34" s="10">
        <v>189</v>
      </c>
      <c r="F34" s="10">
        <v>57</v>
      </c>
      <c r="G34" s="10">
        <v>96</v>
      </c>
      <c r="H34" s="10">
        <v>12</v>
      </c>
      <c r="I34" s="10">
        <v>29</v>
      </c>
      <c r="J34" s="10">
        <v>16</v>
      </c>
      <c r="K34" s="10">
        <v>6</v>
      </c>
      <c r="L34" s="10">
        <v>2</v>
      </c>
      <c r="N34" s="9" t="s">
        <v>68</v>
      </c>
      <c r="O34" s="34">
        <f t="shared" si="30"/>
        <v>19.37669376693767</v>
      </c>
      <c r="P34" s="34">
        <f t="shared" si="31"/>
        <v>34.281842818428181</v>
      </c>
      <c r="Q34" s="34">
        <f t="shared" si="32"/>
        <v>25.609756097560975</v>
      </c>
      <c r="R34" s="34">
        <f t="shared" si="33"/>
        <v>7.7235772357723578</v>
      </c>
      <c r="S34" s="74">
        <f t="shared" si="34"/>
        <v>13.008130081300814</v>
      </c>
      <c r="T34" s="36">
        <f t="shared" si="35"/>
        <v>18.461538461538463</v>
      </c>
      <c r="U34" s="34">
        <f t="shared" si="36"/>
        <v>44.61538461538462</v>
      </c>
      <c r="V34" s="34">
        <f t="shared" si="37"/>
        <v>24.615384615384617</v>
      </c>
      <c r="W34" s="34">
        <f t="shared" si="38"/>
        <v>9.2307692307692317</v>
      </c>
      <c r="X34" s="34">
        <f t="shared" si="39"/>
        <v>3.0769230769230771</v>
      </c>
    </row>
  </sheetData>
  <mergeCells count="6"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39.75" customHeight="1" x14ac:dyDescent="0.25">
      <c r="B4" s="98" t="s">
        <v>88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22.5" x14ac:dyDescent="0.25">
      <c r="B7" s="3" t="s">
        <v>0</v>
      </c>
      <c r="C7" s="3" t="s">
        <v>89</v>
      </c>
      <c r="D7" s="3" t="s">
        <v>90</v>
      </c>
      <c r="E7" s="3" t="s">
        <v>91</v>
      </c>
      <c r="F7" s="3" t="s">
        <v>82</v>
      </c>
      <c r="H7" s="3" t="s">
        <v>0</v>
      </c>
      <c r="I7" s="3" t="s">
        <v>89</v>
      </c>
      <c r="J7" s="3" t="s">
        <v>90</v>
      </c>
      <c r="K7" s="3" t="s">
        <v>91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1085</v>
      </c>
      <c r="D9" s="7">
        <v>1967</v>
      </c>
      <c r="E9" s="7">
        <v>1527</v>
      </c>
      <c r="F9" s="7">
        <v>887</v>
      </c>
      <c r="H9" s="6" t="s">
        <v>4</v>
      </c>
      <c r="I9" s="11">
        <f>C9/(C9+D9+E9+F9)*100</f>
        <v>19.849981705085987</v>
      </c>
      <c r="J9" s="11">
        <f>D9/(D9+E9+F9+C9)*100</f>
        <v>35.986095865349434</v>
      </c>
      <c r="K9" s="11">
        <f>E9/(E9+F9+D9+C9)*100</f>
        <v>27.936333699231614</v>
      </c>
      <c r="L9" s="11">
        <f>F9/(F9+E9+D9+C9)*100</f>
        <v>16.227588730332968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135</v>
      </c>
      <c r="D11" s="10">
        <v>377</v>
      </c>
      <c r="E11" s="10">
        <v>369</v>
      </c>
      <c r="F11" s="10">
        <v>225</v>
      </c>
      <c r="H11" s="9" t="s">
        <v>6</v>
      </c>
      <c r="I11" s="13">
        <f t="shared" ref="I11:I22" si="0">C11/(C11+D11+E11+F11)*100</f>
        <v>12.206148282097649</v>
      </c>
      <c r="J11" s="13">
        <f t="shared" ref="J11:J22" si="1">D11/(D11+E11+F11+C11)*100</f>
        <v>34.0867992766727</v>
      </c>
      <c r="K11" s="13">
        <f t="shared" ref="K11:K22" si="2">E11/(E11+F11+D11+C11)*100</f>
        <v>33.363471971066907</v>
      </c>
      <c r="L11" s="13">
        <f t="shared" ref="L11:L22" si="3">F11/(F11+E11+D11+C11)*100</f>
        <v>20.343580470162749</v>
      </c>
    </row>
    <row r="12" spans="1:12" x14ac:dyDescent="0.25">
      <c r="B12" s="9" t="s">
        <v>7</v>
      </c>
      <c r="C12" s="10">
        <v>335</v>
      </c>
      <c r="D12" s="10">
        <v>760</v>
      </c>
      <c r="E12" s="10">
        <v>562</v>
      </c>
      <c r="F12" s="10">
        <v>343</v>
      </c>
      <c r="H12" s="9" t="s">
        <v>7</v>
      </c>
      <c r="I12" s="13">
        <f t="shared" si="0"/>
        <v>16.75</v>
      </c>
      <c r="J12" s="13">
        <f t="shared" si="1"/>
        <v>38</v>
      </c>
      <c r="K12" s="13">
        <f t="shared" si="2"/>
        <v>28.1</v>
      </c>
      <c r="L12" s="13">
        <f t="shared" si="3"/>
        <v>17.150000000000002</v>
      </c>
    </row>
    <row r="13" spans="1:12" x14ac:dyDescent="0.25">
      <c r="B13" s="9" t="s">
        <v>8</v>
      </c>
      <c r="C13" s="10">
        <v>354</v>
      </c>
      <c r="D13" s="10">
        <v>557</v>
      </c>
      <c r="E13" s="10">
        <v>435</v>
      </c>
      <c r="F13" s="10">
        <v>226</v>
      </c>
      <c r="H13" s="9" t="s">
        <v>8</v>
      </c>
      <c r="I13" s="13">
        <f t="shared" si="0"/>
        <v>22.519083969465647</v>
      </c>
      <c r="J13" s="13">
        <f t="shared" si="1"/>
        <v>35.43256997455471</v>
      </c>
      <c r="K13" s="13">
        <f t="shared" si="2"/>
        <v>27.671755725190838</v>
      </c>
      <c r="L13" s="13">
        <f t="shared" si="3"/>
        <v>14.376590330788805</v>
      </c>
    </row>
    <row r="14" spans="1:12" x14ac:dyDescent="0.25">
      <c r="B14" s="9" t="s">
        <v>9</v>
      </c>
      <c r="C14" s="10">
        <v>261</v>
      </c>
      <c r="D14" s="10">
        <v>273</v>
      </c>
      <c r="E14" s="10">
        <v>161</v>
      </c>
      <c r="F14" s="10">
        <v>93</v>
      </c>
      <c r="H14" s="9" t="s">
        <v>9</v>
      </c>
      <c r="I14" s="13">
        <f t="shared" si="0"/>
        <v>33.121827411167516</v>
      </c>
      <c r="J14" s="13">
        <f t="shared" si="1"/>
        <v>34.64467005076142</v>
      </c>
      <c r="K14" s="13">
        <f t="shared" si="2"/>
        <v>20.431472081218274</v>
      </c>
      <c r="L14" s="13">
        <f t="shared" si="3"/>
        <v>11.802030456852792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409</v>
      </c>
      <c r="D16" s="10">
        <v>501</v>
      </c>
      <c r="E16" s="10">
        <v>423</v>
      </c>
      <c r="F16" s="10">
        <v>201</v>
      </c>
      <c r="H16" s="9" t="s">
        <v>21</v>
      </c>
      <c r="I16" s="13">
        <f t="shared" si="0"/>
        <v>26.66232073011734</v>
      </c>
      <c r="J16" s="13">
        <f t="shared" si="1"/>
        <v>32.659713168187743</v>
      </c>
      <c r="K16" s="13">
        <f t="shared" si="2"/>
        <v>27.574967405475881</v>
      </c>
      <c r="L16" s="13">
        <f t="shared" si="3"/>
        <v>13.102998696219034</v>
      </c>
    </row>
    <row r="17" spans="2:12" x14ac:dyDescent="0.25">
      <c r="B17" s="9" t="s">
        <v>22</v>
      </c>
      <c r="C17" s="10">
        <v>71</v>
      </c>
      <c r="D17" s="10">
        <v>283</v>
      </c>
      <c r="E17" s="10">
        <v>125</v>
      </c>
      <c r="F17" s="10">
        <v>127</v>
      </c>
      <c r="H17" s="9" t="s">
        <v>22</v>
      </c>
      <c r="I17" s="13">
        <f t="shared" si="0"/>
        <v>11.716171617161717</v>
      </c>
      <c r="J17" s="13">
        <f t="shared" si="1"/>
        <v>46.699669966996701</v>
      </c>
      <c r="K17" s="13">
        <f t="shared" si="2"/>
        <v>20.627062706270628</v>
      </c>
      <c r="L17" s="13">
        <f t="shared" si="3"/>
        <v>20.957095709570957</v>
      </c>
    </row>
    <row r="18" spans="2:12" x14ac:dyDescent="0.25">
      <c r="B18" s="9" t="s">
        <v>23</v>
      </c>
      <c r="C18" s="10">
        <v>320</v>
      </c>
      <c r="D18" s="10">
        <v>596</v>
      </c>
      <c r="E18" s="10">
        <v>474</v>
      </c>
      <c r="F18" s="10">
        <v>280</v>
      </c>
      <c r="H18" s="9" t="s">
        <v>23</v>
      </c>
      <c r="I18" s="13">
        <f t="shared" si="0"/>
        <v>19.161676646706589</v>
      </c>
      <c r="J18" s="13">
        <f t="shared" si="1"/>
        <v>35.688622754491014</v>
      </c>
      <c r="K18" s="13">
        <f t="shared" si="2"/>
        <v>28.383233532934131</v>
      </c>
      <c r="L18" s="13">
        <f t="shared" si="3"/>
        <v>16.766467065868262</v>
      </c>
    </row>
    <row r="19" spans="2:12" x14ac:dyDescent="0.25">
      <c r="B19" s="9" t="s">
        <v>24</v>
      </c>
      <c r="C19" s="10">
        <v>53</v>
      </c>
      <c r="D19" s="10">
        <v>68</v>
      </c>
      <c r="E19" s="10">
        <v>38</v>
      </c>
      <c r="F19" s="10">
        <v>32</v>
      </c>
      <c r="H19" s="9" t="s">
        <v>24</v>
      </c>
      <c r="I19" s="13">
        <f t="shared" si="0"/>
        <v>27.748691099476442</v>
      </c>
      <c r="J19" s="13">
        <f t="shared" si="1"/>
        <v>35.602094240837694</v>
      </c>
      <c r="K19" s="13">
        <f t="shared" si="2"/>
        <v>19.895287958115183</v>
      </c>
      <c r="L19" s="13">
        <f t="shared" si="3"/>
        <v>16.753926701570681</v>
      </c>
    </row>
    <row r="20" spans="2:12" x14ac:dyDescent="0.25">
      <c r="B20" s="9" t="s">
        <v>25</v>
      </c>
      <c r="C20" s="10">
        <v>27</v>
      </c>
      <c r="D20" s="10">
        <v>111</v>
      </c>
      <c r="E20" s="10">
        <v>153</v>
      </c>
      <c r="F20" s="10">
        <v>54</v>
      </c>
      <c r="H20" s="9" t="s">
        <v>25</v>
      </c>
      <c r="I20" s="13">
        <f t="shared" si="0"/>
        <v>7.8260869565217401</v>
      </c>
      <c r="J20" s="13">
        <f t="shared" si="1"/>
        <v>32.173913043478258</v>
      </c>
      <c r="K20" s="13">
        <f t="shared" si="2"/>
        <v>44.347826086956523</v>
      </c>
      <c r="L20" s="13">
        <f t="shared" si="3"/>
        <v>15.65217391304348</v>
      </c>
    </row>
    <row r="21" spans="2:12" x14ac:dyDescent="0.25">
      <c r="B21" s="9" t="s">
        <v>26</v>
      </c>
      <c r="C21" s="10">
        <v>42</v>
      </c>
      <c r="D21" s="10">
        <v>90</v>
      </c>
      <c r="E21" s="10">
        <v>58</v>
      </c>
      <c r="F21" s="10">
        <v>32</v>
      </c>
      <c r="H21" s="9" t="s">
        <v>26</v>
      </c>
      <c r="I21" s="13">
        <f t="shared" si="0"/>
        <v>18.918918918918919</v>
      </c>
      <c r="J21" s="13">
        <f t="shared" si="1"/>
        <v>40.54054054054054</v>
      </c>
      <c r="K21" s="13">
        <f t="shared" si="2"/>
        <v>26.126126126126124</v>
      </c>
      <c r="L21" s="13">
        <f t="shared" si="3"/>
        <v>14.414414414414415</v>
      </c>
    </row>
    <row r="22" spans="2:12" x14ac:dyDescent="0.25">
      <c r="B22" s="9" t="s">
        <v>27</v>
      </c>
      <c r="C22" s="10">
        <v>163</v>
      </c>
      <c r="D22" s="10">
        <v>318</v>
      </c>
      <c r="E22" s="10">
        <v>256</v>
      </c>
      <c r="F22" s="10">
        <v>161</v>
      </c>
      <c r="H22" s="9" t="s">
        <v>27</v>
      </c>
      <c r="I22" s="13">
        <f t="shared" si="0"/>
        <v>18.151447661469934</v>
      </c>
      <c r="J22" s="13">
        <f t="shared" si="1"/>
        <v>35.412026726057903</v>
      </c>
      <c r="K22" s="13">
        <f t="shared" si="2"/>
        <v>28.507795100222715</v>
      </c>
      <c r="L22" s="13">
        <f t="shared" si="3"/>
        <v>17.928730512249444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379</v>
      </c>
      <c r="D24" s="10">
        <v>647</v>
      </c>
      <c r="E24" s="10">
        <v>471</v>
      </c>
      <c r="F24" s="10">
        <v>270</v>
      </c>
      <c r="H24" s="9" t="s">
        <v>57</v>
      </c>
      <c r="I24" s="13">
        <f t="shared" ref="I24:I30" si="4">C24/(C24+D24+E24+F24)*100</f>
        <v>21.448783248443689</v>
      </c>
      <c r="J24" s="13">
        <f t="shared" ref="J24:J30" si="5">D24/(D24+E24+F24+C24)*100</f>
        <v>36.615732880588567</v>
      </c>
      <c r="K24" s="13">
        <f t="shared" ref="K24:K30" si="6">E24/(E24+F24+D24+C24)*100</f>
        <v>26.655348047538201</v>
      </c>
      <c r="L24" s="13">
        <f t="shared" ref="L24:L30" si="7">F24/(F24+E24+D24+C24)*100</f>
        <v>15.280135823429541</v>
      </c>
    </row>
    <row r="25" spans="2:12" x14ac:dyDescent="0.25">
      <c r="B25" s="9" t="s">
        <v>58</v>
      </c>
      <c r="C25" s="10">
        <v>244</v>
      </c>
      <c r="D25" s="10">
        <v>386</v>
      </c>
      <c r="E25" s="10">
        <v>291</v>
      </c>
      <c r="F25" s="10">
        <v>181</v>
      </c>
      <c r="H25" s="9" t="s">
        <v>58</v>
      </c>
      <c r="I25" s="13">
        <f t="shared" si="4"/>
        <v>22.141560798548092</v>
      </c>
      <c r="J25" s="13">
        <f t="shared" si="5"/>
        <v>35.027223230490016</v>
      </c>
      <c r="K25" s="13">
        <f t="shared" si="6"/>
        <v>26.406533575317603</v>
      </c>
      <c r="L25" s="13">
        <f t="shared" si="7"/>
        <v>16.424682395644282</v>
      </c>
    </row>
    <row r="26" spans="2:12" x14ac:dyDescent="0.25">
      <c r="B26" s="9" t="s">
        <v>59</v>
      </c>
      <c r="C26" s="10">
        <v>365</v>
      </c>
      <c r="D26" s="10">
        <v>708</v>
      </c>
      <c r="E26" s="10">
        <v>569</v>
      </c>
      <c r="F26" s="10">
        <v>326</v>
      </c>
      <c r="H26" s="9" t="s">
        <v>59</v>
      </c>
      <c r="I26" s="13">
        <f t="shared" si="4"/>
        <v>18.546747967479675</v>
      </c>
      <c r="J26" s="13">
        <f t="shared" si="5"/>
        <v>35.975609756097562</v>
      </c>
      <c r="K26" s="13">
        <f t="shared" si="6"/>
        <v>28.912601626016261</v>
      </c>
      <c r="L26" s="13">
        <f t="shared" si="7"/>
        <v>16.565040650406505</v>
      </c>
    </row>
    <row r="27" spans="2:12" x14ac:dyDescent="0.25">
      <c r="B27" s="9" t="s">
        <v>60</v>
      </c>
      <c r="C27" s="10">
        <v>37</v>
      </c>
      <c r="D27" s="10">
        <v>97</v>
      </c>
      <c r="E27" s="10">
        <v>66</v>
      </c>
      <c r="F27" s="10">
        <v>46</v>
      </c>
      <c r="H27" s="9" t="s">
        <v>60</v>
      </c>
      <c r="I27" s="13">
        <f t="shared" si="4"/>
        <v>15.040650406504067</v>
      </c>
      <c r="J27" s="13">
        <f t="shared" si="5"/>
        <v>39.430894308943088</v>
      </c>
      <c r="K27" s="13">
        <f t="shared" si="6"/>
        <v>26.829268292682929</v>
      </c>
      <c r="L27" s="13">
        <f t="shared" si="7"/>
        <v>18.699186991869919</v>
      </c>
    </row>
    <row r="28" spans="2:12" x14ac:dyDescent="0.25">
      <c r="B28" s="9" t="s">
        <v>61</v>
      </c>
      <c r="C28" s="10">
        <v>28</v>
      </c>
      <c r="D28" s="10">
        <v>75</v>
      </c>
      <c r="E28" s="10">
        <v>91</v>
      </c>
      <c r="F28" s="10">
        <v>37</v>
      </c>
      <c r="H28" s="9" t="s">
        <v>61</v>
      </c>
      <c r="I28" s="13">
        <f t="shared" si="4"/>
        <v>12.121212121212121</v>
      </c>
      <c r="J28" s="13">
        <f t="shared" si="5"/>
        <v>32.467532467532465</v>
      </c>
      <c r="K28" s="13">
        <f t="shared" si="6"/>
        <v>39.393939393939391</v>
      </c>
      <c r="L28" s="13">
        <f t="shared" si="7"/>
        <v>16.017316017316016</v>
      </c>
    </row>
    <row r="29" spans="2:12" x14ac:dyDescent="0.25">
      <c r="B29" s="9" t="s">
        <v>62</v>
      </c>
      <c r="C29" s="10">
        <v>19</v>
      </c>
      <c r="D29" s="10">
        <v>30</v>
      </c>
      <c r="E29" s="10">
        <v>16</v>
      </c>
      <c r="F29" s="10">
        <v>9</v>
      </c>
      <c r="H29" s="9" t="s">
        <v>62</v>
      </c>
      <c r="I29" s="13">
        <f t="shared" si="4"/>
        <v>25.675675675675674</v>
      </c>
      <c r="J29" s="13">
        <f t="shared" si="5"/>
        <v>40.54054054054054</v>
      </c>
      <c r="K29" s="13">
        <f t="shared" si="6"/>
        <v>21.621621621621621</v>
      </c>
      <c r="L29" s="13">
        <f t="shared" si="7"/>
        <v>12.162162162162163</v>
      </c>
    </row>
    <row r="30" spans="2:12" x14ac:dyDescent="0.25">
      <c r="B30" s="9" t="s">
        <v>63</v>
      </c>
      <c r="C30" s="10">
        <v>13</v>
      </c>
      <c r="D30" s="10">
        <v>24</v>
      </c>
      <c r="E30" s="10">
        <v>23</v>
      </c>
      <c r="F30" s="10">
        <v>18</v>
      </c>
      <c r="H30" s="9" t="s">
        <v>63</v>
      </c>
      <c r="I30" s="13">
        <f t="shared" si="4"/>
        <v>16.666666666666664</v>
      </c>
      <c r="J30" s="13">
        <f t="shared" si="5"/>
        <v>30.76923076923077</v>
      </c>
      <c r="K30" s="13">
        <f t="shared" si="6"/>
        <v>29.487179487179489</v>
      </c>
      <c r="L30" s="13">
        <f t="shared" si="7"/>
        <v>23.076923076923077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675</v>
      </c>
      <c r="D32" s="10">
        <v>675</v>
      </c>
      <c r="E32" s="10">
        <v>675</v>
      </c>
      <c r="F32" s="10">
        <v>675</v>
      </c>
      <c r="G32" s="35"/>
      <c r="H32" s="9" t="s">
        <v>67</v>
      </c>
      <c r="I32" s="34">
        <f t="shared" ref="I32:I33" si="8">C32/(C32+D32+E32+F32)*100</f>
        <v>25</v>
      </c>
      <c r="J32" s="34">
        <f t="shared" ref="J32:J33" si="9">D32/(D32+E32+F32+C32)*100</f>
        <v>25</v>
      </c>
      <c r="K32" s="34">
        <f t="shared" ref="K32:K33" si="10">E32/(E32+F32+D32+C32)*100</f>
        <v>25</v>
      </c>
      <c r="L32" s="34">
        <f t="shared" ref="L32:L33" si="11">F32/(F32+E32+D32+C32)*100</f>
        <v>25</v>
      </c>
    </row>
    <row r="33" spans="2:12" x14ac:dyDescent="0.25">
      <c r="B33" s="9" t="s">
        <v>68</v>
      </c>
      <c r="C33" s="10">
        <v>410</v>
      </c>
      <c r="D33" s="10">
        <v>410</v>
      </c>
      <c r="E33" s="10">
        <v>410</v>
      </c>
      <c r="F33" s="10">
        <v>410</v>
      </c>
      <c r="G33" s="35"/>
      <c r="H33" s="9" t="s">
        <v>68</v>
      </c>
      <c r="I33" s="34">
        <f t="shared" si="8"/>
        <v>25</v>
      </c>
      <c r="J33" s="34">
        <f t="shared" si="9"/>
        <v>25</v>
      </c>
      <c r="K33" s="34">
        <f t="shared" si="10"/>
        <v>25</v>
      </c>
      <c r="L33" s="34">
        <f t="shared" si="11"/>
        <v>25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41</v>
      </c>
    </row>
    <row r="2" spans="1:44" ht="18" x14ac:dyDescent="0.25">
      <c r="A2" s="27"/>
      <c r="B2" s="1" t="str">
        <f>Índice!B2</f>
        <v>1ª quinzena de fevereiro 2021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78"/>
      <c r="AD2" s="78"/>
    </row>
    <row r="3" spans="1:44" x14ac:dyDescent="0.25">
      <c r="B3" s="28" t="s">
        <v>44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78"/>
      <c r="AD3" s="78"/>
    </row>
    <row r="4" spans="1:44" ht="18" customHeight="1" x14ac:dyDescent="0.25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38</v>
      </c>
      <c r="X6" s="20" t="s">
        <v>39</v>
      </c>
    </row>
    <row r="7" spans="1:44" ht="27" customHeight="1" x14ac:dyDescent="0.25">
      <c r="B7" s="100" t="s">
        <v>0</v>
      </c>
      <c r="C7" s="100" t="s">
        <v>93</v>
      </c>
      <c r="D7" s="100"/>
      <c r="E7" s="100"/>
      <c r="F7" s="101"/>
      <c r="G7" s="103" t="s">
        <v>94</v>
      </c>
      <c r="H7" s="100"/>
      <c r="I7" s="100"/>
      <c r="J7" s="104"/>
      <c r="K7" s="105" t="s">
        <v>95</v>
      </c>
      <c r="L7" s="100"/>
      <c r="M7" s="100"/>
      <c r="N7" s="106"/>
      <c r="O7" s="99" t="s">
        <v>96</v>
      </c>
      <c r="P7" s="100"/>
      <c r="Q7" s="100"/>
      <c r="R7" s="100"/>
      <c r="S7" s="99" t="s">
        <v>97</v>
      </c>
      <c r="T7" s="100"/>
      <c r="U7" s="100"/>
      <c r="V7" s="100"/>
      <c r="X7" s="100" t="s">
        <v>0</v>
      </c>
      <c r="Y7" s="100" t="s">
        <v>93</v>
      </c>
      <c r="Z7" s="100"/>
      <c r="AA7" s="100"/>
      <c r="AB7" s="101"/>
      <c r="AC7" s="103" t="s">
        <v>94</v>
      </c>
      <c r="AD7" s="100"/>
      <c r="AE7" s="100"/>
      <c r="AF7" s="104"/>
      <c r="AG7" s="105" t="s">
        <v>95</v>
      </c>
      <c r="AH7" s="100"/>
      <c r="AI7" s="100"/>
      <c r="AJ7" s="106"/>
      <c r="AK7" s="99" t="s">
        <v>96</v>
      </c>
      <c r="AL7" s="100"/>
      <c r="AM7" s="100"/>
      <c r="AN7" s="100"/>
      <c r="AO7" s="99" t="s">
        <v>97</v>
      </c>
      <c r="AP7" s="100"/>
      <c r="AQ7" s="100"/>
      <c r="AR7" s="100"/>
    </row>
    <row r="8" spans="1:44" ht="33.75" x14ac:dyDescent="0.25">
      <c r="B8" s="102"/>
      <c r="C8" s="79" t="s">
        <v>98</v>
      </c>
      <c r="D8" s="79" t="s">
        <v>99</v>
      </c>
      <c r="E8" s="79" t="s">
        <v>100</v>
      </c>
      <c r="F8" s="3" t="s">
        <v>82</v>
      </c>
      <c r="G8" s="79" t="s">
        <v>98</v>
      </c>
      <c r="H8" s="79" t="s">
        <v>99</v>
      </c>
      <c r="I8" s="79" t="s">
        <v>100</v>
      </c>
      <c r="J8" s="3" t="s">
        <v>82</v>
      </c>
      <c r="K8" s="79" t="s">
        <v>98</v>
      </c>
      <c r="L8" s="79" t="s">
        <v>99</v>
      </c>
      <c r="M8" s="79" t="s">
        <v>100</v>
      </c>
      <c r="N8" s="3" t="s">
        <v>82</v>
      </c>
      <c r="O8" s="79" t="s">
        <v>98</v>
      </c>
      <c r="P8" s="79" t="s">
        <v>99</v>
      </c>
      <c r="Q8" s="79" t="s">
        <v>100</v>
      </c>
      <c r="R8" s="3" t="s">
        <v>82</v>
      </c>
      <c r="S8" s="79" t="s">
        <v>98</v>
      </c>
      <c r="T8" s="79" t="s">
        <v>99</v>
      </c>
      <c r="U8" s="79" t="s">
        <v>100</v>
      </c>
      <c r="V8" s="3" t="s">
        <v>82</v>
      </c>
      <c r="X8" s="102"/>
      <c r="Y8" s="79" t="s">
        <v>98</v>
      </c>
      <c r="Z8" s="79" t="s">
        <v>99</v>
      </c>
      <c r="AA8" s="79" t="s">
        <v>100</v>
      </c>
      <c r="AB8" s="3" t="s">
        <v>82</v>
      </c>
      <c r="AC8" s="79" t="s">
        <v>98</v>
      </c>
      <c r="AD8" s="79" t="s">
        <v>99</v>
      </c>
      <c r="AE8" s="79" t="s">
        <v>100</v>
      </c>
      <c r="AF8" s="3" t="s">
        <v>82</v>
      </c>
      <c r="AG8" s="79" t="s">
        <v>98</v>
      </c>
      <c r="AH8" s="79" t="s">
        <v>99</v>
      </c>
      <c r="AI8" s="79" t="s">
        <v>100</v>
      </c>
      <c r="AJ8" s="3" t="s">
        <v>82</v>
      </c>
      <c r="AK8" s="79" t="s">
        <v>98</v>
      </c>
      <c r="AL8" s="79" t="s">
        <v>99</v>
      </c>
      <c r="AM8" s="79" t="s">
        <v>100</v>
      </c>
      <c r="AN8" s="3" t="s">
        <v>82</v>
      </c>
      <c r="AO8" s="79" t="s">
        <v>98</v>
      </c>
      <c r="AP8" s="79" t="s">
        <v>99</v>
      </c>
      <c r="AQ8" s="79" t="s">
        <v>100</v>
      </c>
      <c r="AR8" s="3" t="s">
        <v>82</v>
      </c>
    </row>
    <row r="9" spans="1:44" x14ac:dyDescent="0.25">
      <c r="B9" s="4" t="s">
        <v>4</v>
      </c>
      <c r="C9" s="5"/>
      <c r="D9" s="5"/>
      <c r="E9" s="5"/>
      <c r="F9" s="42"/>
      <c r="G9" s="46"/>
      <c r="H9" s="5"/>
      <c r="I9" s="5"/>
      <c r="J9" s="47"/>
      <c r="K9" s="50"/>
      <c r="L9" s="5"/>
      <c r="M9" s="5"/>
      <c r="N9" s="51"/>
      <c r="O9" s="5"/>
      <c r="P9" s="5"/>
      <c r="Q9" s="5"/>
      <c r="R9" s="5"/>
      <c r="S9" s="5"/>
      <c r="T9" s="5"/>
      <c r="U9" s="5"/>
      <c r="V9" s="5"/>
      <c r="X9" s="4" t="s">
        <v>4</v>
      </c>
      <c r="Y9" s="5"/>
      <c r="Z9" s="5"/>
      <c r="AA9" s="5"/>
      <c r="AB9" s="42"/>
      <c r="AC9" s="46"/>
      <c r="AD9" s="5"/>
      <c r="AE9" s="5"/>
      <c r="AF9" s="47"/>
      <c r="AG9" s="50"/>
      <c r="AH9" s="5"/>
      <c r="AI9" s="5"/>
      <c r="AJ9" s="51"/>
      <c r="AK9" s="5"/>
      <c r="AL9" s="5"/>
      <c r="AM9" s="5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353</v>
      </c>
      <c r="D10" s="7">
        <v>350</v>
      </c>
      <c r="E10" s="7">
        <v>259</v>
      </c>
      <c r="F10" s="7">
        <v>123</v>
      </c>
      <c r="G10" s="7">
        <v>656</v>
      </c>
      <c r="H10" s="7">
        <v>220</v>
      </c>
      <c r="I10" s="7">
        <v>121</v>
      </c>
      <c r="J10" s="7">
        <v>88</v>
      </c>
      <c r="K10" s="7">
        <v>279</v>
      </c>
      <c r="L10" s="7">
        <v>328</v>
      </c>
      <c r="M10" s="7">
        <v>340</v>
      </c>
      <c r="N10" s="7">
        <v>138</v>
      </c>
      <c r="O10" s="7">
        <v>492</v>
      </c>
      <c r="P10" s="7">
        <v>294</v>
      </c>
      <c r="Q10" s="7">
        <v>211</v>
      </c>
      <c r="R10" s="7">
        <v>88</v>
      </c>
      <c r="S10" s="7">
        <v>270</v>
      </c>
      <c r="T10" s="7">
        <v>337</v>
      </c>
      <c r="U10" s="7">
        <v>360</v>
      </c>
      <c r="V10" s="7">
        <v>118</v>
      </c>
      <c r="X10" s="6" t="s">
        <v>4</v>
      </c>
      <c r="Y10" s="11">
        <f>C10/(C10+D10+E10+F10)*100</f>
        <v>32.534562211981566</v>
      </c>
      <c r="Z10" s="11">
        <f>D10/(D10+E10+F10+C10)*100</f>
        <v>32.258064516129032</v>
      </c>
      <c r="AA10" s="11">
        <f>E10/(E10+F10+D10+C10)*100</f>
        <v>23.870967741935484</v>
      </c>
      <c r="AB10" s="55">
        <f>F10/(F10+E10+D10+C10)*100</f>
        <v>11.336405529953918</v>
      </c>
      <c r="AC10" s="59">
        <f>G10/(G10+H10+I10+J10)*100</f>
        <v>60.460829493087552</v>
      </c>
      <c r="AD10" s="11">
        <f>H10/(H10+I10+J10+G10)*100</f>
        <v>20.276497695852534</v>
      </c>
      <c r="AE10" s="11">
        <f>I10/(I10+J10+H10+G10)*100</f>
        <v>11.152073732718893</v>
      </c>
      <c r="AF10" s="60">
        <f>J10/(J10+I10+H10+G10)*100</f>
        <v>8.1105990783410142</v>
      </c>
      <c r="AG10" s="67">
        <f>K10/(K10+L10+M10+N10)*100</f>
        <v>25.714285714285712</v>
      </c>
      <c r="AH10" s="11">
        <f>L10/(L10+M10+N10+K10)*100</f>
        <v>30.230414746543776</v>
      </c>
      <c r="AI10" s="11">
        <f>M10/(M10+N10+L10+K10)*100</f>
        <v>31.336405529953915</v>
      </c>
      <c r="AJ10" s="68">
        <f>N10/(N10+M10+L10+K10)*100</f>
        <v>12.718894009216589</v>
      </c>
      <c r="AK10" s="25">
        <f>O10/(O10+P10+Q10+R10)*100</f>
        <v>45.345622119815673</v>
      </c>
      <c r="AL10" s="11">
        <f>P10/(P10+Q10+R10+O10)*100</f>
        <v>27.096774193548391</v>
      </c>
      <c r="AM10" s="11">
        <f>Q10/(Q10+R10+P10+O10)*100</f>
        <v>19.447004608294932</v>
      </c>
      <c r="AN10" s="11">
        <f>R10/(R10+Q10+P10+O10)*100</f>
        <v>8.1105990783410142</v>
      </c>
      <c r="AO10" s="25">
        <f>S10/(S10+T10+U10+V10)*100</f>
        <v>24.88479262672811</v>
      </c>
      <c r="AP10" s="11">
        <f>T10/(T10+U10+V10+S10)*100</f>
        <v>31.059907834101381</v>
      </c>
      <c r="AQ10" s="11">
        <f>U10/(U10+V10+T10+S10)*100</f>
        <v>33.179723502304149</v>
      </c>
      <c r="AR10" s="11">
        <f>V10/(V10+U10+T10+S10)*100</f>
        <v>10.875576036866359</v>
      </c>
    </row>
    <row r="11" spans="1:44" x14ac:dyDescent="0.25">
      <c r="B11" s="4" t="s">
        <v>5</v>
      </c>
      <c r="C11" s="8"/>
      <c r="D11" s="8"/>
      <c r="E11" s="8"/>
      <c r="F11" s="43"/>
      <c r="G11" s="48"/>
      <c r="H11" s="8"/>
      <c r="I11" s="8"/>
      <c r="J11" s="49"/>
      <c r="K11" s="52"/>
      <c r="L11" s="8"/>
      <c r="M11" s="8"/>
      <c r="N11" s="53"/>
      <c r="O11" s="8"/>
      <c r="P11" s="8"/>
      <c r="Q11" s="8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56"/>
      <c r="AC11" s="61"/>
      <c r="AD11" s="12"/>
      <c r="AE11" s="12"/>
      <c r="AF11" s="62"/>
      <c r="AG11" s="69"/>
      <c r="AH11" s="12"/>
      <c r="AI11" s="12"/>
      <c r="AJ11" s="70"/>
      <c r="AK11" s="12"/>
      <c r="AL11" s="12"/>
      <c r="AM11" s="12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50</v>
      </c>
      <c r="D12" s="10">
        <v>31</v>
      </c>
      <c r="E12" s="10">
        <v>28</v>
      </c>
      <c r="F12" s="10">
        <v>26</v>
      </c>
      <c r="G12" s="10">
        <v>63</v>
      </c>
      <c r="H12" s="10">
        <v>30</v>
      </c>
      <c r="I12" s="10">
        <v>23</v>
      </c>
      <c r="J12" s="10">
        <v>19</v>
      </c>
      <c r="K12" s="10">
        <v>36</v>
      </c>
      <c r="L12" s="10">
        <v>34</v>
      </c>
      <c r="M12" s="10">
        <v>43</v>
      </c>
      <c r="N12" s="10">
        <v>22</v>
      </c>
      <c r="O12" s="10">
        <v>52</v>
      </c>
      <c r="P12" s="10">
        <v>27</v>
      </c>
      <c r="Q12" s="10">
        <v>36</v>
      </c>
      <c r="R12" s="10">
        <v>20</v>
      </c>
      <c r="S12" s="10">
        <v>26</v>
      </c>
      <c r="T12" s="10">
        <v>27</v>
      </c>
      <c r="U12" s="10">
        <v>59</v>
      </c>
      <c r="V12" s="10">
        <v>23</v>
      </c>
      <c r="X12" s="9" t="s">
        <v>6</v>
      </c>
      <c r="Y12" s="13">
        <f>C12/(C12+D12+E12+F12)*100</f>
        <v>37.037037037037038</v>
      </c>
      <c r="Z12" s="13">
        <f>D12/(D12+E12+F12+C12)*100</f>
        <v>22.962962962962962</v>
      </c>
      <c r="AA12" s="13">
        <f>E12/(E12+F12+D12+C12)*100</f>
        <v>20.74074074074074</v>
      </c>
      <c r="AB12" s="57">
        <f>F12/(F12+E12+D12+C12)*100</f>
        <v>19.25925925925926</v>
      </c>
      <c r="AC12" s="63">
        <f>G12/(G12+H12+I12+J12)*100</f>
        <v>46.666666666666664</v>
      </c>
      <c r="AD12" s="13">
        <f>H12/(H12+I12+J12+G12)*100</f>
        <v>22.222222222222221</v>
      </c>
      <c r="AE12" s="13">
        <f>I12/(I12+J12+H12+G12)*100</f>
        <v>17.037037037037038</v>
      </c>
      <c r="AF12" s="64">
        <f>J12/(J12+I12+H12+G12)*100</f>
        <v>14.074074074074074</v>
      </c>
      <c r="AG12" s="71">
        <f>K12/(K12+L12+M12+N12)*100</f>
        <v>26.666666666666668</v>
      </c>
      <c r="AH12" s="13">
        <f>L12/(L12+M12+N12+K12)*100</f>
        <v>25.185185185185183</v>
      </c>
      <c r="AI12" s="13">
        <f>M12/(M12+N12+L12+K12)*100</f>
        <v>31.851851851851855</v>
      </c>
      <c r="AJ12" s="72">
        <f>N12/(N12+M12+L12+K12)*100</f>
        <v>16.296296296296298</v>
      </c>
      <c r="AK12" s="26">
        <f>O12/(O12+P12+Q12+R12)*100</f>
        <v>38.518518518518519</v>
      </c>
      <c r="AL12" s="13">
        <f>P12/(P12+Q12+R12+O12)*100</f>
        <v>20</v>
      </c>
      <c r="AM12" s="13">
        <f>Q12/(Q12+R12+P12+O12)*100</f>
        <v>26.666666666666668</v>
      </c>
      <c r="AN12" s="13">
        <f>R12/(R12+Q12+P12+O12)*100</f>
        <v>14.814814814814813</v>
      </c>
      <c r="AO12" s="26">
        <f>S12/(S12+T12+U12+V12)*100</f>
        <v>19.25925925925926</v>
      </c>
      <c r="AP12" s="13">
        <f>T12/(T12+U12+V12+S12)*100</f>
        <v>20</v>
      </c>
      <c r="AQ12" s="13">
        <f>U12/(U12+V12+T12+S12)*100</f>
        <v>43.703703703703702</v>
      </c>
      <c r="AR12" s="13">
        <f>V12/(V12+U12+T12+S12)*100</f>
        <v>17.037037037037038</v>
      </c>
    </row>
    <row r="13" spans="1:44" x14ac:dyDescent="0.25">
      <c r="B13" s="9" t="s">
        <v>7</v>
      </c>
      <c r="C13" s="10">
        <v>105</v>
      </c>
      <c r="D13" s="10">
        <v>106</v>
      </c>
      <c r="E13" s="10">
        <v>80</v>
      </c>
      <c r="F13" s="10">
        <v>44</v>
      </c>
      <c r="G13" s="10">
        <v>192</v>
      </c>
      <c r="H13" s="10">
        <v>78</v>
      </c>
      <c r="I13" s="10">
        <v>36</v>
      </c>
      <c r="J13" s="10">
        <v>29</v>
      </c>
      <c r="K13" s="10">
        <v>82</v>
      </c>
      <c r="L13" s="10">
        <v>103</v>
      </c>
      <c r="M13" s="10">
        <v>100</v>
      </c>
      <c r="N13" s="10">
        <v>50</v>
      </c>
      <c r="O13" s="10">
        <v>142</v>
      </c>
      <c r="P13" s="10">
        <v>96</v>
      </c>
      <c r="Q13" s="10">
        <v>69</v>
      </c>
      <c r="R13" s="10">
        <v>28</v>
      </c>
      <c r="S13" s="10">
        <v>84</v>
      </c>
      <c r="T13" s="10">
        <v>112</v>
      </c>
      <c r="U13" s="10">
        <v>100</v>
      </c>
      <c r="V13" s="10">
        <v>39</v>
      </c>
      <c r="X13" s="9" t="s">
        <v>7</v>
      </c>
      <c r="Y13" s="13">
        <f>C13/(C13+D13+E13+F13)*100</f>
        <v>31.343283582089555</v>
      </c>
      <c r="Z13" s="13">
        <f>D13/(D13+E13+F13+C13)*100</f>
        <v>31.64179104477612</v>
      </c>
      <c r="AA13" s="13">
        <f>E13/(E13+F13+D13+C13)*100</f>
        <v>23.880597014925371</v>
      </c>
      <c r="AB13" s="57">
        <f>F13/(F13+E13+D13+C13)*100</f>
        <v>13.134328358208954</v>
      </c>
      <c r="AC13" s="63">
        <f>G13/(G13+H13+I13+J13)*100</f>
        <v>57.313432835820898</v>
      </c>
      <c r="AD13" s="13">
        <f>H13/(H13+I13+J13+G13)*100</f>
        <v>23.283582089552237</v>
      </c>
      <c r="AE13" s="13">
        <f>I13/(I13+J13+H13+G13)*100</f>
        <v>10.746268656716417</v>
      </c>
      <c r="AF13" s="64">
        <f>J13/(J13+I13+H13+G13)*100</f>
        <v>8.6567164179104488</v>
      </c>
      <c r="AG13" s="71">
        <f>K13/(K13+L13+M13+N13)*100</f>
        <v>24.477611940298509</v>
      </c>
      <c r="AH13" s="13">
        <f>L13/(L13+M13+N13+K13)*100</f>
        <v>30.746268656716421</v>
      </c>
      <c r="AI13" s="13">
        <f>M13/(M13+N13+L13+K13)*100</f>
        <v>29.850746268656714</v>
      </c>
      <c r="AJ13" s="72">
        <f>N13/(N13+M13+L13+K13)*100</f>
        <v>14.925373134328357</v>
      </c>
      <c r="AK13" s="26">
        <f>O13/(O13+P13+Q13+R13)*100</f>
        <v>42.388059701492537</v>
      </c>
      <c r="AL13" s="13">
        <f>P13/(P13+Q13+R13+O13)*100</f>
        <v>28.656716417910449</v>
      </c>
      <c r="AM13" s="13">
        <f>Q13/(Q13+R13+P13+O13)*100</f>
        <v>20.597014925373134</v>
      </c>
      <c r="AN13" s="13">
        <f>R13/(R13+Q13+P13+O13)*100</f>
        <v>8.3582089552238816</v>
      </c>
      <c r="AO13" s="26">
        <f>S13/(S13+T13+U13+V13)*100</f>
        <v>25.07462686567164</v>
      </c>
      <c r="AP13" s="13">
        <f>T13/(T13+U13+V13+S13)*100</f>
        <v>33.432835820895527</v>
      </c>
      <c r="AQ13" s="13">
        <f>U13/(U13+V13+T13+S13)*100</f>
        <v>29.850746268656714</v>
      </c>
      <c r="AR13" s="13">
        <f>V13/(V13+U13+T13+S13)*100</f>
        <v>11.641791044776118</v>
      </c>
    </row>
    <row r="14" spans="1:44" x14ac:dyDescent="0.25">
      <c r="B14" s="9" t="s">
        <v>8</v>
      </c>
      <c r="C14" s="10">
        <v>103</v>
      </c>
      <c r="D14" s="10">
        <v>127</v>
      </c>
      <c r="E14" s="10">
        <v>90</v>
      </c>
      <c r="F14" s="10">
        <v>34</v>
      </c>
      <c r="G14" s="10">
        <v>228</v>
      </c>
      <c r="H14" s="10">
        <v>69</v>
      </c>
      <c r="I14" s="10">
        <v>39</v>
      </c>
      <c r="J14" s="10">
        <v>18</v>
      </c>
      <c r="K14" s="10">
        <v>93</v>
      </c>
      <c r="L14" s="10">
        <v>112</v>
      </c>
      <c r="M14" s="10">
        <v>115</v>
      </c>
      <c r="N14" s="10">
        <v>34</v>
      </c>
      <c r="O14" s="10">
        <v>166</v>
      </c>
      <c r="P14" s="10">
        <v>98</v>
      </c>
      <c r="Q14" s="10">
        <v>67</v>
      </c>
      <c r="R14" s="10">
        <v>23</v>
      </c>
      <c r="S14" s="10">
        <v>85</v>
      </c>
      <c r="T14" s="10">
        <v>126</v>
      </c>
      <c r="U14" s="10">
        <v>116</v>
      </c>
      <c r="V14" s="10">
        <v>27</v>
      </c>
      <c r="X14" s="9" t="s">
        <v>8</v>
      </c>
      <c r="Y14" s="13">
        <f>C14/(C14+D14+E14+F14)*100</f>
        <v>29.096045197740111</v>
      </c>
      <c r="Z14" s="13">
        <f>D14/(D14+E14+F14+C14)*100</f>
        <v>35.875706214689266</v>
      </c>
      <c r="AA14" s="13">
        <f>E14/(E14+F14+D14+C14)*100</f>
        <v>25.423728813559322</v>
      </c>
      <c r="AB14" s="57">
        <f>F14/(F14+E14+D14+C14)*100</f>
        <v>9.6045197740112993</v>
      </c>
      <c r="AC14" s="63">
        <f>G14/(G14+H14+I14+J14)*100</f>
        <v>64.406779661016941</v>
      </c>
      <c r="AD14" s="13">
        <f>H14/(H14+I14+J14+G14)*100</f>
        <v>19.491525423728813</v>
      </c>
      <c r="AE14" s="13">
        <f>I14/(I14+J14+H14+G14)*100</f>
        <v>11.016949152542372</v>
      </c>
      <c r="AF14" s="64">
        <f>J14/(J14+I14+H14+G14)*100</f>
        <v>5.0847457627118651</v>
      </c>
      <c r="AG14" s="71">
        <f>K14/(K14+L14+M14+N14)*100</f>
        <v>26.271186440677969</v>
      </c>
      <c r="AH14" s="13">
        <f>L14/(L14+M14+N14+K14)*100</f>
        <v>31.638418079096049</v>
      </c>
      <c r="AI14" s="13">
        <f>M14/(M14+N14+L14+K14)*100</f>
        <v>32.485875706214692</v>
      </c>
      <c r="AJ14" s="72">
        <f>N14/(N14+M14+L14+K14)*100</f>
        <v>9.6045197740112993</v>
      </c>
      <c r="AK14" s="26">
        <f>O14/(O14+P14+Q14+R14)*100</f>
        <v>46.89265536723164</v>
      </c>
      <c r="AL14" s="13">
        <f>P14/(P14+Q14+R14+O14)*100</f>
        <v>27.683615819209038</v>
      </c>
      <c r="AM14" s="13">
        <f>Q14/(Q14+R14+P14+O14)*100</f>
        <v>18.926553672316384</v>
      </c>
      <c r="AN14" s="13">
        <f>R14/(R14+Q14+P14+O14)*100</f>
        <v>6.4971751412429377</v>
      </c>
      <c r="AO14" s="26">
        <f>S14/(S14+T14+U14+V14)*100</f>
        <v>24.011299435028249</v>
      </c>
      <c r="AP14" s="13">
        <f>T14/(T14+U14+V14+S14)*100</f>
        <v>35.593220338983052</v>
      </c>
      <c r="AQ14" s="13">
        <f>U14/(U14+V14+T14+S14)*100</f>
        <v>32.7683615819209</v>
      </c>
      <c r="AR14" s="13">
        <f>V14/(V14+U14+T14+S14)*100</f>
        <v>7.6271186440677967</v>
      </c>
    </row>
    <row r="15" spans="1:44" x14ac:dyDescent="0.25">
      <c r="B15" s="9" t="s">
        <v>9</v>
      </c>
      <c r="C15" s="10">
        <v>95</v>
      </c>
      <c r="D15" s="10">
        <v>86</v>
      </c>
      <c r="E15" s="10">
        <v>61</v>
      </c>
      <c r="F15" s="10">
        <v>19</v>
      </c>
      <c r="G15" s="10">
        <v>173</v>
      </c>
      <c r="H15" s="10">
        <v>43</v>
      </c>
      <c r="I15" s="10">
        <v>23</v>
      </c>
      <c r="J15" s="10">
        <v>22</v>
      </c>
      <c r="K15" s="10">
        <v>68</v>
      </c>
      <c r="L15" s="10">
        <v>79</v>
      </c>
      <c r="M15" s="10">
        <v>82</v>
      </c>
      <c r="N15" s="10">
        <v>32</v>
      </c>
      <c r="O15" s="10">
        <v>132</v>
      </c>
      <c r="P15" s="10">
        <v>73</v>
      </c>
      <c r="Q15" s="10">
        <v>39</v>
      </c>
      <c r="R15" s="10">
        <v>17</v>
      </c>
      <c r="S15" s="10">
        <v>75</v>
      </c>
      <c r="T15" s="10">
        <v>72</v>
      </c>
      <c r="U15" s="10">
        <v>85</v>
      </c>
      <c r="V15" s="10">
        <v>29</v>
      </c>
      <c r="X15" s="9" t="s">
        <v>9</v>
      </c>
      <c r="Y15" s="13">
        <f>C15/(C15+D15+E15+F15)*100</f>
        <v>36.398467432950191</v>
      </c>
      <c r="Z15" s="13">
        <f>D15/(D15+E15+F15+C15)*100</f>
        <v>32.950191570881223</v>
      </c>
      <c r="AA15" s="13">
        <f>E15/(E15+F15+D15+C15)*100</f>
        <v>23.371647509578544</v>
      </c>
      <c r="AB15" s="57">
        <f>F15/(F15+E15+D15+C15)*100</f>
        <v>7.2796934865900385</v>
      </c>
      <c r="AC15" s="63">
        <f>G15/(G15+H15+I15+J15)*100</f>
        <v>66.283524904214559</v>
      </c>
      <c r="AD15" s="13">
        <f>H15/(H15+I15+J15+G15)*100</f>
        <v>16.475095785440612</v>
      </c>
      <c r="AE15" s="13">
        <f>I15/(I15+J15+H15+G15)*100</f>
        <v>8.8122605363984672</v>
      </c>
      <c r="AF15" s="64">
        <f>J15/(J15+I15+H15+G15)*100</f>
        <v>8.4291187739463602</v>
      </c>
      <c r="AG15" s="71">
        <f>K15/(K15+L15+M15+N15)*100</f>
        <v>26.053639846743295</v>
      </c>
      <c r="AH15" s="13">
        <f>L15/(L15+M15+N15+K15)*100</f>
        <v>30.268199233716476</v>
      </c>
      <c r="AI15" s="13">
        <f>M15/(M15+N15+L15+K15)*100</f>
        <v>31.417624521072796</v>
      </c>
      <c r="AJ15" s="72">
        <f>N15/(N15+M15+L15+K15)*100</f>
        <v>12.260536398467432</v>
      </c>
      <c r="AK15" s="26">
        <f>O15/(O15+P15+Q15+R15)*100</f>
        <v>50.574712643678168</v>
      </c>
      <c r="AL15" s="13">
        <f>P15/(P15+Q15+R15+O15)*100</f>
        <v>27.969348659003828</v>
      </c>
      <c r="AM15" s="13">
        <f>Q15/(Q15+R15+P15+O15)*100</f>
        <v>14.942528735632186</v>
      </c>
      <c r="AN15" s="13">
        <f>R15/(R15+Q15+P15+O15)*100</f>
        <v>6.5134099616858236</v>
      </c>
      <c r="AO15" s="26">
        <f>S15/(S15+T15+U15+V15)*100</f>
        <v>28.735632183908045</v>
      </c>
      <c r="AP15" s="13">
        <f>T15/(T15+U15+V15+S15)*100</f>
        <v>27.586206896551722</v>
      </c>
      <c r="AQ15" s="13">
        <f>U15/(U15+V15+T15+S15)*100</f>
        <v>32.567049808429118</v>
      </c>
      <c r="AR15" s="13">
        <f>V15/(V15+U15+T15+S15)*100</f>
        <v>11.111111111111111</v>
      </c>
    </row>
    <row r="16" spans="1:44" x14ac:dyDescent="0.25">
      <c r="B16" s="4" t="s">
        <v>28</v>
      </c>
      <c r="C16" s="8"/>
      <c r="D16" s="8"/>
      <c r="E16" s="8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X16" s="4" t="s">
        <v>28</v>
      </c>
      <c r="Y16" s="8"/>
      <c r="Z16" s="8"/>
      <c r="AA16" s="8"/>
      <c r="AB16" s="43"/>
      <c r="AC16" s="48"/>
      <c r="AD16" s="8"/>
      <c r="AE16" s="8"/>
      <c r="AF16" s="49"/>
      <c r="AG16" s="52"/>
      <c r="AH16" s="8"/>
      <c r="AI16" s="8"/>
      <c r="AJ16" s="53"/>
      <c r="AK16" s="8"/>
      <c r="AL16" s="8"/>
      <c r="AM16" s="8"/>
      <c r="AN16" s="8"/>
      <c r="AO16" s="8"/>
      <c r="AP16" s="8"/>
      <c r="AQ16" s="8"/>
      <c r="AR16" s="8"/>
    </row>
    <row r="17" spans="2:44" x14ac:dyDescent="0.25">
      <c r="B17" s="9" t="s">
        <v>21</v>
      </c>
      <c r="C17" s="10">
        <v>105</v>
      </c>
      <c r="D17" s="10">
        <v>155</v>
      </c>
      <c r="E17" s="10">
        <v>107</v>
      </c>
      <c r="F17" s="10">
        <v>42</v>
      </c>
      <c r="G17" s="10">
        <v>284</v>
      </c>
      <c r="H17" s="10">
        <v>69</v>
      </c>
      <c r="I17" s="10">
        <v>31</v>
      </c>
      <c r="J17" s="10">
        <v>25</v>
      </c>
      <c r="K17" s="10">
        <v>130</v>
      </c>
      <c r="L17" s="10">
        <v>135</v>
      </c>
      <c r="M17" s="10">
        <v>99</v>
      </c>
      <c r="N17" s="10">
        <v>45</v>
      </c>
      <c r="O17" s="10">
        <v>170</v>
      </c>
      <c r="P17" s="10">
        <v>126</v>
      </c>
      <c r="Q17" s="10">
        <v>81</v>
      </c>
      <c r="R17" s="10">
        <v>32</v>
      </c>
      <c r="S17" s="10">
        <v>102</v>
      </c>
      <c r="T17" s="10">
        <v>150</v>
      </c>
      <c r="U17" s="10">
        <v>115</v>
      </c>
      <c r="V17" s="10">
        <v>42</v>
      </c>
      <c r="X17" s="9" t="s">
        <v>21</v>
      </c>
      <c r="Y17" s="13">
        <f t="shared" ref="Y17:Y23" si="0">C17/(C17+D17+E17+F17)*100</f>
        <v>25.672371638141811</v>
      </c>
      <c r="Z17" s="13">
        <f t="shared" ref="Z17:Z23" si="1">D17/(D17+E17+F17+C17)*100</f>
        <v>37.897310513447437</v>
      </c>
      <c r="AA17" s="13">
        <f t="shared" ref="AA17:AA23" si="2">E17/(E17+F17+D17+C17)*100</f>
        <v>26.161369193154034</v>
      </c>
      <c r="AB17" s="57">
        <f t="shared" ref="AB17:AB23" si="3">F17/(F17+E17+D17+C17)*100</f>
        <v>10.268948655256724</v>
      </c>
      <c r="AC17" s="63">
        <f t="shared" ref="AC17:AC23" si="4">G17/(G17+H17+I17+J17)*100</f>
        <v>69.437652811735944</v>
      </c>
      <c r="AD17" s="13">
        <f t="shared" ref="AD17:AD23" si="5">H17/(H17+I17+J17+G17)*100</f>
        <v>16.87041564792176</v>
      </c>
      <c r="AE17" s="13">
        <f t="shared" ref="AE17:AE23" si="6">I17/(I17+J17+H17+G17)*100</f>
        <v>7.5794621026894866</v>
      </c>
      <c r="AF17" s="64">
        <f t="shared" ref="AF17:AF23" si="7">J17/(J17+I17+H17+G17)*100</f>
        <v>6.1124694376528117</v>
      </c>
      <c r="AG17" s="71">
        <f t="shared" ref="AG17:AG23" si="8">K17/(K17+L17+M17+N17)*100</f>
        <v>31.784841075794624</v>
      </c>
      <c r="AH17" s="13">
        <f t="shared" ref="AH17:AH23" si="9">L17/(L17+M17+N17+K17)*100</f>
        <v>33.007334963325185</v>
      </c>
      <c r="AI17" s="13">
        <f t="shared" ref="AI17:AI23" si="10">M17/(M17+N17+L17+K17)*100</f>
        <v>24.205378973105134</v>
      </c>
      <c r="AJ17" s="72">
        <f t="shared" ref="AJ17:AJ23" si="11">N17/(N17+M17+L17+K17)*100</f>
        <v>11.002444987775061</v>
      </c>
      <c r="AK17" s="26">
        <f t="shared" ref="AK17:AK23" si="12">O17/(O17+P17+Q17+R17)*100</f>
        <v>41.56479217603912</v>
      </c>
      <c r="AL17" s="13">
        <f t="shared" ref="AL17:AL23" si="13">P17/(P17+Q17+R17+O17)*100</f>
        <v>30.806845965770169</v>
      </c>
      <c r="AM17" s="13">
        <f t="shared" ref="AM17:AM23" si="14">Q17/(Q17+R17+P17+O17)*100</f>
        <v>19.804400977995108</v>
      </c>
      <c r="AN17" s="13">
        <f t="shared" ref="AN17:AN23" si="15">R17/(R17+Q17+P17+O17)*100</f>
        <v>7.8239608801955987</v>
      </c>
      <c r="AO17" s="26">
        <f t="shared" ref="AO17:AO23" si="16">S17/(S17+T17+U17+V17)*100</f>
        <v>24.938875305623473</v>
      </c>
      <c r="AP17" s="13">
        <f t="shared" ref="AP17:AP23" si="17">T17/(T17+U17+V17+S17)*100</f>
        <v>36.674816625916876</v>
      </c>
      <c r="AQ17" s="13">
        <f t="shared" ref="AQ17:AQ23" si="18">U17/(U17+V17+T17+S17)*100</f>
        <v>28.117359413202937</v>
      </c>
      <c r="AR17" s="13">
        <f t="shared" ref="AR17:AR23" si="19">V17/(V17+U17+T17+S17)*100</f>
        <v>10.268948655256724</v>
      </c>
    </row>
    <row r="18" spans="2:44" x14ac:dyDescent="0.25">
      <c r="B18" s="9" t="s">
        <v>22</v>
      </c>
      <c r="C18" s="10">
        <v>23</v>
      </c>
      <c r="D18" s="10">
        <v>24</v>
      </c>
      <c r="E18" s="10">
        <v>15</v>
      </c>
      <c r="F18" s="10">
        <v>9</v>
      </c>
      <c r="G18" s="10">
        <v>33</v>
      </c>
      <c r="H18" s="10">
        <v>25</v>
      </c>
      <c r="I18" s="10">
        <v>10</v>
      </c>
      <c r="J18" s="10">
        <v>3</v>
      </c>
      <c r="K18" s="10">
        <v>20</v>
      </c>
      <c r="L18" s="10">
        <v>27</v>
      </c>
      <c r="M18" s="10">
        <v>16</v>
      </c>
      <c r="N18" s="10">
        <v>8</v>
      </c>
      <c r="O18" s="10">
        <v>23</v>
      </c>
      <c r="P18" s="10">
        <v>26</v>
      </c>
      <c r="Q18" s="10">
        <v>18</v>
      </c>
      <c r="R18" s="10">
        <v>4</v>
      </c>
      <c r="S18" s="10">
        <v>28</v>
      </c>
      <c r="T18" s="10">
        <v>17</v>
      </c>
      <c r="U18" s="10">
        <v>23</v>
      </c>
      <c r="V18" s="10">
        <v>3</v>
      </c>
      <c r="X18" s="9" t="s">
        <v>22</v>
      </c>
      <c r="Y18" s="13">
        <f t="shared" si="0"/>
        <v>32.394366197183103</v>
      </c>
      <c r="Z18" s="13">
        <f t="shared" si="1"/>
        <v>33.802816901408448</v>
      </c>
      <c r="AA18" s="13">
        <f t="shared" si="2"/>
        <v>21.12676056338028</v>
      </c>
      <c r="AB18" s="57">
        <f t="shared" si="3"/>
        <v>12.676056338028168</v>
      </c>
      <c r="AC18" s="63">
        <f t="shared" si="4"/>
        <v>46.478873239436616</v>
      </c>
      <c r="AD18" s="13">
        <f t="shared" si="5"/>
        <v>35.2112676056338</v>
      </c>
      <c r="AE18" s="13">
        <f t="shared" si="6"/>
        <v>14.084507042253522</v>
      </c>
      <c r="AF18" s="64">
        <f t="shared" si="7"/>
        <v>4.225352112676056</v>
      </c>
      <c r="AG18" s="71">
        <f t="shared" si="8"/>
        <v>28.169014084507044</v>
      </c>
      <c r="AH18" s="13">
        <f t="shared" si="9"/>
        <v>38.028169014084504</v>
      </c>
      <c r="AI18" s="13">
        <f t="shared" si="10"/>
        <v>22.535211267605636</v>
      </c>
      <c r="AJ18" s="72">
        <f t="shared" si="11"/>
        <v>11.267605633802818</v>
      </c>
      <c r="AK18" s="26">
        <f t="shared" si="12"/>
        <v>32.394366197183103</v>
      </c>
      <c r="AL18" s="13">
        <f t="shared" si="13"/>
        <v>36.619718309859159</v>
      </c>
      <c r="AM18" s="13">
        <f t="shared" si="14"/>
        <v>25.352112676056336</v>
      </c>
      <c r="AN18" s="13">
        <f t="shared" si="15"/>
        <v>5.6338028169014089</v>
      </c>
      <c r="AO18" s="26">
        <f t="shared" si="16"/>
        <v>39.436619718309856</v>
      </c>
      <c r="AP18" s="13">
        <f t="shared" si="17"/>
        <v>23.943661971830984</v>
      </c>
      <c r="AQ18" s="13">
        <f t="shared" si="18"/>
        <v>32.394366197183103</v>
      </c>
      <c r="AR18" s="13">
        <f t="shared" si="19"/>
        <v>4.225352112676056</v>
      </c>
    </row>
    <row r="19" spans="2:44" x14ac:dyDescent="0.25">
      <c r="B19" s="9" t="s">
        <v>23</v>
      </c>
      <c r="C19" s="10">
        <v>119</v>
      </c>
      <c r="D19" s="10">
        <v>93</v>
      </c>
      <c r="E19" s="10">
        <v>76</v>
      </c>
      <c r="F19" s="10">
        <v>32</v>
      </c>
      <c r="G19" s="10">
        <v>182</v>
      </c>
      <c r="H19" s="10">
        <v>71</v>
      </c>
      <c r="I19" s="10">
        <v>42</v>
      </c>
      <c r="J19" s="10">
        <v>25</v>
      </c>
      <c r="K19" s="10">
        <v>91</v>
      </c>
      <c r="L19" s="10">
        <v>91</v>
      </c>
      <c r="M19" s="10">
        <v>105</v>
      </c>
      <c r="N19" s="10">
        <v>33</v>
      </c>
      <c r="O19" s="10">
        <v>147</v>
      </c>
      <c r="P19" s="10">
        <v>86</v>
      </c>
      <c r="Q19" s="10">
        <v>60</v>
      </c>
      <c r="R19" s="10">
        <v>27</v>
      </c>
      <c r="S19" s="10">
        <v>67</v>
      </c>
      <c r="T19" s="10">
        <v>95</v>
      </c>
      <c r="U19" s="10">
        <v>119</v>
      </c>
      <c r="V19" s="10">
        <v>39</v>
      </c>
      <c r="X19" s="9" t="s">
        <v>23</v>
      </c>
      <c r="Y19" s="13">
        <f t="shared" si="0"/>
        <v>37.1875</v>
      </c>
      <c r="Z19" s="13">
        <f t="shared" si="1"/>
        <v>29.062500000000004</v>
      </c>
      <c r="AA19" s="13">
        <f t="shared" si="2"/>
        <v>23.75</v>
      </c>
      <c r="AB19" s="57">
        <f t="shared" si="3"/>
        <v>10</v>
      </c>
      <c r="AC19" s="63">
        <f t="shared" si="4"/>
        <v>56.875</v>
      </c>
      <c r="AD19" s="13">
        <f t="shared" si="5"/>
        <v>22.1875</v>
      </c>
      <c r="AE19" s="13">
        <f t="shared" si="6"/>
        <v>13.125</v>
      </c>
      <c r="AF19" s="64">
        <f t="shared" si="7"/>
        <v>7.8125</v>
      </c>
      <c r="AG19" s="71">
        <f t="shared" si="8"/>
        <v>28.4375</v>
      </c>
      <c r="AH19" s="13">
        <f t="shared" si="9"/>
        <v>28.4375</v>
      </c>
      <c r="AI19" s="13">
        <f t="shared" si="10"/>
        <v>32.8125</v>
      </c>
      <c r="AJ19" s="72">
        <f t="shared" si="11"/>
        <v>10.3125</v>
      </c>
      <c r="AK19" s="26">
        <f t="shared" si="12"/>
        <v>45.9375</v>
      </c>
      <c r="AL19" s="13">
        <f t="shared" si="13"/>
        <v>26.875</v>
      </c>
      <c r="AM19" s="13">
        <f t="shared" si="14"/>
        <v>18.75</v>
      </c>
      <c r="AN19" s="13">
        <f t="shared" si="15"/>
        <v>8.4375</v>
      </c>
      <c r="AO19" s="26">
        <f t="shared" si="16"/>
        <v>20.9375</v>
      </c>
      <c r="AP19" s="13">
        <f t="shared" si="17"/>
        <v>29.6875</v>
      </c>
      <c r="AQ19" s="13">
        <f t="shared" si="18"/>
        <v>37.1875</v>
      </c>
      <c r="AR19" s="13">
        <f t="shared" si="19"/>
        <v>12.1875</v>
      </c>
    </row>
    <row r="20" spans="2:44" x14ac:dyDescent="0.25">
      <c r="B20" s="9" t="s">
        <v>24</v>
      </c>
      <c r="C20" s="10">
        <v>25</v>
      </c>
      <c r="D20" s="10">
        <v>14</v>
      </c>
      <c r="E20" s="10">
        <v>7</v>
      </c>
      <c r="F20" s="10">
        <v>7</v>
      </c>
      <c r="G20" s="10">
        <v>30</v>
      </c>
      <c r="H20" s="10">
        <v>13</v>
      </c>
      <c r="I20" s="10">
        <v>6</v>
      </c>
      <c r="J20" s="10">
        <v>4</v>
      </c>
      <c r="K20" s="10">
        <v>16</v>
      </c>
      <c r="L20" s="10">
        <v>10</v>
      </c>
      <c r="M20" s="10">
        <v>21</v>
      </c>
      <c r="N20" s="10">
        <v>6</v>
      </c>
      <c r="O20" s="10">
        <v>15</v>
      </c>
      <c r="P20" s="10">
        <v>15</v>
      </c>
      <c r="Q20" s="10">
        <v>19</v>
      </c>
      <c r="R20" s="10">
        <v>4</v>
      </c>
      <c r="S20" s="10">
        <v>7</v>
      </c>
      <c r="T20" s="10">
        <v>10</v>
      </c>
      <c r="U20" s="10">
        <v>31</v>
      </c>
      <c r="V20" s="10">
        <v>5</v>
      </c>
      <c r="X20" s="9" t="s">
        <v>24</v>
      </c>
      <c r="Y20" s="13">
        <f t="shared" si="0"/>
        <v>47.169811320754718</v>
      </c>
      <c r="Z20" s="13">
        <f t="shared" si="1"/>
        <v>26.415094339622641</v>
      </c>
      <c r="AA20" s="13">
        <f t="shared" si="2"/>
        <v>13.20754716981132</v>
      </c>
      <c r="AB20" s="57">
        <f t="shared" si="3"/>
        <v>13.20754716981132</v>
      </c>
      <c r="AC20" s="63">
        <f t="shared" si="4"/>
        <v>56.60377358490566</v>
      </c>
      <c r="AD20" s="13">
        <f t="shared" si="5"/>
        <v>24.528301886792452</v>
      </c>
      <c r="AE20" s="13">
        <f t="shared" si="6"/>
        <v>11.320754716981133</v>
      </c>
      <c r="AF20" s="64">
        <f t="shared" si="7"/>
        <v>7.5471698113207548</v>
      </c>
      <c r="AG20" s="71">
        <f t="shared" si="8"/>
        <v>30.188679245283019</v>
      </c>
      <c r="AH20" s="13">
        <f t="shared" si="9"/>
        <v>18.867924528301888</v>
      </c>
      <c r="AI20" s="13">
        <f t="shared" si="10"/>
        <v>39.622641509433961</v>
      </c>
      <c r="AJ20" s="72">
        <f t="shared" si="11"/>
        <v>11.320754716981133</v>
      </c>
      <c r="AK20" s="26">
        <f t="shared" si="12"/>
        <v>28.30188679245283</v>
      </c>
      <c r="AL20" s="13">
        <f t="shared" si="13"/>
        <v>28.30188679245283</v>
      </c>
      <c r="AM20" s="13">
        <f t="shared" si="14"/>
        <v>35.849056603773583</v>
      </c>
      <c r="AN20" s="13">
        <f t="shared" si="15"/>
        <v>7.5471698113207548</v>
      </c>
      <c r="AO20" s="26">
        <f t="shared" si="16"/>
        <v>13.20754716981132</v>
      </c>
      <c r="AP20" s="13">
        <f t="shared" si="17"/>
        <v>18.867924528301888</v>
      </c>
      <c r="AQ20" s="13">
        <f t="shared" si="18"/>
        <v>58.490566037735846</v>
      </c>
      <c r="AR20" s="13">
        <f t="shared" si="19"/>
        <v>9.433962264150944</v>
      </c>
    </row>
    <row r="21" spans="2:44" x14ac:dyDescent="0.25">
      <c r="B21" s="9" t="s">
        <v>25</v>
      </c>
      <c r="C21" s="10">
        <v>9</v>
      </c>
      <c r="D21" s="10">
        <v>6</v>
      </c>
      <c r="E21" s="10">
        <v>9</v>
      </c>
      <c r="F21" s="10">
        <v>3</v>
      </c>
      <c r="G21" s="10">
        <v>11</v>
      </c>
      <c r="H21" s="10">
        <v>9</v>
      </c>
      <c r="I21" s="10">
        <v>5</v>
      </c>
      <c r="J21" s="10">
        <v>2</v>
      </c>
      <c r="K21" s="10">
        <v>0</v>
      </c>
      <c r="L21" s="10">
        <v>9</v>
      </c>
      <c r="M21" s="10">
        <v>16</v>
      </c>
      <c r="N21" s="10">
        <v>2</v>
      </c>
      <c r="O21" s="10">
        <v>18</v>
      </c>
      <c r="P21" s="10">
        <v>5</v>
      </c>
      <c r="Q21" s="10">
        <v>3</v>
      </c>
      <c r="R21" s="10">
        <v>1</v>
      </c>
      <c r="S21" s="10">
        <v>3</v>
      </c>
      <c r="T21" s="10">
        <v>10</v>
      </c>
      <c r="U21" s="10">
        <v>11</v>
      </c>
      <c r="V21" s="10">
        <v>3</v>
      </c>
      <c r="X21" s="9" t="s">
        <v>25</v>
      </c>
      <c r="Y21" s="13">
        <f t="shared" si="0"/>
        <v>33.333333333333329</v>
      </c>
      <c r="Z21" s="13">
        <f t="shared" si="1"/>
        <v>22.222222222222221</v>
      </c>
      <c r="AA21" s="13">
        <f t="shared" si="2"/>
        <v>33.333333333333329</v>
      </c>
      <c r="AB21" s="57">
        <f t="shared" si="3"/>
        <v>11.111111111111111</v>
      </c>
      <c r="AC21" s="63">
        <f t="shared" si="4"/>
        <v>40.74074074074074</v>
      </c>
      <c r="AD21" s="13">
        <f t="shared" si="5"/>
        <v>33.333333333333329</v>
      </c>
      <c r="AE21" s="13">
        <f t="shared" si="6"/>
        <v>18.518518518518519</v>
      </c>
      <c r="AF21" s="64">
        <f t="shared" si="7"/>
        <v>7.4074074074074066</v>
      </c>
      <c r="AG21" s="71">
        <f t="shared" si="8"/>
        <v>0</v>
      </c>
      <c r="AH21" s="13">
        <f t="shared" si="9"/>
        <v>33.333333333333329</v>
      </c>
      <c r="AI21" s="13">
        <f t="shared" si="10"/>
        <v>59.259259259259252</v>
      </c>
      <c r="AJ21" s="72">
        <f t="shared" si="11"/>
        <v>7.4074074074074066</v>
      </c>
      <c r="AK21" s="26">
        <f t="shared" si="12"/>
        <v>66.666666666666657</v>
      </c>
      <c r="AL21" s="13">
        <f t="shared" si="13"/>
        <v>18.518518518518519</v>
      </c>
      <c r="AM21" s="13">
        <f t="shared" si="14"/>
        <v>11.111111111111111</v>
      </c>
      <c r="AN21" s="13">
        <f t="shared" si="15"/>
        <v>3.7037037037037033</v>
      </c>
      <c r="AO21" s="26">
        <f t="shared" si="16"/>
        <v>11.111111111111111</v>
      </c>
      <c r="AP21" s="13">
        <f t="shared" si="17"/>
        <v>37.037037037037038</v>
      </c>
      <c r="AQ21" s="13">
        <f t="shared" si="18"/>
        <v>40.74074074074074</v>
      </c>
      <c r="AR21" s="13">
        <f t="shared" si="19"/>
        <v>11.111111111111111</v>
      </c>
    </row>
    <row r="22" spans="2:44" x14ac:dyDescent="0.25">
      <c r="B22" s="9" t="s">
        <v>26</v>
      </c>
      <c r="C22" s="10">
        <v>9</v>
      </c>
      <c r="D22" s="10">
        <v>15</v>
      </c>
      <c r="E22" s="10">
        <v>9</v>
      </c>
      <c r="F22" s="10">
        <v>9</v>
      </c>
      <c r="G22" s="10">
        <v>23</v>
      </c>
      <c r="H22" s="10">
        <v>8</v>
      </c>
      <c r="I22" s="10">
        <v>7</v>
      </c>
      <c r="J22" s="10">
        <v>4</v>
      </c>
      <c r="K22" s="10">
        <v>4</v>
      </c>
      <c r="L22" s="10">
        <v>8</v>
      </c>
      <c r="M22" s="10">
        <v>20</v>
      </c>
      <c r="N22" s="10">
        <v>10</v>
      </c>
      <c r="O22" s="10">
        <v>26</v>
      </c>
      <c r="P22" s="10">
        <v>8</v>
      </c>
      <c r="Q22" s="10">
        <v>5</v>
      </c>
      <c r="R22" s="10">
        <v>3</v>
      </c>
      <c r="S22" s="10">
        <v>12</v>
      </c>
      <c r="T22" s="10">
        <v>12</v>
      </c>
      <c r="U22" s="10">
        <v>13</v>
      </c>
      <c r="V22" s="10">
        <v>5</v>
      </c>
      <c r="X22" s="9" t="s">
        <v>26</v>
      </c>
      <c r="Y22" s="13">
        <f t="shared" si="0"/>
        <v>21.428571428571427</v>
      </c>
      <c r="Z22" s="13">
        <f t="shared" si="1"/>
        <v>35.714285714285715</v>
      </c>
      <c r="AA22" s="13">
        <f t="shared" si="2"/>
        <v>21.428571428571427</v>
      </c>
      <c r="AB22" s="57">
        <f t="shared" si="3"/>
        <v>21.428571428571427</v>
      </c>
      <c r="AC22" s="63">
        <f t="shared" si="4"/>
        <v>54.761904761904766</v>
      </c>
      <c r="AD22" s="13">
        <f t="shared" si="5"/>
        <v>19.047619047619047</v>
      </c>
      <c r="AE22" s="13">
        <f t="shared" si="6"/>
        <v>16.666666666666664</v>
      </c>
      <c r="AF22" s="64">
        <f t="shared" si="7"/>
        <v>9.5238095238095237</v>
      </c>
      <c r="AG22" s="71">
        <f t="shared" si="8"/>
        <v>9.5238095238095237</v>
      </c>
      <c r="AH22" s="13">
        <f t="shared" si="9"/>
        <v>19.047619047619047</v>
      </c>
      <c r="AI22" s="13">
        <f t="shared" si="10"/>
        <v>47.619047619047613</v>
      </c>
      <c r="AJ22" s="72">
        <f t="shared" si="11"/>
        <v>23.809523809523807</v>
      </c>
      <c r="AK22" s="26">
        <f t="shared" si="12"/>
        <v>61.904761904761905</v>
      </c>
      <c r="AL22" s="13">
        <f t="shared" si="13"/>
        <v>19.047619047619047</v>
      </c>
      <c r="AM22" s="13">
        <f t="shared" si="14"/>
        <v>11.904761904761903</v>
      </c>
      <c r="AN22" s="13">
        <f t="shared" si="15"/>
        <v>7.1428571428571423</v>
      </c>
      <c r="AO22" s="26">
        <f t="shared" si="16"/>
        <v>28.571428571428569</v>
      </c>
      <c r="AP22" s="13">
        <f t="shared" si="17"/>
        <v>28.571428571428569</v>
      </c>
      <c r="AQ22" s="13">
        <f t="shared" si="18"/>
        <v>30.952380952380953</v>
      </c>
      <c r="AR22" s="13">
        <f t="shared" si="19"/>
        <v>11.904761904761903</v>
      </c>
    </row>
    <row r="23" spans="2:44" x14ac:dyDescent="0.25">
      <c r="B23" s="9" t="s">
        <v>27</v>
      </c>
      <c r="C23" s="10">
        <v>63</v>
      </c>
      <c r="D23" s="10">
        <v>43</v>
      </c>
      <c r="E23" s="10">
        <v>36</v>
      </c>
      <c r="F23" s="10">
        <v>21</v>
      </c>
      <c r="G23" s="10">
        <v>93</v>
      </c>
      <c r="H23" s="10">
        <v>25</v>
      </c>
      <c r="I23" s="10">
        <v>20</v>
      </c>
      <c r="J23" s="10">
        <v>25</v>
      </c>
      <c r="K23" s="10">
        <v>18</v>
      </c>
      <c r="L23" s="10">
        <v>48</v>
      </c>
      <c r="M23" s="10">
        <v>63</v>
      </c>
      <c r="N23" s="10">
        <v>34</v>
      </c>
      <c r="O23" s="10">
        <v>93</v>
      </c>
      <c r="P23" s="10">
        <v>28</v>
      </c>
      <c r="Q23" s="10">
        <v>25</v>
      </c>
      <c r="R23" s="10">
        <v>17</v>
      </c>
      <c r="S23" s="10">
        <v>51</v>
      </c>
      <c r="T23" s="10">
        <v>43</v>
      </c>
      <c r="U23" s="10">
        <v>48</v>
      </c>
      <c r="V23" s="10">
        <v>21</v>
      </c>
      <c r="X23" s="9" t="s">
        <v>27</v>
      </c>
      <c r="Y23" s="13">
        <f t="shared" si="0"/>
        <v>38.650306748466257</v>
      </c>
      <c r="Z23" s="13">
        <f t="shared" si="1"/>
        <v>26.380368098159508</v>
      </c>
      <c r="AA23" s="13">
        <f t="shared" si="2"/>
        <v>22.085889570552148</v>
      </c>
      <c r="AB23" s="57">
        <f t="shared" si="3"/>
        <v>12.883435582822086</v>
      </c>
      <c r="AC23" s="63">
        <f t="shared" si="4"/>
        <v>57.055214723926383</v>
      </c>
      <c r="AD23" s="13">
        <f t="shared" si="5"/>
        <v>15.337423312883436</v>
      </c>
      <c r="AE23" s="13">
        <f t="shared" si="6"/>
        <v>12.269938650306749</v>
      </c>
      <c r="AF23" s="64">
        <f t="shared" si="7"/>
        <v>15.337423312883436</v>
      </c>
      <c r="AG23" s="71">
        <f t="shared" si="8"/>
        <v>11.042944785276074</v>
      </c>
      <c r="AH23" s="13">
        <f t="shared" si="9"/>
        <v>29.447852760736197</v>
      </c>
      <c r="AI23" s="13">
        <f t="shared" si="10"/>
        <v>38.650306748466257</v>
      </c>
      <c r="AJ23" s="72">
        <f t="shared" si="11"/>
        <v>20.858895705521473</v>
      </c>
      <c r="AK23" s="26">
        <f t="shared" si="12"/>
        <v>57.055214723926383</v>
      </c>
      <c r="AL23" s="13">
        <f t="shared" si="13"/>
        <v>17.177914110429448</v>
      </c>
      <c r="AM23" s="13">
        <f t="shared" si="14"/>
        <v>15.337423312883436</v>
      </c>
      <c r="AN23" s="13">
        <f t="shared" si="15"/>
        <v>10.429447852760736</v>
      </c>
      <c r="AO23" s="26">
        <f t="shared" si="16"/>
        <v>31.288343558282211</v>
      </c>
      <c r="AP23" s="13">
        <f t="shared" si="17"/>
        <v>26.380368098159508</v>
      </c>
      <c r="AQ23" s="13">
        <f t="shared" si="18"/>
        <v>29.447852760736197</v>
      </c>
      <c r="AR23" s="13">
        <f t="shared" si="19"/>
        <v>12.883435582822086</v>
      </c>
    </row>
    <row r="24" spans="2:44" x14ac:dyDescent="0.25">
      <c r="B24" s="4" t="s">
        <v>64</v>
      </c>
      <c r="C24" s="8"/>
      <c r="D24" s="8"/>
      <c r="E24" s="8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X24" s="4" t="s">
        <v>64</v>
      </c>
      <c r="Y24" s="8"/>
      <c r="Z24" s="8"/>
      <c r="AA24" s="8"/>
      <c r="AB24" s="43"/>
      <c r="AC24" s="48"/>
      <c r="AD24" s="8"/>
      <c r="AE24" s="8"/>
      <c r="AF24" s="49"/>
      <c r="AG24" s="52"/>
      <c r="AH24" s="8"/>
      <c r="AI24" s="8"/>
      <c r="AJ24" s="53"/>
      <c r="AK24" s="8"/>
      <c r="AL24" s="8"/>
      <c r="AM24" s="8"/>
      <c r="AN24" s="8"/>
      <c r="AO24" s="8"/>
      <c r="AP24" s="8"/>
      <c r="AQ24" s="8"/>
      <c r="AR24" s="8"/>
    </row>
    <row r="25" spans="2:44" x14ac:dyDescent="0.25">
      <c r="B25" s="9" t="s">
        <v>57</v>
      </c>
      <c r="C25" s="10">
        <v>104</v>
      </c>
      <c r="D25" s="10">
        <v>141</v>
      </c>
      <c r="E25" s="10">
        <v>79</v>
      </c>
      <c r="F25" s="10">
        <v>55</v>
      </c>
      <c r="G25" s="10">
        <v>248</v>
      </c>
      <c r="H25" s="10">
        <v>78</v>
      </c>
      <c r="I25" s="10">
        <v>29</v>
      </c>
      <c r="J25" s="10">
        <v>24</v>
      </c>
      <c r="K25" s="10">
        <v>116</v>
      </c>
      <c r="L25" s="10">
        <v>132</v>
      </c>
      <c r="M25" s="10">
        <v>86</v>
      </c>
      <c r="N25" s="10">
        <v>45</v>
      </c>
      <c r="O25" s="10">
        <v>152</v>
      </c>
      <c r="P25" s="10">
        <v>125</v>
      </c>
      <c r="Q25" s="10">
        <v>70</v>
      </c>
      <c r="R25" s="10">
        <v>32</v>
      </c>
      <c r="S25" s="10">
        <v>82</v>
      </c>
      <c r="T25" s="10">
        <v>145</v>
      </c>
      <c r="U25" s="10">
        <v>107</v>
      </c>
      <c r="V25" s="10">
        <v>45</v>
      </c>
      <c r="X25" s="9" t="s">
        <v>57</v>
      </c>
      <c r="Y25" s="13">
        <f t="shared" ref="Y25:Y31" si="20">C25/(C25+D25+E25+F25)*100</f>
        <v>27.440633245382585</v>
      </c>
      <c r="Z25" s="13">
        <f t="shared" ref="Z25:Z31" si="21">D25/(D25+E25+F25+C25)*100</f>
        <v>37.203166226912934</v>
      </c>
      <c r="AA25" s="13">
        <f t="shared" ref="AA25:AA31" si="22">E25/(E25+F25+D25+C25)*100</f>
        <v>20.844327176781004</v>
      </c>
      <c r="AB25" s="57">
        <f t="shared" ref="AB25:AB31" si="23">F25/(F25+E25+D25+C25)*100</f>
        <v>14.511873350923482</v>
      </c>
      <c r="AC25" s="63">
        <f t="shared" ref="AC25:AC31" si="24">G25/(G25+H25+I25+J25)*100</f>
        <v>65.435356200527707</v>
      </c>
      <c r="AD25" s="13">
        <f t="shared" ref="AD25:AD31" si="25">H25/(H25+I25+J25+G25)*100</f>
        <v>20.580474934036939</v>
      </c>
      <c r="AE25" s="13">
        <f t="shared" ref="AE25:AE31" si="26">I25/(I25+J25+H25+G25)*100</f>
        <v>7.6517150395778364</v>
      </c>
      <c r="AF25" s="64">
        <f t="shared" ref="AF25:AF31" si="27">J25/(J25+I25+H25+G25)*100</f>
        <v>6.3324538258575203</v>
      </c>
      <c r="AG25" s="71">
        <f t="shared" ref="AG25:AG31" si="28">K25/(K25+L25+M25+N25)*100</f>
        <v>30.606860158311346</v>
      </c>
      <c r="AH25" s="13">
        <f t="shared" ref="AH25:AH31" si="29">L25/(L25+M25+N25+K25)*100</f>
        <v>34.828496042216358</v>
      </c>
      <c r="AI25" s="13">
        <f t="shared" ref="AI25:AI31" si="30">M25/(M25+N25+L25+K25)*100</f>
        <v>22.691292875989447</v>
      </c>
      <c r="AJ25" s="72">
        <f t="shared" ref="AJ25:AJ31" si="31">N25/(N25+M25+L25+K25)*100</f>
        <v>11.87335092348285</v>
      </c>
      <c r="AK25" s="26">
        <f t="shared" ref="AK25:AK31" si="32">O25/(O25+P25+Q25+R25)*100</f>
        <v>40.105540897097626</v>
      </c>
      <c r="AL25" s="13">
        <f t="shared" ref="AL25:AL31" si="33">P25/(P25+Q25+R25+O25)*100</f>
        <v>32.981530343007911</v>
      </c>
      <c r="AM25" s="13">
        <f t="shared" ref="AM25:AM31" si="34">Q25/(Q25+R25+P25+O25)*100</f>
        <v>18.469656992084431</v>
      </c>
      <c r="AN25" s="13">
        <f t="shared" ref="AN25:AN31" si="35">R25/(R25+Q25+P25+O25)*100</f>
        <v>8.4432717678100264</v>
      </c>
      <c r="AO25" s="26">
        <f t="shared" ref="AO25:AO31" si="36">S25/(S25+T25+U25+V25)*100</f>
        <v>21.635883905013191</v>
      </c>
      <c r="AP25" s="13">
        <f t="shared" ref="AP25:AP31" si="37">T25/(T25+U25+V25+S25)*100</f>
        <v>38.258575197889186</v>
      </c>
      <c r="AQ25" s="13">
        <f t="shared" ref="AQ25:AQ31" si="38">U25/(U25+V25+T25+S25)*100</f>
        <v>28.232189973614773</v>
      </c>
      <c r="AR25" s="13">
        <f t="shared" ref="AR25:AR31" si="39">V25/(V25+U25+T25+S25)*100</f>
        <v>11.87335092348285</v>
      </c>
    </row>
    <row r="26" spans="2:44" x14ac:dyDescent="0.25">
      <c r="B26" s="9" t="s">
        <v>58</v>
      </c>
      <c r="C26" s="10">
        <v>80</v>
      </c>
      <c r="D26" s="10">
        <v>77</v>
      </c>
      <c r="E26" s="10">
        <v>68</v>
      </c>
      <c r="F26" s="10">
        <v>19</v>
      </c>
      <c r="G26" s="10">
        <v>151</v>
      </c>
      <c r="H26" s="10">
        <v>47</v>
      </c>
      <c r="I26" s="10">
        <v>28</v>
      </c>
      <c r="J26" s="10">
        <v>18</v>
      </c>
      <c r="K26" s="10">
        <v>74</v>
      </c>
      <c r="L26" s="10">
        <v>68</v>
      </c>
      <c r="M26" s="10">
        <v>77</v>
      </c>
      <c r="N26" s="10">
        <v>25</v>
      </c>
      <c r="O26" s="10">
        <v>111</v>
      </c>
      <c r="P26" s="10">
        <v>72</v>
      </c>
      <c r="Q26" s="10">
        <v>45</v>
      </c>
      <c r="R26" s="10">
        <v>16</v>
      </c>
      <c r="S26" s="10">
        <v>79</v>
      </c>
      <c r="T26" s="10">
        <v>74</v>
      </c>
      <c r="U26" s="10">
        <v>71</v>
      </c>
      <c r="V26" s="10">
        <v>20</v>
      </c>
      <c r="X26" s="9" t="s">
        <v>58</v>
      </c>
      <c r="Y26" s="13">
        <f t="shared" si="20"/>
        <v>32.786885245901637</v>
      </c>
      <c r="Z26" s="13">
        <f t="shared" si="21"/>
        <v>31.557377049180328</v>
      </c>
      <c r="AA26" s="13">
        <f t="shared" si="22"/>
        <v>27.868852459016392</v>
      </c>
      <c r="AB26" s="57">
        <f t="shared" si="23"/>
        <v>7.7868852459016393</v>
      </c>
      <c r="AC26" s="63">
        <f t="shared" si="24"/>
        <v>61.885245901639344</v>
      </c>
      <c r="AD26" s="13">
        <f t="shared" si="25"/>
        <v>19.262295081967213</v>
      </c>
      <c r="AE26" s="13">
        <f t="shared" si="26"/>
        <v>11.475409836065573</v>
      </c>
      <c r="AF26" s="64">
        <f t="shared" si="27"/>
        <v>7.3770491803278686</v>
      </c>
      <c r="AG26" s="71">
        <f t="shared" si="28"/>
        <v>30.327868852459016</v>
      </c>
      <c r="AH26" s="13">
        <f t="shared" si="29"/>
        <v>27.868852459016392</v>
      </c>
      <c r="AI26" s="13">
        <f t="shared" si="30"/>
        <v>31.557377049180328</v>
      </c>
      <c r="AJ26" s="72">
        <f t="shared" si="31"/>
        <v>10.245901639344263</v>
      </c>
      <c r="AK26" s="26">
        <f t="shared" si="32"/>
        <v>45.491803278688522</v>
      </c>
      <c r="AL26" s="13">
        <f t="shared" si="33"/>
        <v>29.508196721311474</v>
      </c>
      <c r="AM26" s="13">
        <f t="shared" si="34"/>
        <v>18.442622950819672</v>
      </c>
      <c r="AN26" s="13">
        <f t="shared" si="35"/>
        <v>6.557377049180328</v>
      </c>
      <c r="AO26" s="26">
        <f t="shared" si="36"/>
        <v>32.377049180327873</v>
      </c>
      <c r="AP26" s="13">
        <f t="shared" si="37"/>
        <v>30.327868852459016</v>
      </c>
      <c r="AQ26" s="13">
        <f t="shared" si="38"/>
        <v>29.098360655737704</v>
      </c>
      <c r="AR26" s="13">
        <f t="shared" si="39"/>
        <v>8.1967213114754092</v>
      </c>
    </row>
    <row r="27" spans="2:44" x14ac:dyDescent="0.25">
      <c r="B27" s="9" t="s">
        <v>59</v>
      </c>
      <c r="C27" s="10">
        <v>128</v>
      </c>
      <c r="D27" s="10">
        <v>106</v>
      </c>
      <c r="E27" s="10">
        <v>91</v>
      </c>
      <c r="F27" s="10">
        <v>40</v>
      </c>
      <c r="G27" s="10">
        <v>204</v>
      </c>
      <c r="H27" s="10">
        <v>73</v>
      </c>
      <c r="I27" s="10">
        <v>49</v>
      </c>
      <c r="J27" s="10">
        <v>39</v>
      </c>
      <c r="K27" s="10">
        <v>72</v>
      </c>
      <c r="L27" s="10">
        <v>100</v>
      </c>
      <c r="M27" s="10">
        <v>141</v>
      </c>
      <c r="N27" s="10">
        <v>52</v>
      </c>
      <c r="O27" s="10">
        <v>187</v>
      </c>
      <c r="P27" s="10">
        <v>72</v>
      </c>
      <c r="Q27" s="10">
        <v>75</v>
      </c>
      <c r="R27" s="10">
        <v>31</v>
      </c>
      <c r="S27" s="10">
        <v>81</v>
      </c>
      <c r="T27" s="10">
        <v>89</v>
      </c>
      <c r="U27" s="10">
        <v>151</v>
      </c>
      <c r="V27" s="10">
        <v>44</v>
      </c>
      <c r="X27" s="9" t="s">
        <v>59</v>
      </c>
      <c r="Y27" s="13">
        <f t="shared" si="20"/>
        <v>35.06849315068493</v>
      </c>
      <c r="Z27" s="13">
        <f t="shared" si="21"/>
        <v>29.041095890410958</v>
      </c>
      <c r="AA27" s="13">
        <f t="shared" si="22"/>
        <v>24.93150684931507</v>
      </c>
      <c r="AB27" s="57">
        <f t="shared" si="23"/>
        <v>10.95890410958904</v>
      </c>
      <c r="AC27" s="63">
        <f t="shared" si="24"/>
        <v>55.890410958904113</v>
      </c>
      <c r="AD27" s="13">
        <f t="shared" si="25"/>
        <v>20</v>
      </c>
      <c r="AE27" s="13">
        <f t="shared" si="26"/>
        <v>13.424657534246576</v>
      </c>
      <c r="AF27" s="64">
        <f t="shared" si="27"/>
        <v>10.684931506849315</v>
      </c>
      <c r="AG27" s="71">
        <f t="shared" si="28"/>
        <v>19.726027397260275</v>
      </c>
      <c r="AH27" s="13">
        <f t="shared" si="29"/>
        <v>27.397260273972602</v>
      </c>
      <c r="AI27" s="13">
        <f t="shared" si="30"/>
        <v>38.630136986301373</v>
      </c>
      <c r="AJ27" s="72">
        <f t="shared" si="31"/>
        <v>14.246575342465754</v>
      </c>
      <c r="AK27" s="26">
        <f t="shared" si="32"/>
        <v>51.232876712328768</v>
      </c>
      <c r="AL27" s="13">
        <f t="shared" si="33"/>
        <v>19.726027397260275</v>
      </c>
      <c r="AM27" s="13">
        <f t="shared" si="34"/>
        <v>20.547945205479451</v>
      </c>
      <c r="AN27" s="13">
        <f t="shared" si="35"/>
        <v>8.493150684931507</v>
      </c>
      <c r="AO27" s="26">
        <f t="shared" si="36"/>
        <v>22.19178082191781</v>
      </c>
      <c r="AP27" s="13">
        <f t="shared" si="37"/>
        <v>24.383561643835616</v>
      </c>
      <c r="AQ27" s="13">
        <f t="shared" si="38"/>
        <v>41.369863013698634</v>
      </c>
      <c r="AR27" s="13">
        <f t="shared" si="39"/>
        <v>12.054794520547945</v>
      </c>
    </row>
    <row r="28" spans="2:44" x14ac:dyDescent="0.25">
      <c r="B28" s="9" t="s">
        <v>60</v>
      </c>
      <c r="C28" s="10">
        <v>7</v>
      </c>
      <c r="D28" s="10">
        <v>13</v>
      </c>
      <c r="E28" s="10">
        <v>13</v>
      </c>
      <c r="F28" s="10">
        <v>4</v>
      </c>
      <c r="G28" s="10">
        <v>24</v>
      </c>
      <c r="H28" s="10">
        <v>4</v>
      </c>
      <c r="I28" s="10">
        <v>6</v>
      </c>
      <c r="J28" s="10">
        <v>3</v>
      </c>
      <c r="K28" s="10">
        <v>4</v>
      </c>
      <c r="L28" s="10">
        <v>13</v>
      </c>
      <c r="M28" s="10">
        <v>12</v>
      </c>
      <c r="N28" s="10">
        <v>8</v>
      </c>
      <c r="O28" s="10">
        <v>16</v>
      </c>
      <c r="P28" s="10">
        <v>8</v>
      </c>
      <c r="Q28" s="10">
        <v>7</v>
      </c>
      <c r="R28" s="10">
        <v>6</v>
      </c>
      <c r="S28" s="10">
        <v>7</v>
      </c>
      <c r="T28" s="10">
        <v>14</v>
      </c>
      <c r="U28" s="10">
        <v>12</v>
      </c>
      <c r="V28" s="10">
        <v>4</v>
      </c>
      <c r="X28" s="9" t="s">
        <v>60</v>
      </c>
      <c r="Y28" s="13">
        <f t="shared" si="20"/>
        <v>18.918918918918919</v>
      </c>
      <c r="Z28" s="13">
        <f t="shared" si="21"/>
        <v>35.135135135135137</v>
      </c>
      <c r="AA28" s="13">
        <f t="shared" si="22"/>
        <v>35.135135135135137</v>
      </c>
      <c r="AB28" s="57">
        <f t="shared" si="23"/>
        <v>10.810810810810811</v>
      </c>
      <c r="AC28" s="63">
        <f t="shared" si="24"/>
        <v>64.86486486486487</v>
      </c>
      <c r="AD28" s="13">
        <f t="shared" si="25"/>
        <v>10.810810810810811</v>
      </c>
      <c r="AE28" s="13">
        <f t="shared" si="26"/>
        <v>16.216216216216218</v>
      </c>
      <c r="AF28" s="64">
        <f t="shared" si="27"/>
        <v>8.1081081081081088</v>
      </c>
      <c r="AG28" s="71">
        <f t="shared" si="28"/>
        <v>10.810810810810811</v>
      </c>
      <c r="AH28" s="13">
        <f t="shared" si="29"/>
        <v>35.135135135135137</v>
      </c>
      <c r="AI28" s="13">
        <f t="shared" si="30"/>
        <v>32.432432432432435</v>
      </c>
      <c r="AJ28" s="72">
        <f t="shared" si="31"/>
        <v>21.621621621621621</v>
      </c>
      <c r="AK28" s="26">
        <f t="shared" si="32"/>
        <v>43.243243243243242</v>
      </c>
      <c r="AL28" s="13">
        <f t="shared" si="33"/>
        <v>21.621621621621621</v>
      </c>
      <c r="AM28" s="13">
        <f t="shared" si="34"/>
        <v>18.918918918918919</v>
      </c>
      <c r="AN28" s="13">
        <f t="shared" si="35"/>
        <v>16.216216216216218</v>
      </c>
      <c r="AO28" s="26">
        <f t="shared" si="36"/>
        <v>18.918918918918919</v>
      </c>
      <c r="AP28" s="13">
        <f t="shared" si="37"/>
        <v>37.837837837837839</v>
      </c>
      <c r="AQ28" s="13">
        <f t="shared" si="38"/>
        <v>32.432432432432435</v>
      </c>
      <c r="AR28" s="13">
        <f t="shared" si="39"/>
        <v>10.810810810810811</v>
      </c>
    </row>
    <row r="29" spans="2:44" x14ac:dyDescent="0.25">
      <c r="B29" s="9" t="s">
        <v>61</v>
      </c>
      <c r="C29" s="10">
        <v>11</v>
      </c>
      <c r="D29" s="10">
        <v>6</v>
      </c>
      <c r="E29" s="10">
        <v>7</v>
      </c>
      <c r="F29" s="10">
        <v>4</v>
      </c>
      <c r="G29" s="10">
        <v>16</v>
      </c>
      <c r="H29" s="10">
        <v>6</v>
      </c>
      <c r="I29" s="10">
        <v>4</v>
      </c>
      <c r="J29" s="10">
        <v>2</v>
      </c>
      <c r="K29" s="10">
        <v>7</v>
      </c>
      <c r="L29" s="10">
        <v>5</v>
      </c>
      <c r="M29" s="10">
        <v>11</v>
      </c>
      <c r="N29" s="10">
        <v>5</v>
      </c>
      <c r="O29" s="10">
        <v>10</v>
      </c>
      <c r="P29" s="10">
        <v>9</v>
      </c>
      <c r="Q29" s="10">
        <v>8</v>
      </c>
      <c r="R29" s="10">
        <v>1</v>
      </c>
      <c r="S29" s="10">
        <v>9</v>
      </c>
      <c r="T29" s="10">
        <v>7</v>
      </c>
      <c r="U29" s="10">
        <v>9</v>
      </c>
      <c r="V29" s="10">
        <v>3</v>
      </c>
      <c r="X29" s="9" t="s">
        <v>61</v>
      </c>
      <c r="Y29" s="13">
        <f t="shared" si="20"/>
        <v>39.285714285714285</v>
      </c>
      <c r="Z29" s="13">
        <f t="shared" si="21"/>
        <v>21.428571428571427</v>
      </c>
      <c r="AA29" s="13">
        <f t="shared" si="22"/>
        <v>25</v>
      </c>
      <c r="AB29" s="57">
        <f t="shared" si="23"/>
        <v>14.285714285714285</v>
      </c>
      <c r="AC29" s="63">
        <f t="shared" si="24"/>
        <v>57.142857142857139</v>
      </c>
      <c r="AD29" s="13">
        <f t="shared" si="25"/>
        <v>21.428571428571427</v>
      </c>
      <c r="AE29" s="13">
        <f t="shared" si="26"/>
        <v>14.285714285714285</v>
      </c>
      <c r="AF29" s="64">
        <f t="shared" si="27"/>
        <v>7.1428571428571423</v>
      </c>
      <c r="AG29" s="71">
        <f t="shared" si="28"/>
        <v>25</v>
      </c>
      <c r="AH29" s="13">
        <f t="shared" si="29"/>
        <v>17.857142857142858</v>
      </c>
      <c r="AI29" s="13">
        <f t="shared" si="30"/>
        <v>39.285714285714285</v>
      </c>
      <c r="AJ29" s="72">
        <f t="shared" si="31"/>
        <v>17.857142857142858</v>
      </c>
      <c r="AK29" s="26">
        <f t="shared" si="32"/>
        <v>35.714285714285715</v>
      </c>
      <c r="AL29" s="13">
        <f t="shared" si="33"/>
        <v>32.142857142857146</v>
      </c>
      <c r="AM29" s="13">
        <f t="shared" si="34"/>
        <v>28.571428571428569</v>
      </c>
      <c r="AN29" s="13">
        <f t="shared" si="35"/>
        <v>3.5714285714285712</v>
      </c>
      <c r="AO29" s="26">
        <f t="shared" si="36"/>
        <v>32.142857142857146</v>
      </c>
      <c r="AP29" s="13">
        <f t="shared" si="37"/>
        <v>25</v>
      </c>
      <c r="AQ29" s="13">
        <f t="shared" si="38"/>
        <v>32.142857142857146</v>
      </c>
      <c r="AR29" s="13">
        <f t="shared" si="39"/>
        <v>10.714285714285714</v>
      </c>
    </row>
    <row r="30" spans="2:44" x14ac:dyDescent="0.25">
      <c r="B30" s="9" t="s">
        <v>62</v>
      </c>
      <c r="C30" s="10">
        <v>12</v>
      </c>
      <c r="D30" s="10">
        <v>6</v>
      </c>
      <c r="E30" s="10">
        <v>0</v>
      </c>
      <c r="F30" s="10">
        <v>1</v>
      </c>
      <c r="G30" s="10">
        <v>10</v>
      </c>
      <c r="H30" s="10">
        <v>5</v>
      </c>
      <c r="I30" s="10">
        <v>2</v>
      </c>
      <c r="J30" s="10">
        <v>2</v>
      </c>
      <c r="K30" s="10">
        <v>3</v>
      </c>
      <c r="L30" s="10">
        <v>9</v>
      </c>
      <c r="M30" s="10">
        <v>6</v>
      </c>
      <c r="N30" s="10">
        <v>1</v>
      </c>
      <c r="O30" s="10">
        <v>10</v>
      </c>
      <c r="P30" s="10">
        <v>7</v>
      </c>
      <c r="Q30" s="10">
        <v>1</v>
      </c>
      <c r="R30" s="10">
        <v>1</v>
      </c>
      <c r="S30" s="10">
        <v>7</v>
      </c>
      <c r="T30" s="10">
        <v>5</v>
      </c>
      <c r="U30" s="10">
        <v>6</v>
      </c>
      <c r="V30" s="10">
        <v>1</v>
      </c>
      <c r="X30" s="9" t="s">
        <v>62</v>
      </c>
      <c r="Y30" s="13">
        <f t="shared" si="20"/>
        <v>63.157894736842103</v>
      </c>
      <c r="Z30" s="13">
        <f t="shared" si="21"/>
        <v>31.578947368421051</v>
      </c>
      <c r="AA30" s="13">
        <f t="shared" si="22"/>
        <v>0</v>
      </c>
      <c r="AB30" s="57">
        <f t="shared" si="23"/>
        <v>5.2631578947368416</v>
      </c>
      <c r="AC30" s="63">
        <f t="shared" si="24"/>
        <v>52.631578947368418</v>
      </c>
      <c r="AD30" s="13">
        <f t="shared" si="25"/>
        <v>26.315789473684209</v>
      </c>
      <c r="AE30" s="13">
        <f t="shared" si="26"/>
        <v>10.526315789473683</v>
      </c>
      <c r="AF30" s="64">
        <f t="shared" si="27"/>
        <v>10.526315789473683</v>
      </c>
      <c r="AG30" s="71">
        <f t="shared" si="28"/>
        <v>15.789473684210526</v>
      </c>
      <c r="AH30" s="13">
        <f t="shared" si="29"/>
        <v>47.368421052631575</v>
      </c>
      <c r="AI30" s="13">
        <f t="shared" si="30"/>
        <v>31.578947368421051</v>
      </c>
      <c r="AJ30" s="72">
        <f t="shared" si="31"/>
        <v>5.2631578947368416</v>
      </c>
      <c r="AK30" s="26">
        <f t="shared" si="32"/>
        <v>52.631578947368418</v>
      </c>
      <c r="AL30" s="13">
        <f t="shared" si="33"/>
        <v>36.84210526315789</v>
      </c>
      <c r="AM30" s="13">
        <f t="shared" si="34"/>
        <v>5.2631578947368416</v>
      </c>
      <c r="AN30" s="13">
        <f t="shared" si="35"/>
        <v>5.2631578947368416</v>
      </c>
      <c r="AO30" s="26">
        <f t="shared" si="36"/>
        <v>36.84210526315789</v>
      </c>
      <c r="AP30" s="13">
        <f t="shared" si="37"/>
        <v>26.315789473684209</v>
      </c>
      <c r="AQ30" s="13">
        <f t="shared" si="38"/>
        <v>31.578947368421051</v>
      </c>
      <c r="AR30" s="13">
        <f t="shared" si="39"/>
        <v>5.2631578947368416</v>
      </c>
    </row>
    <row r="31" spans="2:44" x14ac:dyDescent="0.25">
      <c r="B31" s="9" t="s">
        <v>63</v>
      </c>
      <c r="C31" s="10">
        <v>11</v>
      </c>
      <c r="D31" s="10">
        <v>1</v>
      </c>
      <c r="E31" s="10">
        <v>1</v>
      </c>
      <c r="F31" s="10">
        <v>0</v>
      </c>
      <c r="G31" s="10">
        <v>3</v>
      </c>
      <c r="H31" s="10">
        <v>7</v>
      </c>
      <c r="I31" s="10">
        <v>3</v>
      </c>
      <c r="J31" s="10">
        <v>0</v>
      </c>
      <c r="K31" s="10">
        <v>3</v>
      </c>
      <c r="L31" s="10">
        <v>1</v>
      </c>
      <c r="M31" s="10">
        <v>7</v>
      </c>
      <c r="N31" s="10">
        <v>2</v>
      </c>
      <c r="O31" s="10">
        <v>6</v>
      </c>
      <c r="P31" s="10">
        <v>1</v>
      </c>
      <c r="Q31" s="10">
        <v>5</v>
      </c>
      <c r="R31" s="10">
        <v>1</v>
      </c>
      <c r="S31" s="10">
        <v>5</v>
      </c>
      <c r="T31" s="10">
        <v>3</v>
      </c>
      <c r="U31" s="10">
        <v>4</v>
      </c>
      <c r="V31" s="10">
        <v>1</v>
      </c>
      <c r="X31" s="9" t="s">
        <v>63</v>
      </c>
      <c r="Y31" s="13">
        <f t="shared" si="20"/>
        <v>84.615384615384613</v>
      </c>
      <c r="Z31" s="13">
        <f t="shared" si="21"/>
        <v>7.6923076923076925</v>
      </c>
      <c r="AA31" s="13">
        <f t="shared" si="22"/>
        <v>7.6923076923076925</v>
      </c>
      <c r="AB31" s="57">
        <f t="shared" si="23"/>
        <v>0</v>
      </c>
      <c r="AC31" s="63">
        <f t="shared" si="24"/>
        <v>23.076923076923077</v>
      </c>
      <c r="AD31" s="13">
        <f t="shared" si="25"/>
        <v>53.846153846153847</v>
      </c>
      <c r="AE31" s="13">
        <f t="shared" si="26"/>
        <v>23.076923076923077</v>
      </c>
      <c r="AF31" s="64">
        <f t="shared" si="27"/>
        <v>0</v>
      </c>
      <c r="AG31" s="71">
        <f t="shared" si="28"/>
        <v>23.076923076923077</v>
      </c>
      <c r="AH31" s="13">
        <f t="shared" si="29"/>
        <v>7.6923076923076925</v>
      </c>
      <c r="AI31" s="13">
        <f t="shared" si="30"/>
        <v>53.846153846153847</v>
      </c>
      <c r="AJ31" s="72">
        <f t="shared" si="31"/>
        <v>15.384615384615385</v>
      </c>
      <c r="AK31" s="26">
        <f t="shared" si="32"/>
        <v>46.153846153846153</v>
      </c>
      <c r="AL31" s="13">
        <f t="shared" si="33"/>
        <v>7.6923076923076925</v>
      </c>
      <c r="AM31" s="13">
        <f t="shared" si="34"/>
        <v>38.461538461538467</v>
      </c>
      <c r="AN31" s="13">
        <f t="shared" si="35"/>
        <v>7.6923076923076925</v>
      </c>
      <c r="AO31" s="26">
        <f t="shared" si="36"/>
        <v>38.461538461538467</v>
      </c>
      <c r="AP31" s="13">
        <f t="shared" si="37"/>
        <v>23.076923076923077</v>
      </c>
      <c r="AQ31" s="13">
        <f t="shared" si="38"/>
        <v>30.76923076923077</v>
      </c>
      <c r="AR31" s="13">
        <f t="shared" si="39"/>
        <v>7.6923076923076925</v>
      </c>
    </row>
    <row r="32" spans="2:44" x14ac:dyDescent="0.25">
      <c r="B32" s="4" t="s">
        <v>66</v>
      </c>
      <c r="C32" s="19"/>
      <c r="D32" s="19"/>
      <c r="E32" s="1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X32" s="4" t="s">
        <v>66</v>
      </c>
      <c r="Y32" s="44"/>
      <c r="Z32" s="44"/>
      <c r="AA32" s="44"/>
      <c r="AB32" s="58"/>
      <c r="AC32" s="65"/>
      <c r="AD32" s="44"/>
      <c r="AE32" s="44"/>
      <c r="AF32" s="66"/>
      <c r="AG32" s="54"/>
      <c r="AH32" s="44"/>
      <c r="AI32" s="44"/>
      <c r="AJ32" s="73"/>
    </row>
    <row r="33" spans="2:44" x14ac:dyDescent="0.25">
      <c r="B33" s="9" t="s">
        <v>67</v>
      </c>
      <c r="C33" s="10">
        <v>249</v>
      </c>
      <c r="D33" s="10">
        <v>200</v>
      </c>
      <c r="E33" s="10">
        <v>149</v>
      </c>
      <c r="F33" s="10">
        <v>77</v>
      </c>
      <c r="G33" s="10">
        <v>366</v>
      </c>
      <c r="H33" s="10">
        <v>150</v>
      </c>
      <c r="I33" s="10">
        <v>94</v>
      </c>
      <c r="J33" s="10">
        <v>65</v>
      </c>
      <c r="K33" s="10">
        <v>146</v>
      </c>
      <c r="L33" s="10">
        <v>201</v>
      </c>
      <c r="M33" s="10">
        <v>231</v>
      </c>
      <c r="N33" s="10">
        <v>97</v>
      </c>
      <c r="O33" s="10">
        <v>305</v>
      </c>
      <c r="P33" s="10">
        <v>172</v>
      </c>
      <c r="Q33" s="10">
        <v>137</v>
      </c>
      <c r="R33" s="10">
        <v>61</v>
      </c>
      <c r="S33" s="10">
        <v>154</v>
      </c>
      <c r="T33" s="10">
        <v>202</v>
      </c>
      <c r="U33" s="10">
        <v>238</v>
      </c>
      <c r="V33" s="10">
        <v>81</v>
      </c>
      <c r="X33" s="9" t="s">
        <v>67</v>
      </c>
      <c r="Y33" s="13">
        <f>C33/(C33+D33+E33+F33)*100</f>
        <v>36.888888888888886</v>
      </c>
      <c r="Z33" s="13">
        <f>D33/(D33+E33+F33+C33)*100</f>
        <v>29.629629629629626</v>
      </c>
      <c r="AA33" s="13">
        <f>E33/(E33+F33+D33+C33)*100</f>
        <v>22.074074074074073</v>
      </c>
      <c r="AB33" s="57">
        <f>F33/(F33+E33+D33+C33)*100</f>
        <v>11.407407407407408</v>
      </c>
      <c r="AC33" s="63">
        <f>G33/(G33+H33+I33+J33)*100</f>
        <v>54.222222222222229</v>
      </c>
      <c r="AD33" s="13">
        <f>H33/(H33+I33+J33+G33)*100</f>
        <v>22.222222222222221</v>
      </c>
      <c r="AE33" s="13">
        <f>I33/(I33+J33+H33+G33)*100</f>
        <v>13.925925925925926</v>
      </c>
      <c r="AF33" s="64">
        <f>J33/(J33+I33+H33+G33)*100</f>
        <v>9.6296296296296298</v>
      </c>
      <c r="AG33" s="71">
        <f>K33/(K33+L33+M33+N33)*100</f>
        <v>21.62962962962963</v>
      </c>
      <c r="AH33" s="13">
        <f>L33/(L33+M33+N33+K33)*100</f>
        <v>29.777777777777775</v>
      </c>
      <c r="AI33" s="13">
        <f>M33/(M33+N33+L33+K33)*100</f>
        <v>34.222222222222221</v>
      </c>
      <c r="AJ33" s="72">
        <f>N33/(N33+M33+L33+K33)*100</f>
        <v>14.37037037037037</v>
      </c>
      <c r="AK33" s="26">
        <f>O33/(O33+P33+Q33+R33)*100</f>
        <v>45.185185185185183</v>
      </c>
      <c r="AL33" s="13">
        <f>P33/(P33+Q33+R33+O33)*100</f>
        <v>25.481481481481481</v>
      </c>
      <c r="AM33" s="13">
        <f>Q33/(Q33+R33+P33+O33)*100</f>
        <v>20.296296296296294</v>
      </c>
      <c r="AN33" s="13">
        <f>R33/(R33+Q33+P33+O33)*100</f>
        <v>9.0370370370370363</v>
      </c>
      <c r="AO33" s="26">
        <f>S33/(S33+T33+U33+V33)*100</f>
        <v>22.814814814814817</v>
      </c>
      <c r="AP33" s="13">
        <f>T33/(T33+U33+V33+S33)*100</f>
        <v>29.925925925925927</v>
      </c>
      <c r="AQ33" s="13">
        <f>U33/(U33+V33+T33+S33)*100</f>
        <v>35.25925925925926</v>
      </c>
      <c r="AR33" s="13">
        <f>V33/(V33+U33+T33+S33)*100</f>
        <v>12</v>
      </c>
    </row>
    <row r="34" spans="2:44" x14ac:dyDescent="0.25">
      <c r="B34" s="9" t="s">
        <v>68</v>
      </c>
      <c r="C34" s="10">
        <v>104</v>
      </c>
      <c r="D34" s="10">
        <v>150</v>
      </c>
      <c r="E34" s="10">
        <v>110</v>
      </c>
      <c r="F34" s="10">
        <v>46</v>
      </c>
      <c r="G34" s="10">
        <v>290</v>
      </c>
      <c r="H34" s="10">
        <v>70</v>
      </c>
      <c r="I34" s="10">
        <v>27</v>
      </c>
      <c r="J34" s="10">
        <v>23</v>
      </c>
      <c r="K34" s="10">
        <v>133</v>
      </c>
      <c r="L34" s="10">
        <v>127</v>
      </c>
      <c r="M34" s="10">
        <v>109</v>
      </c>
      <c r="N34" s="10">
        <v>41</v>
      </c>
      <c r="O34" s="10">
        <v>187</v>
      </c>
      <c r="P34" s="10">
        <v>122</v>
      </c>
      <c r="Q34" s="10">
        <v>74</v>
      </c>
      <c r="R34" s="10">
        <v>27</v>
      </c>
      <c r="S34" s="10">
        <v>116</v>
      </c>
      <c r="T34" s="10">
        <v>135</v>
      </c>
      <c r="U34" s="10">
        <v>122</v>
      </c>
      <c r="V34" s="10">
        <v>37</v>
      </c>
      <c r="X34" s="9" t="s">
        <v>68</v>
      </c>
      <c r="Y34" s="13">
        <f>C34/(C34+D34+E34+F34)*100</f>
        <v>25.365853658536587</v>
      </c>
      <c r="Z34" s="13">
        <f>D34/(D34+E34+F34+C34)*100</f>
        <v>36.585365853658537</v>
      </c>
      <c r="AA34" s="13">
        <f>E34/(E34+F34+D34+C34)*100</f>
        <v>26.829268292682929</v>
      </c>
      <c r="AB34" s="57">
        <f>F34/(F34+E34+D34+C34)*100</f>
        <v>11.219512195121952</v>
      </c>
      <c r="AC34" s="63">
        <f>G34/(G34+H34+I34+J34)*100</f>
        <v>70.731707317073173</v>
      </c>
      <c r="AD34" s="13">
        <f>H34/(H34+I34+J34+G34)*100</f>
        <v>17.073170731707318</v>
      </c>
      <c r="AE34" s="13">
        <f>I34/(I34+J34+H34+G34)*100</f>
        <v>6.5853658536585371</v>
      </c>
      <c r="AF34" s="64">
        <f>J34/(J34+I34+H34+G34)*100</f>
        <v>5.6097560975609762</v>
      </c>
      <c r="AG34" s="71">
        <f>K34/(K34+L34+M34+N34)*100</f>
        <v>32.439024390243901</v>
      </c>
      <c r="AH34" s="13">
        <f>L34/(L34+M34+N34+K34)*100</f>
        <v>30.975609756097562</v>
      </c>
      <c r="AI34" s="13">
        <f>M34/(M34+N34+L34+K34)*100</f>
        <v>26.585365853658537</v>
      </c>
      <c r="AJ34" s="72">
        <f>N34/(N34+M34+L34+K34)*100</f>
        <v>10</v>
      </c>
      <c r="AK34" s="26">
        <f>O34/(O34+P34+Q34+R34)*100</f>
        <v>45.609756097560975</v>
      </c>
      <c r="AL34" s="13">
        <f>P34/(P34+Q34+R34+O34)*100</f>
        <v>29.756097560975608</v>
      </c>
      <c r="AM34" s="13">
        <f>Q34/(Q34+R34+P34+O34)*100</f>
        <v>18.048780487804876</v>
      </c>
      <c r="AN34" s="13">
        <f>R34/(R34+Q34+P34+O34)*100</f>
        <v>6.5853658536585371</v>
      </c>
      <c r="AO34" s="26">
        <f>S34/(S34+T34+U34+V34)*100</f>
        <v>28.292682926829265</v>
      </c>
      <c r="AP34" s="13">
        <f>T34/(T34+U34+V34+S34)*100</f>
        <v>32.926829268292686</v>
      </c>
      <c r="AQ34" s="13">
        <f>U34/(U34+V34+T34+S34)*100</f>
        <v>29.756097560975608</v>
      </c>
      <c r="AR34" s="13">
        <f>V34/(V34+U34+T34+S34)*100</f>
        <v>9.0243902439024382</v>
      </c>
    </row>
  </sheetData>
  <mergeCells count="16">
    <mergeCell ref="AO7:AR7"/>
    <mergeCell ref="L2:N2"/>
    <mergeCell ref="O2:Q2"/>
    <mergeCell ref="R2:Y2"/>
    <mergeCell ref="Z2:AB2"/>
    <mergeCell ref="X7:X8"/>
    <mergeCell ref="Y7:AB7"/>
    <mergeCell ref="AC7:AF7"/>
    <mergeCell ref="AG7:AJ7"/>
    <mergeCell ref="AK7:AN7"/>
    <mergeCell ref="S7:V7"/>
    <mergeCell ref="B7:B8"/>
    <mergeCell ref="C7:F7"/>
    <mergeCell ref="G7:J7"/>
    <mergeCell ref="K7:N7"/>
    <mergeCell ref="O7: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3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showGridLines="0" zoomScaleNormal="100" workbookViewId="0">
      <selection activeCell="AS19" sqref="AS19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41</v>
      </c>
    </row>
    <row r="2" spans="1:44" ht="18" x14ac:dyDescent="0.25">
      <c r="A2" s="27"/>
      <c r="B2" s="1" t="str">
        <f>Índice!B2</f>
        <v>1ª quinzena de fevereiro 2021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78"/>
      <c r="AD2" s="78"/>
    </row>
    <row r="3" spans="1:44" x14ac:dyDescent="0.25">
      <c r="B3" s="28" t="s">
        <v>44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78"/>
      <c r="AD3" s="78"/>
    </row>
    <row r="4" spans="1:44" ht="18" customHeight="1" x14ac:dyDescent="0.25">
      <c r="B4" s="1" t="s">
        <v>101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38</v>
      </c>
      <c r="X6" s="20" t="s">
        <v>39</v>
      </c>
    </row>
    <row r="7" spans="1:44" ht="27" customHeight="1" x14ac:dyDescent="0.25">
      <c r="B7" s="100" t="s">
        <v>0</v>
      </c>
      <c r="C7" s="100" t="s">
        <v>102</v>
      </c>
      <c r="D7" s="100"/>
      <c r="E7" s="100"/>
      <c r="F7" s="101"/>
      <c r="G7" s="103" t="s">
        <v>103</v>
      </c>
      <c r="H7" s="100"/>
      <c r="I7" s="100"/>
      <c r="J7" s="104"/>
      <c r="K7" s="105" t="s">
        <v>104</v>
      </c>
      <c r="L7" s="100"/>
      <c r="M7" s="100"/>
      <c r="N7" s="106"/>
      <c r="O7" s="99" t="s">
        <v>105</v>
      </c>
      <c r="P7" s="100"/>
      <c r="Q7" s="100"/>
      <c r="R7" s="100"/>
      <c r="S7" s="99" t="s">
        <v>106</v>
      </c>
      <c r="T7" s="100"/>
      <c r="U7" s="100"/>
      <c r="V7" s="100"/>
      <c r="X7" s="100" t="s">
        <v>0</v>
      </c>
      <c r="Y7" s="100" t="s">
        <v>102</v>
      </c>
      <c r="Z7" s="100"/>
      <c r="AA7" s="100"/>
      <c r="AB7" s="101"/>
      <c r="AC7" s="103" t="s">
        <v>103</v>
      </c>
      <c r="AD7" s="100"/>
      <c r="AE7" s="100"/>
      <c r="AF7" s="104"/>
      <c r="AG7" s="105" t="s">
        <v>104</v>
      </c>
      <c r="AH7" s="100"/>
      <c r="AI7" s="100"/>
      <c r="AJ7" s="106"/>
      <c r="AK7" s="99" t="s">
        <v>105</v>
      </c>
      <c r="AL7" s="100"/>
      <c r="AM7" s="100"/>
      <c r="AN7" s="100"/>
      <c r="AO7" s="99" t="s">
        <v>106</v>
      </c>
      <c r="AP7" s="100"/>
      <c r="AQ7" s="100"/>
      <c r="AR7" s="100"/>
    </row>
    <row r="8" spans="1:44" ht="33.75" x14ac:dyDescent="0.25">
      <c r="B8" s="102"/>
      <c r="C8" s="79" t="s">
        <v>98</v>
      </c>
      <c r="D8" s="79" t="s">
        <v>99</v>
      </c>
      <c r="E8" s="79" t="s">
        <v>100</v>
      </c>
      <c r="F8" s="3" t="s">
        <v>82</v>
      </c>
      <c r="G8" s="79" t="s">
        <v>98</v>
      </c>
      <c r="H8" s="79" t="s">
        <v>99</v>
      </c>
      <c r="I8" s="79" t="s">
        <v>100</v>
      </c>
      <c r="J8" s="3" t="s">
        <v>82</v>
      </c>
      <c r="K8" s="79" t="s">
        <v>98</v>
      </c>
      <c r="L8" s="79" t="s">
        <v>99</v>
      </c>
      <c r="M8" s="79" t="s">
        <v>100</v>
      </c>
      <c r="N8" s="3" t="s">
        <v>82</v>
      </c>
      <c r="O8" s="79" t="s">
        <v>98</v>
      </c>
      <c r="P8" s="79" t="s">
        <v>99</v>
      </c>
      <c r="Q8" s="79" t="s">
        <v>100</v>
      </c>
      <c r="R8" s="3" t="s">
        <v>82</v>
      </c>
      <c r="S8" s="79" t="s">
        <v>98</v>
      </c>
      <c r="T8" s="79" t="s">
        <v>99</v>
      </c>
      <c r="U8" s="79" t="s">
        <v>100</v>
      </c>
      <c r="V8" s="3" t="s">
        <v>82</v>
      </c>
      <c r="X8" s="102"/>
      <c r="Y8" s="79" t="s">
        <v>98</v>
      </c>
      <c r="Z8" s="79" t="s">
        <v>99</v>
      </c>
      <c r="AA8" s="79" t="s">
        <v>100</v>
      </c>
      <c r="AB8" s="3" t="s">
        <v>82</v>
      </c>
      <c r="AC8" s="79" t="s">
        <v>98</v>
      </c>
      <c r="AD8" s="79" t="s">
        <v>99</v>
      </c>
      <c r="AE8" s="79" t="s">
        <v>100</v>
      </c>
      <c r="AF8" s="3" t="s">
        <v>82</v>
      </c>
      <c r="AG8" s="79" t="s">
        <v>98</v>
      </c>
      <c r="AH8" s="79" t="s">
        <v>99</v>
      </c>
      <c r="AI8" s="79" t="s">
        <v>100</v>
      </c>
      <c r="AJ8" s="3" t="s">
        <v>82</v>
      </c>
      <c r="AK8" s="79" t="s">
        <v>98</v>
      </c>
      <c r="AL8" s="79" t="s">
        <v>99</v>
      </c>
      <c r="AM8" s="79" t="s">
        <v>100</v>
      </c>
      <c r="AN8" s="3" t="s">
        <v>82</v>
      </c>
      <c r="AO8" s="79" t="s">
        <v>98</v>
      </c>
      <c r="AP8" s="79" t="s">
        <v>99</v>
      </c>
      <c r="AQ8" s="79" t="s">
        <v>100</v>
      </c>
      <c r="AR8" s="3" t="s">
        <v>82</v>
      </c>
    </row>
    <row r="9" spans="1:44" x14ac:dyDescent="0.25">
      <c r="B9" s="4" t="s">
        <v>4</v>
      </c>
      <c r="C9" s="5"/>
      <c r="D9" s="5"/>
      <c r="E9" s="5"/>
      <c r="F9" s="42"/>
      <c r="G9" s="46"/>
      <c r="H9" s="5"/>
      <c r="I9" s="5"/>
      <c r="J9" s="47"/>
      <c r="K9" s="50"/>
      <c r="L9" s="5"/>
      <c r="M9" s="5"/>
      <c r="N9" s="51"/>
      <c r="O9" s="5"/>
      <c r="P9" s="5"/>
      <c r="Q9" s="5"/>
      <c r="R9" s="5"/>
      <c r="S9" s="5"/>
      <c r="T9" s="5"/>
      <c r="U9" s="5"/>
      <c r="V9" s="5"/>
      <c r="X9" s="4" t="s">
        <v>4</v>
      </c>
      <c r="Y9" s="5"/>
      <c r="Z9" s="5"/>
      <c r="AA9" s="5"/>
      <c r="AB9" s="42"/>
      <c r="AC9" s="46"/>
      <c r="AD9" s="5"/>
      <c r="AE9" s="5"/>
      <c r="AF9" s="47"/>
      <c r="AG9" s="50"/>
      <c r="AH9" s="5"/>
      <c r="AI9" s="5"/>
      <c r="AJ9" s="51"/>
      <c r="AK9" s="5"/>
      <c r="AL9" s="5"/>
      <c r="AM9" s="5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964</v>
      </c>
      <c r="D10" s="7">
        <v>323</v>
      </c>
      <c r="E10" s="7">
        <v>105</v>
      </c>
      <c r="F10" s="7">
        <v>135</v>
      </c>
      <c r="G10" s="7">
        <v>1212</v>
      </c>
      <c r="H10" s="7">
        <v>143</v>
      </c>
      <c r="I10" s="7">
        <v>72</v>
      </c>
      <c r="J10" s="7">
        <v>100</v>
      </c>
      <c r="K10" s="7">
        <v>500</v>
      </c>
      <c r="L10" s="7">
        <v>495</v>
      </c>
      <c r="M10" s="7">
        <v>350</v>
      </c>
      <c r="N10" s="7">
        <v>182</v>
      </c>
      <c r="O10" s="7">
        <v>338</v>
      </c>
      <c r="P10" s="7">
        <v>373</v>
      </c>
      <c r="Q10" s="7">
        <v>605</v>
      </c>
      <c r="R10" s="7">
        <v>211</v>
      </c>
      <c r="S10" s="7">
        <v>461</v>
      </c>
      <c r="T10" s="7">
        <v>431</v>
      </c>
      <c r="U10" s="7">
        <v>464</v>
      </c>
      <c r="V10" s="7">
        <v>171</v>
      </c>
      <c r="X10" s="6" t="s">
        <v>4</v>
      </c>
      <c r="Y10" s="11">
        <f>C10/(C10+D10+E10+F10)*100</f>
        <v>63.130320890635225</v>
      </c>
      <c r="Z10" s="11">
        <f>D10/(D10+E10+F10+C10)*100</f>
        <v>21.152586771447282</v>
      </c>
      <c r="AA10" s="11">
        <f>E10/(E10+F10+D10+C10)*100</f>
        <v>6.8762278978389002</v>
      </c>
      <c r="AB10" s="55">
        <f>F10/(F10+E10+D10+C10)*100</f>
        <v>8.840864440078585</v>
      </c>
      <c r="AC10" s="59">
        <f>G10/(G10+H10+I10+J10)*100</f>
        <v>79.371316306483294</v>
      </c>
      <c r="AD10" s="11">
        <f>H10/(H10+I10+J10+G10)*100</f>
        <v>9.3647675180091685</v>
      </c>
      <c r="AE10" s="11">
        <f>I10/(I10+J10+H10+G10)*100</f>
        <v>4.7151277013752457</v>
      </c>
      <c r="AF10" s="60">
        <f>J10/(J10+I10+H10+G10)*100</f>
        <v>6.5487884741322864</v>
      </c>
      <c r="AG10" s="67">
        <f>K10/(K10+L10+M10+N10)*100</f>
        <v>32.743942370661429</v>
      </c>
      <c r="AH10" s="11">
        <f>L10/(L10+M10+N10+K10)*100</f>
        <v>32.416502946954814</v>
      </c>
      <c r="AI10" s="11">
        <f>M10/(M10+N10+L10+K10)*100</f>
        <v>22.920759659462998</v>
      </c>
      <c r="AJ10" s="68">
        <f>N10/(N10+M10+L10+K10)*100</f>
        <v>11.91879502292076</v>
      </c>
      <c r="AK10" s="25">
        <f>O10/(O10+P10+Q10+R10)*100</f>
        <v>22.134905042567123</v>
      </c>
      <c r="AL10" s="11">
        <f>P10/(P10+Q10+R10+O10)*100</f>
        <v>24.426981008513422</v>
      </c>
      <c r="AM10" s="11">
        <f>Q10/(Q10+R10+P10+O10)*100</f>
        <v>39.620170268500324</v>
      </c>
      <c r="AN10" s="11">
        <f>R10/(R10+Q10+P10+O10)*100</f>
        <v>13.817943680419123</v>
      </c>
      <c r="AO10" s="25">
        <f>S10/(S10+T10+U10+V10)*100</f>
        <v>30.189914865749834</v>
      </c>
      <c r="AP10" s="11">
        <f>T10/(T10+U10+V10+S10)*100</f>
        <v>28.22527832351015</v>
      </c>
      <c r="AQ10" s="11">
        <f>U10/(U10+V10+T10+S10)*100</f>
        <v>30.386378519973807</v>
      </c>
      <c r="AR10" s="11">
        <f>V10/(V10+U10+T10+S10)*100</f>
        <v>11.198428290766209</v>
      </c>
    </row>
    <row r="11" spans="1:44" x14ac:dyDescent="0.25">
      <c r="B11" s="4" t="s">
        <v>5</v>
      </c>
      <c r="C11" s="8"/>
      <c r="D11" s="8"/>
      <c r="E11" s="8"/>
      <c r="F11" s="43"/>
      <c r="G11" s="48"/>
      <c r="H11" s="8"/>
      <c r="I11" s="8"/>
      <c r="J11" s="49"/>
      <c r="K11" s="52"/>
      <c r="L11" s="8"/>
      <c r="M11" s="8"/>
      <c r="N11" s="53"/>
      <c r="O11" s="8"/>
      <c r="P11" s="8"/>
      <c r="Q11" s="8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56"/>
      <c r="AC11" s="61"/>
      <c r="AD11" s="12"/>
      <c r="AE11" s="12"/>
      <c r="AF11" s="62"/>
      <c r="AG11" s="69"/>
      <c r="AH11" s="12"/>
      <c r="AI11" s="12"/>
      <c r="AJ11" s="70"/>
      <c r="AK11" s="12"/>
      <c r="AL11" s="12"/>
      <c r="AM11" s="12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246</v>
      </c>
      <c r="D12" s="10">
        <v>63</v>
      </c>
      <c r="E12" s="10">
        <v>20</v>
      </c>
      <c r="F12" s="10">
        <v>40</v>
      </c>
      <c r="G12" s="10">
        <v>285</v>
      </c>
      <c r="H12" s="10">
        <v>31</v>
      </c>
      <c r="I12" s="10">
        <v>20</v>
      </c>
      <c r="J12" s="10">
        <v>33</v>
      </c>
      <c r="K12" s="10">
        <v>123</v>
      </c>
      <c r="L12" s="10">
        <v>101</v>
      </c>
      <c r="M12" s="10">
        <v>81</v>
      </c>
      <c r="N12" s="10">
        <v>64</v>
      </c>
      <c r="O12" s="10">
        <v>94</v>
      </c>
      <c r="P12" s="10">
        <v>69</v>
      </c>
      <c r="Q12" s="10">
        <v>134</v>
      </c>
      <c r="R12" s="10">
        <v>72</v>
      </c>
      <c r="S12" s="10">
        <v>117</v>
      </c>
      <c r="T12" s="10">
        <v>79</v>
      </c>
      <c r="U12" s="10">
        <v>120</v>
      </c>
      <c r="V12" s="10">
        <v>53</v>
      </c>
      <c r="X12" s="9" t="s">
        <v>6</v>
      </c>
      <c r="Y12" s="13">
        <f>C12/(C12+D12+E12+F12)*100</f>
        <v>66.666666666666657</v>
      </c>
      <c r="Z12" s="13">
        <f>D12/(D12+E12+F12+C12)*100</f>
        <v>17.073170731707318</v>
      </c>
      <c r="AA12" s="13">
        <f>E12/(E12+F12+D12+C12)*100</f>
        <v>5.4200542005420056</v>
      </c>
      <c r="AB12" s="57">
        <f>F12/(F12+E12+D12+C12)*100</f>
        <v>10.840108401084011</v>
      </c>
      <c r="AC12" s="63">
        <f>G12/(G12+H12+I12+J12)*100</f>
        <v>77.235772357723576</v>
      </c>
      <c r="AD12" s="13">
        <f>H12/(H12+I12+J12+G12)*100</f>
        <v>8.4010840108401084</v>
      </c>
      <c r="AE12" s="13">
        <f>I12/(I12+J12+H12+G12)*100</f>
        <v>5.4200542005420056</v>
      </c>
      <c r="AF12" s="64">
        <f>J12/(J12+I12+H12+G12)*100</f>
        <v>8.9430894308943092</v>
      </c>
      <c r="AG12" s="71">
        <f>K12/(K12+L12+M12+N12)*100</f>
        <v>33.333333333333329</v>
      </c>
      <c r="AH12" s="13">
        <f>L12/(L12+M12+N12+K12)*100</f>
        <v>27.371273712737125</v>
      </c>
      <c r="AI12" s="13">
        <f>M12/(M12+N12+L12+K12)*100</f>
        <v>21.951219512195124</v>
      </c>
      <c r="AJ12" s="72">
        <f>N12/(N12+M12+L12+K12)*100</f>
        <v>17.344173441734416</v>
      </c>
      <c r="AK12" s="26">
        <f>O12/(O12+P12+Q12+R12)*100</f>
        <v>25.474254742547426</v>
      </c>
      <c r="AL12" s="13">
        <f>P12/(P12+Q12+R12+O12)*100</f>
        <v>18.699186991869919</v>
      </c>
      <c r="AM12" s="13">
        <f>Q12/(Q12+R12+P12+O12)*100</f>
        <v>36.314363143631432</v>
      </c>
      <c r="AN12" s="13">
        <f>R12/(R12+Q12+P12+O12)*100</f>
        <v>19.512195121951219</v>
      </c>
      <c r="AO12" s="26">
        <f>S12/(S12+T12+U12+V12)*100</f>
        <v>31.707317073170731</v>
      </c>
      <c r="AP12" s="13">
        <f>T12/(T12+U12+V12+S12)*100</f>
        <v>21.409214092140921</v>
      </c>
      <c r="AQ12" s="13">
        <f>U12/(U12+V12+T12+S12)*100</f>
        <v>32.520325203252028</v>
      </c>
      <c r="AR12" s="13">
        <f>V12/(V12+U12+T12+S12)*100</f>
        <v>14.363143631436316</v>
      </c>
    </row>
    <row r="13" spans="1:44" x14ac:dyDescent="0.25">
      <c r="B13" s="9" t="s">
        <v>7</v>
      </c>
      <c r="C13" s="10">
        <v>355</v>
      </c>
      <c r="D13" s="10">
        <v>112</v>
      </c>
      <c r="E13" s="10">
        <v>40</v>
      </c>
      <c r="F13" s="10">
        <v>55</v>
      </c>
      <c r="G13" s="10">
        <v>448</v>
      </c>
      <c r="H13" s="10">
        <v>55</v>
      </c>
      <c r="I13" s="10">
        <v>24</v>
      </c>
      <c r="J13" s="10">
        <v>35</v>
      </c>
      <c r="K13" s="10">
        <v>207</v>
      </c>
      <c r="L13" s="10">
        <v>175</v>
      </c>
      <c r="M13" s="10">
        <v>118</v>
      </c>
      <c r="N13" s="10">
        <v>62</v>
      </c>
      <c r="O13" s="10">
        <v>126</v>
      </c>
      <c r="P13" s="10">
        <v>136</v>
      </c>
      <c r="Q13" s="10">
        <v>227</v>
      </c>
      <c r="R13" s="10">
        <v>73</v>
      </c>
      <c r="S13" s="10">
        <v>189</v>
      </c>
      <c r="T13" s="10">
        <v>137</v>
      </c>
      <c r="U13" s="10">
        <v>174</v>
      </c>
      <c r="V13" s="10">
        <v>62</v>
      </c>
      <c r="X13" s="9" t="s">
        <v>7</v>
      </c>
      <c r="Y13" s="13">
        <f>C13/(C13+D13+E13+F13)*100</f>
        <v>63.167259786476869</v>
      </c>
      <c r="Z13" s="13">
        <f>D13/(D13+E13+F13+C13)*100</f>
        <v>19.9288256227758</v>
      </c>
      <c r="AA13" s="13">
        <f>E13/(E13+F13+D13+C13)*100</f>
        <v>7.1174377224199299</v>
      </c>
      <c r="AB13" s="57">
        <f>F13/(F13+E13+D13+C13)*100</f>
        <v>9.7864768683274033</v>
      </c>
      <c r="AC13" s="63">
        <f>G13/(G13+H13+I13+J13)*100</f>
        <v>79.715302491103202</v>
      </c>
      <c r="AD13" s="13">
        <f>H13/(H13+I13+J13+G13)*100</f>
        <v>9.7864768683274033</v>
      </c>
      <c r="AE13" s="13">
        <f>I13/(I13+J13+H13+G13)*100</f>
        <v>4.2704626334519578</v>
      </c>
      <c r="AF13" s="64">
        <f>J13/(J13+I13+H13+G13)*100</f>
        <v>6.2277580071174379</v>
      </c>
      <c r="AG13" s="71">
        <f>K13/(K13+L13+M13+N13)*100</f>
        <v>36.832740213523131</v>
      </c>
      <c r="AH13" s="13">
        <f>L13/(L13+M13+N13+K13)*100</f>
        <v>31.138790035587188</v>
      </c>
      <c r="AI13" s="13">
        <f>M13/(M13+N13+L13+K13)*100</f>
        <v>20.996441281138789</v>
      </c>
      <c r="AJ13" s="72">
        <f>N13/(N13+M13+L13+K13)*100</f>
        <v>11.032028469750891</v>
      </c>
      <c r="AK13" s="26">
        <f>O13/(O13+P13+Q13+R13)*100</f>
        <v>22.419928825622776</v>
      </c>
      <c r="AL13" s="13">
        <f>P13/(P13+Q13+R13+O13)*100</f>
        <v>24.199288256227756</v>
      </c>
      <c r="AM13" s="13">
        <f>Q13/(Q13+R13+P13+O13)*100</f>
        <v>40.391459074733092</v>
      </c>
      <c r="AN13" s="13">
        <f>R13/(R13+Q13+P13+O13)*100</f>
        <v>12.98932384341637</v>
      </c>
      <c r="AO13" s="26">
        <f>S13/(S13+T13+U13+V13)*100</f>
        <v>33.629893238434164</v>
      </c>
      <c r="AP13" s="13">
        <f>T13/(T13+U13+V13+S13)*100</f>
        <v>24.377224199288257</v>
      </c>
      <c r="AQ13" s="13">
        <f>U13/(U13+V13+T13+S13)*100</f>
        <v>30.960854092526692</v>
      </c>
      <c r="AR13" s="13">
        <f>V13/(V13+U13+T13+S13)*100</f>
        <v>11.032028469750891</v>
      </c>
    </row>
    <row r="14" spans="1:44" x14ac:dyDescent="0.25">
      <c r="B14" s="9" t="s">
        <v>8</v>
      </c>
      <c r="C14" s="10">
        <v>266</v>
      </c>
      <c r="D14" s="10">
        <v>107</v>
      </c>
      <c r="E14" s="10">
        <v>31</v>
      </c>
      <c r="F14" s="10">
        <v>31</v>
      </c>
      <c r="G14" s="10">
        <v>349</v>
      </c>
      <c r="H14" s="10">
        <v>42</v>
      </c>
      <c r="I14" s="10">
        <v>20</v>
      </c>
      <c r="J14" s="10">
        <v>24</v>
      </c>
      <c r="K14" s="10">
        <v>132</v>
      </c>
      <c r="L14" s="10">
        <v>155</v>
      </c>
      <c r="M14" s="10">
        <v>109</v>
      </c>
      <c r="N14" s="10">
        <v>39</v>
      </c>
      <c r="O14" s="10">
        <v>82</v>
      </c>
      <c r="P14" s="10">
        <v>130</v>
      </c>
      <c r="Q14" s="10">
        <v>173</v>
      </c>
      <c r="R14" s="10">
        <v>50</v>
      </c>
      <c r="S14" s="10">
        <v>118</v>
      </c>
      <c r="T14" s="10">
        <v>152</v>
      </c>
      <c r="U14" s="10">
        <v>122</v>
      </c>
      <c r="V14" s="10">
        <v>43</v>
      </c>
      <c r="X14" s="9" t="s">
        <v>8</v>
      </c>
      <c r="Y14" s="13">
        <f>C14/(C14+D14+E14+F14)*100</f>
        <v>61.149425287356316</v>
      </c>
      <c r="Z14" s="13">
        <f>D14/(D14+E14+F14+C14)*100</f>
        <v>24.597701149425287</v>
      </c>
      <c r="AA14" s="13">
        <f>E14/(E14+F14+D14+C14)*100</f>
        <v>7.1264367816091951</v>
      </c>
      <c r="AB14" s="57">
        <f>F14/(F14+E14+D14+C14)*100</f>
        <v>7.1264367816091951</v>
      </c>
      <c r="AC14" s="63">
        <f>G14/(G14+H14+I14+J14)*100</f>
        <v>80.229885057471265</v>
      </c>
      <c r="AD14" s="13">
        <f>H14/(H14+I14+J14+G14)*100</f>
        <v>9.6551724137931032</v>
      </c>
      <c r="AE14" s="13">
        <f>I14/(I14+J14+H14+G14)*100</f>
        <v>4.5977011494252871</v>
      </c>
      <c r="AF14" s="64">
        <f>J14/(J14+I14+H14+G14)*100</f>
        <v>5.5172413793103452</v>
      </c>
      <c r="AG14" s="71">
        <f>K14/(K14+L14+M14+N14)*100</f>
        <v>30.344827586206897</v>
      </c>
      <c r="AH14" s="13">
        <f>L14/(L14+M14+N14+K14)*100</f>
        <v>35.632183908045981</v>
      </c>
      <c r="AI14" s="13">
        <f>M14/(M14+N14+L14+K14)*100</f>
        <v>25.057471264367813</v>
      </c>
      <c r="AJ14" s="72">
        <f>N14/(N14+M14+L14+K14)*100</f>
        <v>8.9655172413793096</v>
      </c>
      <c r="AK14" s="26">
        <f>O14/(O14+P14+Q14+R14)*100</f>
        <v>18.850574712643677</v>
      </c>
      <c r="AL14" s="13">
        <f>P14/(P14+Q14+R14+O14)*100</f>
        <v>29.885057471264371</v>
      </c>
      <c r="AM14" s="13">
        <f>Q14/(Q14+R14+P14+O14)*100</f>
        <v>39.770114942528735</v>
      </c>
      <c r="AN14" s="13">
        <f>R14/(R14+Q14+P14+O14)*100</f>
        <v>11.494252873563218</v>
      </c>
      <c r="AO14" s="26">
        <f>S14/(S14+T14+U14+V14)*100</f>
        <v>27.126436781609197</v>
      </c>
      <c r="AP14" s="13">
        <f>T14/(T14+U14+V14+S14)*100</f>
        <v>34.94252873563218</v>
      </c>
      <c r="AQ14" s="13">
        <f>U14/(U14+V14+T14+S14)*100</f>
        <v>28.045977011494255</v>
      </c>
      <c r="AR14" s="13">
        <f>V14/(V14+U14+T14+S14)*100</f>
        <v>9.8850574712643677</v>
      </c>
    </row>
    <row r="15" spans="1:44" x14ac:dyDescent="0.25">
      <c r="B15" s="9" t="s">
        <v>9</v>
      </c>
      <c r="C15" s="10">
        <v>97</v>
      </c>
      <c r="D15" s="10">
        <v>41</v>
      </c>
      <c r="E15" s="10">
        <v>14</v>
      </c>
      <c r="F15" s="10">
        <v>9</v>
      </c>
      <c r="G15" s="10">
        <v>130</v>
      </c>
      <c r="H15" s="10">
        <v>15</v>
      </c>
      <c r="I15" s="10">
        <v>8</v>
      </c>
      <c r="J15" s="10">
        <v>8</v>
      </c>
      <c r="K15" s="10">
        <v>38</v>
      </c>
      <c r="L15" s="10">
        <v>64</v>
      </c>
      <c r="M15" s="10">
        <v>42</v>
      </c>
      <c r="N15" s="10">
        <v>17</v>
      </c>
      <c r="O15" s="10">
        <v>36</v>
      </c>
      <c r="P15" s="10">
        <v>38</v>
      </c>
      <c r="Q15" s="10">
        <v>71</v>
      </c>
      <c r="R15" s="10">
        <v>16</v>
      </c>
      <c r="S15" s="10">
        <v>37</v>
      </c>
      <c r="T15" s="10">
        <v>63</v>
      </c>
      <c r="U15" s="10">
        <v>48</v>
      </c>
      <c r="V15" s="10">
        <v>13</v>
      </c>
      <c r="X15" s="9" t="s">
        <v>9</v>
      </c>
      <c r="Y15" s="13">
        <f>C15/(C15+D15+E15+F15)*100</f>
        <v>60.248447204968947</v>
      </c>
      <c r="Z15" s="13">
        <f>D15/(D15+E15+F15+C15)*100</f>
        <v>25.465838509316768</v>
      </c>
      <c r="AA15" s="13">
        <f>E15/(E15+F15+D15+C15)*100</f>
        <v>8.695652173913043</v>
      </c>
      <c r="AB15" s="57">
        <f>F15/(F15+E15+D15+C15)*100</f>
        <v>5.5900621118012426</v>
      </c>
      <c r="AC15" s="63">
        <f>G15/(G15+H15+I15+J15)*100</f>
        <v>80.745341614906835</v>
      </c>
      <c r="AD15" s="13">
        <f>H15/(H15+I15+J15+G15)*100</f>
        <v>9.316770186335404</v>
      </c>
      <c r="AE15" s="13">
        <f>I15/(I15+J15+H15+G15)*100</f>
        <v>4.9689440993788816</v>
      </c>
      <c r="AF15" s="64">
        <f>J15/(J15+I15+H15+G15)*100</f>
        <v>4.9689440993788816</v>
      </c>
      <c r="AG15" s="71">
        <f>K15/(K15+L15+M15+N15)*100</f>
        <v>23.602484472049689</v>
      </c>
      <c r="AH15" s="13">
        <f>L15/(L15+M15+N15+K15)*100</f>
        <v>39.751552795031053</v>
      </c>
      <c r="AI15" s="13">
        <f>M15/(M15+N15+L15+K15)*100</f>
        <v>26.086956521739129</v>
      </c>
      <c r="AJ15" s="72">
        <f>N15/(N15+M15+L15+K15)*100</f>
        <v>10.559006211180124</v>
      </c>
      <c r="AK15" s="26">
        <f>O15/(O15+P15+Q15+R15)*100</f>
        <v>22.36024844720497</v>
      </c>
      <c r="AL15" s="13">
        <f>P15/(P15+Q15+R15+O15)*100</f>
        <v>23.602484472049689</v>
      </c>
      <c r="AM15" s="13">
        <f>Q15/(Q15+R15+P15+O15)*100</f>
        <v>44.099378881987576</v>
      </c>
      <c r="AN15" s="13">
        <f>R15/(R15+Q15+P15+O15)*100</f>
        <v>9.9378881987577632</v>
      </c>
      <c r="AO15" s="26">
        <f>S15/(S15+T15+U15+V15)*100</f>
        <v>22.981366459627328</v>
      </c>
      <c r="AP15" s="13">
        <f>T15/(T15+U15+V15+S15)*100</f>
        <v>39.130434782608695</v>
      </c>
      <c r="AQ15" s="13">
        <f>U15/(U15+V15+T15+S15)*100</f>
        <v>29.813664596273291</v>
      </c>
      <c r="AR15" s="13">
        <f>V15/(V15+U15+T15+S15)*100</f>
        <v>8.0745341614906838</v>
      </c>
    </row>
    <row r="16" spans="1:44" x14ac:dyDescent="0.25">
      <c r="B16" s="4" t="s">
        <v>28</v>
      </c>
      <c r="C16" s="8"/>
      <c r="D16" s="8"/>
      <c r="E16" s="8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X16" s="4" t="s">
        <v>28</v>
      </c>
      <c r="Y16" s="8"/>
      <c r="Z16" s="8"/>
      <c r="AA16" s="8"/>
      <c r="AB16" s="43"/>
      <c r="AC16" s="48"/>
      <c r="AD16" s="8"/>
      <c r="AE16" s="8"/>
      <c r="AF16" s="49"/>
      <c r="AG16" s="52"/>
      <c r="AH16" s="8"/>
      <c r="AI16" s="8"/>
      <c r="AJ16" s="53"/>
      <c r="AK16" s="8"/>
      <c r="AL16" s="8"/>
      <c r="AM16" s="8"/>
      <c r="AN16" s="8"/>
      <c r="AO16" s="8"/>
      <c r="AP16" s="8"/>
      <c r="AQ16" s="8"/>
      <c r="AR16" s="8"/>
    </row>
    <row r="17" spans="2:44" x14ac:dyDescent="0.25">
      <c r="B17" s="9" t="s">
        <v>21</v>
      </c>
      <c r="C17" s="10">
        <v>219</v>
      </c>
      <c r="D17" s="10">
        <v>126</v>
      </c>
      <c r="E17" s="10">
        <v>34</v>
      </c>
      <c r="F17" s="10">
        <v>44</v>
      </c>
      <c r="G17" s="10">
        <v>351</v>
      </c>
      <c r="H17" s="10">
        <v>42</v>
      </c>
      <c r="I17" s="10">
        <v>15</v>
      </c>
      <c r="J17" s="10">
        <v>15</v>
      </c>
      <c r="K17" s="10">
        <v>154</v>
      </c>
      <c r="L17" s="10">
        <v>162</v>
      </c>
      <c r="M17" s="10">
        <v>76</v>
      </c>
      <c r="N17" s="10">
        <v>31</v>
      </c>
      <c r="O17" s="10">
        <v>92</v>
      </c>
      <c r="P17" s="10">
        <v>118</v>
      </c>
      <c r="Q17" s="10">
        <v>176</v>
      </c>
      <c r="R17" s="10">
        <v>37</v>
      </c>
      <c r="S17" s="10">
        <v>116</v>
      </c>
      <c r="T17" s="10">
        <v>145</v>
      </c>
      <c r="U17" s="10">
        <v>132</v>
      </c>
      <c r="V17" s="10">
        <v>30</v>
      </c>
      <c r="X17" s="9" t="s">
        <v>21</v>
      </c>
      <c r="Y17" s="13">
        <f t="shared" ref="Y17:Y23" si="0">C17/(C17+D17+E17+F17)*100</f>
        <v>51.773049645390067</v>
      </c>
      <c r="Z17" s="13">
        <f t="shared" ref="Z17:Z23" si="1">D17/(D17+E17+F17+C17)*100</f>
        <v>29.787234042553191</v>
      </c>
      <c r="AA17" s="13">
        <f t="shared" ref="AA17:AA23" si="2">E17/(E17+F17+D17+C17)*100</f>
        <v>8.0378250591016549</v>
      </c>
      <c r="AB17" s="57">
        <f t="shared" ref="AB17:AB23" si="3">F17/(F17+E17+D17+C17)*100</f>
        <v>10.401891252955082</v>
      </c>
      <c r="AC17" s="63">
        <f t="shared" ref="AC17:AC23" si="4">G17/(G17+H17+I17+J17)*100</f>
        <v>82.978723404255319</v>
      </c>
      <c r="AD17" s="13">
        <f t="shared" ref="AD17:AD23" si="5">H17/(H17+I17+J17+G17)*100</f>
        <v>9.9290780141843982</v>
      </c>
      <c r="AE17" s="13">
        <f t="shared" ref="AE17:AE23" si="6">I17/(I17+J17+H17+G17)*100</f>
        <v>3.5460992907801421</v>
      </c>
      <c r="AF17" s="64">
        <f t="shared" ref="AF17:AF23" si="7">J17/(J17+I17+H17+G17)*100</f>
        <v>3.5460992907801421</v>
      </c>
      <c r="AG17" s="71">
        <f t="shared" ref="AG17:AG23" si="8">K17/(K17+L17+M17+N17)*100</f>
        <v>36.406619385342793</v>
      </c>
      <c r="AH17" s="13">
        <f t="shared" ref="AH17:AH23" si="9">L17/(L17+M17+N17+K17)*100</f>
        <v>38.297872340425535</v>
      </c>
      <c r="AI17" s="13">
        <f t="shared" ref="AI17:AI23" si="10">M17/(M17+N17+L17+K17)*100</f>
        <v>17.966903073286051</v>
      </c>
      <c r="AJ17" s="72">
        <f t="shared" ref="AJ17:AJ23" si="11">N17/(N17+M17+L17+K17)*100</f>
        <v>7.328605200945626</v>
      </c>
      <c r="AK17" s="26">
        <f t="shared" ref="AK17:AK23" si="12">O17/(O17+P17+Q17+R17)*100</f>
        <v>21.749408983451538</v>
      </c>
      <c r="AL17" s="13">
        <f t="shared" ref="AL17:AL23" si="13">P17/(P17+Q17+R17+O17)*100</f>
        <v>27.895981087470449</v>
      </c>
      <c r="AM17" s="13">
        <f t="shared" ref="AM17:AM23" si="14">Q17/(Q17+R17+P17+O17)*100</f>
        <v>41.607565011820327</v>
      </c>
      <c r="AN17" s="13">
        <f t="shared" ref="AN17:AN23" si="15">R17/(R17+Q17+P17+O17)*100</f>
        <v>8.7470449172576838</v>
      </c>
      <c r="AO17" s="26">
        <f t="shared" ref="AO17:AO23" si="16">S17/(S17+T17+U17+V17)*100</f>
        <v>27.423167848699766</v>
      </c>
      <c r="AP17" s="13">
        <f t="shared" ref="AP17:AP23" si="17">T17/(T17+U17+V17+S17)*100</f>
        <v>34.278959810874703</v>
      </c>
      <c r="AQ17" s="13">
        <f t="shared" ref="AQ17:AQ23" si="18">U17/(U17+V17+T17+S17)*100</f>
        <v>31.205673758865249</v>
      </c>
      <c r="AR17" s="13">
        <f t="shared" ref="AR17:AR23" si="19">V17/(V17+U17+T17+S17)*100</f>
        <v>7.0921985815602842</v>
      </c>
    </row>
    <row r="18" spans="2:44" x14ac:dyDescent="0.25">
      <c r="B18" s="9" t="s">
        <v>22</v>
      </c>
      <c r="C18" s="10">
        <v>71</v>
      </c>
      <c r="D18" s="10">
        <v>22</v>
      </c>
      <c r="E18" s="10">
        <v>20</v>
      </c>
      <c r="F18" s="10">
        <v>12</v>
      </c>
      <c r="G18" s="10">
        <v>85</v>
      </c>
      <c r="H18" s="10">
        <v>18</v>
      </c>
      <c r="I18" s="10">
        <v>11</v>
      </c>
      <c r="J18" s="10">
        <v>11</v>
      </c>
      <c r="K18" s="10">
        <v>40</v>
      </c>
      <c r="L18" s="10">
        <v>35</v>
      </c>
      <c r="M18" s="10">
        <v>32</v>
      </c>
      <c r="N18" s="10">
        <v>18</v>
      </c>
      <c r="O18" s="10">
        <v>15</v>
      </c>
      <c r="P18" s="10">
        <v>39</v>
      </c>
      <c r="Q18" s="10">
        <v>53</v>
      </c>
      <c r="R18" s="10">
        <v>18</v>
      </c>
      <c r="S18" s="10">
        <v>42</v>
      </c>
      <c r="T18" s="10">
        <v>35</v>
      </c>
      <c r="U18" s="10">
        <v>34</v>
      </c>
      <c r="V18" s="10">
        <v>14</v>
      </c>
      <c r="X18" s="9" t="s">
        <v>22</v>
      </c>
      <c r="Y18" s="13">
        <f t="shared" si="0"/>
        <v>56.8</v>
      </c>
      <c r="Z18" s="13">
        <f t="shared" si="1"/>
        <v>17.599999999999998</v>
      </c>
      <c r="AA18" s="13">
        <f t="shared" si="2"/>
        <v>16</v>
      </c>
      <c r="AB18" s="57">
        <f t="shared" si="3"/>
        <v>9.6</v>
      </c>
      <c r="AC18" s="63">
        <f t="shared" si="4"/>
        <v>68</v>
      </c>
      <c r="AD18" s="13">
        <f t="shared" si="5"/>
        <v>14.399999999999999</v>
      </c>
      <c r="AE18" s="13">
        <f t="shared" si="6"/>
        <v>8.7999999999999989</v>
      </c>
      <c r="AF18" s="64">
        <f t="shared" si="7"/>
        <v>8.7999999999999989</v>
      </c>
      <c r="AG18" s="71">
        <f t="shared" si="8"/>
        <v>32</v>
      </c>
      <c r="AH18" s="13">
        <f t="shared" si="9"/>
        <v>28.000000000000004</v>
      </c>
      <c r="AI18" s="13">
        <f t="shared" si="10"/>
        <v>25.6</v>
      </c>
      <c r="AJ18" s="72">
        <f t="shared" si="11"/>
        <v>14.399999999999999</v>
      </c>
      <c r="AK18" s="26">
        <f t="shared" si="12"/>
        <v>12</v>
      </c>
      <c r="AL18" s="13">
        <f t="shared" si="13"/>
        <v>31.2</v>
      </c>
      <c r="AM18" s="13">
        <f t="shared" si="14"/>
        <v>42.4</v>
      </c>
      <c r="AN18" s="13">
        <f t="shared" si="15"/>
        <v>14.399999999999999</v>
      </c>
      <c r="AO18" s="26">
        <f t="shared" si="16"/>
        <v>33.6</v>
      </c>
      <c r="AP18" s="13">
        <f t="shared" si="17"/>
        <v>28.000000000000004</v>
      </c>
      <c r="AQ18" s="13">
        <f t="shared" si="18"/>
        <v>27.200000000000003</v>
      </c>
      <c r="AR18" s="13">
        <f t="shared" si="19"/>
        <v>11.200000000000001</v>
      </c>
    </row>
    <row r="19" spans="2:44" x14ac:dyDescent="0.25">
      <c r="B19" s="9" t="s">
        <v>23</v>
      </c>
      <c r="C19" s="10">
        <v>315</v>
      </c>
      <c r="D19" s="10">
        <v>93</v>
      </c>
      <c r="E19" s="10">
        <v>25</v>
      </c>
      <c r="F19" s="10">
        <v>41</v>
      </c>
      <c r="G19" s="10">
        <v>372</v>
      </c>
      <c r="H19" s="10">
        <v>45</v>
      </c>
      <c r="I19" s="10">
        <v>23</v>
      </c>
      <c r="J19" s="10">
        <v>34</v>
      </c>
      <c r="K19" s="10">
        <v>151</v>
      </c>
      <c r="L19" s="10">
        <v>162</v>
      </c>
      <c r="M19" s="10">
        <v>108</v>
      </c>
      <c r="N19" s="10">
        <v>53</v>
      </c>
      <c r="O19" s="10">
        <v>98</v>
      </c>
      <c r="P19" s="10">
        <v>104</v>
      </c>
      <c r="Q19" s="10">
        <v>194</v>
      </c>
      <c r="R19" s="10">
        <v>78</v>
      </c>
      <c r="S19" s="10">
        <v>137</v>
      </c>
      <c r="T19" s="10">
        <v>114</v>
      </c>
      <c r="U19" s="10">
        <v>164</v>
      </c>
      <c r="V19" s="10">
        <v>59</v>
      </c>
      <c r="X19" s="9" t="s">
        <v>23</v>
      </c>
      <c r="Y19" s="13">
        <f t="shared" si="0"/>
        <v>66.455696202531641</v>
      </c>
      <c r="Z19" s="13">
        <f t="shared" si="1"/>
        <v>19.62025316455696</v>
      </c>
      <c r="AA19" s="13">
        <f t="shared" si="2"/>
        <v>5.2742616033755274</v>
      </c>
      <c r="AB19" s="57">
        <f t="shared" si="3"/>
        <v>8.6497890295358655</v>
      </c>
      <c r="AC19" s="63">
        <f t="shared" si="4"/>
        <v>78.48101265822784</v>
      </c>
      <c r="AD19" s="13">
        <f t="shared" si="5"/>
        <v>9.4936708860759502</v>
      </c>
      <c r="AE19" s="13">
        <f t="shared" si="6"/>
        <v>4.852320675105485</v>
      </c>
      <c r="AF19" s="64">
        <f t="shared" si="7"/>
        <v>7.1729957805907167</v>
      </c>
      <c r="AG19" s="71">
        <f t="shared" si="8"/>
        <v>31.856540084388186</v>
      </c>
      <c r="AH19" s="13">
        <f t="shared" si="9"/>
        <v>34.177215189873415</v>
      </c>
      <c r="AI19" s="13">
        <f t="shared" si="10"/>
        <v>22.784810126582279</v>
      </c>
      <c r="AJ19" s="72">
        <f t="shared" si="11"/>
        <v>11.181434599156118</v>
      </c>
      <c r="AK19" s="26">
        <f t="shared" si="12"/>
        <v>20.675105485232066</v>
      </c>
      <c r="AL19" s="13">
        <f t="shared" si="13"/>
        <v>21.940928270042196</v>
      </c>
      <c r="AM19" s="13">
        <f t="shared" si="14"/>
        <v>40.928270042194093</v>
      </c>
      <c r="AN19" s="13">
        <f t="shared" si="15"/>
        <v>16.455696202531644</v>
      </c>
      <c r="AO19" s="26">
        <f t="shared" si="16"/>
        <v>28.902953586497894</v>
      </c>
      <c r="AP19" s="13">
        <f t="shared" si="17"/>
        <v>24.050632911392405</v>
      </c>
      <c r="AQ19" s="13">
        <f t="shared" si="18"/>
        <v>34.599156118143462</v>
      </c>
      <c r="AR19" s="13">
        <f t="shared" si="19"/>
        <v>12.447257383966246</v>
      </c>
    </row>
    <row r="20" spans="2:44" x14ac:dyDescent="0.25">
      <c r="B20" s="9" t="s">
        <v>24</v>
      </c>
      <c r="C20" s="10">
        <v>29</v>
      </c>
      <c r="D20" s="10">
        <v>8</v>
      </c>
      <c r="E20" s="10">
        <v>1</v>
      </c>
      <c r="F20" s="10">
        <v>0</v>
      </c>
      <c r="G20" s="10">
        <v>33</v>
      </c>
      <c r="H20" s="10">
        <v>1</v>
      </c>
      <c r="I20" s="10">
        <v>2</v>
      </c>
      <c r="J20" s="10">
        <v>2</v>
      </c>
      <c r="K20" s="10">
        <v>11</v>
      </c>
      <c r="L20" s="10">
        <v>9</v>
      </c>
      <c r="M20" s="10">
        <v>11</v>
      </c>
      <c r="N20" s="10">
        <v>7</v>
      </c>
      <c r="O20" s="10">
        <v>8</v>
      </c>
      <c r="P20" s="10">
        <v>10</v>
      </c>
      <c r="Q20" s="10">
        <v>12</v>
      </c>
      <c r="R20" s="10">
        <v>8</v>
      </c>
      <c r="S20" s="10">
        <v>12</v>
      </c>
      <c r="T20" s="10">
        <v>11</v>
      </c>
      <c r="U20" s="10">
        <v>12</v>
      </c>
      <c r="V20" s="10">
        <v>3</v>
      </c>
      <c r="X20" s="9" t="s">
        <v>24</v>
      </c>
      <c r="Y20" s="13">
        <f t="shared" si="0"/>
        <v>76.31578947368422</v>
      </c>
      <c r="Z20" s="13">
        <f t="shared" si="1"/>
        <v>21.052631578947366</v>
      </c>
      <c r="AA20" s="13">
        <f t="shared" si="2"/>
        <v>2.6315789473684208</v>
      </c>
      <c r="AB20" s="57">
        <f t="shared" si="3"/>
        <v>0</v>
      </c>
      <c r="AC20" s="63">
        <f t="shared" si="4"/>
        <v>86.842105263157904</v>
      </c>
      <c r="AD20" s="13">
        <f t="shared" si="5"/>
        <v>2.6315789473684208</v>
      </c>
      <c r="AE20" s="13">
        <f t="shared" si="6"/>
        <v>5.2631578947368416</v>
      </c>
      <c r="AF20" s="64">
        <f t="shared" si="7"/>
        <v>5.2631578947368416</v>
      </c>
      <c r="AG20" s="71">
        <f t="shared" si="8"/>
        <v>28.947368421052634</v>
      </c>
      <c r="AH20" s="13">
        <f t="shared" si="9"/>
        <v>23.684210526315788</v>
      </c>
      <c r="AI20" s="13">
        <f t="shared" si="10"/>
        <v>28.947368421052634</v>
      </c>
      <c r="AJ20" s="72">
        <f t="shared" si="11"/>
        <v>18.421052631578945</v>
      </c>
      <c r="AK20" s="26">
        <f t="shared" si="12"/>
        <v>21.052631578947366</v>
      </c>
      <c r="AL20" s="13">
        <f t="shared" si="13"/>
        <v>26.315789473684209</v>
      </c>
      <c r="AM20" s="13">
        <f t="shared" si="14"/>
        <v>31.578947368421051</v>
      </c>
      <c r="AN20" s="13">
        <f t="shared" si="15"/>
        <v>21.052631578947366</v>
      </c>
      <c r="AO20" s="26">
        <f t="shared" si="16"/>
        <v>31.578947368421051</v>
      </c>
      <c r="AP20" s="13">
        <f t="shared" si="17"/>
        <v>28.947368421052634</v>
      </c>
      <c r="AQ20" s="13">
        <f t="shared" si="18"/>
        <v>31.578947368421051</v>
      </c>
      <c r="AR20" s="13">
        <f t="shared" si="19"/>
        <v>7.8947368421052628</v>
      </c>
    </row>
    <row r="21" spans="2:44" x14ac:dyDescent="0.25">
      <c r="B21" s="9" t="s">
        <v>25</v>
      </c>
      <c r="C21" s="10">
        <v>135</v>
      </c>
      <c r="D21" s="10">
        <v>8</v>
      </c>
      <c r="E21" s="10">
        <v>1</v>
      </c>
      <c r="F21" s="10">
        <v>9</v>
      </c>
      <c r="G21" s="10">
        <v>128</v>
      </c>
      <c r="H21" s="10">
        <v>10</v>
      </c>
      <c r="I21" s="10">
        <v>4</v>
      </c>
      <c r="J21" s="10">
        <v>11</v>
      </c>
      <c r="K21" s="10">
        <v>55</v>
      </c>
      <c r="L21" s="10">
        <v>48</v>
      </c>
      <c r="M21" s="10">
        <v>27</v>
      </c>
      <c r="N21" s="10">
        <v>23</v>
      </c>
      <c r="O21" s="10">
        <v>56</v>
      </c>
      <c r="P21" s="10">
        <v>32</v>
      </c>
      <c r="Q21" s="10">
        <v>37</v>
      </c>
      <c r="R21" s="10">
        <v>28</v>
      </c>
      <c r="S21" s="10">
        <v>62</v>
      </c>
      <c r="T21" s="10">
        <v>32</v>
      </c>
      <c r="U21" s="10">
        <v>30</v>
      </c>
      <c r="V21" s="10">
        <v>29</v>
      </c>
      <c r="X21" s="9" t="s">
        <v>25</v>
      </c>
      <c r="Y21" s="13">
        <f t="shared" si="0"/>
        <v>88.235294117647058</v>
      </c>
      <c r="Z21" s="13">
        <f t="shared" si="1"/>
        <v>5.2287581699346406</v>
      </c>
      <c r="AA21" s="13">
        <f t="shared" si="2"/>
        <v>0.65359477124183007</v>
      </c>
      <c r="AB21" s="57">
        <f t="shared" si="3"/>
        <v>5.8823529411764701</v>
      </c>
      <c r="AC21" s="63">
        <f t="shared" si="4"/>
        <v>83.66013071895425</v>
      </c>
      <c r="AD21" s="13">
        <f t="shared" si="5"/>
        <v>6.5359477124183014</v>
      </c>
      <c r="AE21" s="13">
        <f t="shared" si="6"/>
        <v>2.6143790849673203</v>
      </c>
      <c r="AF21" s="64">
        <f t="shared" si="7"/>
        <v>7.18954248366013</v>
      </c>
      <c r="AG21" s="71">
        <f t="shared" si="8"/>
        <v>35.947712418300654</v>
      </c>
      <c r="AH21" s="13">
        <f t="shared" si="9"/>
        <v>31.372549019607842</v>
      </c>
      <c r="AI21" s="13">
        <f t="shared" si="10"/>
        <v>17.647058823529413</v>
      </c>
      <c r="AJ21" s="72">
        <f t="shared" si="11"/>
        <v>15.032679738562091</v>
      </c>
      <c r="AK21" s="26">
        <f t="shared" si="12"/>
        <v>36.601307189542482</v>
      </c>
      <c r="AL21" s="13">
        <f t="shared" si="13"/>
        <v>20.915032679738562</v>
      </c>
      <c r="AM21" s="13">
        <f t="shared" si="14"/>
        <v>24.183006535947712</v>
      </c>
      <c r="AN21" s="13">
        <f t="shared" si="15"/>
        <v>18.300653594771241</v>
      </c>
      <c r="AO21" s="26">
        <f t="shared" si="16"/>
        <v>40.522875816993462</v>
      </c>
      <c r="AP21" s="13">
        <f t="shared" si="17"/>
        <v>20.915032679738562</v>
      </c>
      <c r="AQ21" s="13">
        <f t="shared" si="18"/>
        <v>19.607843137254903</v>
      </c>
      <c r="AR21" s="13">
        <f t="shared" si="19"/>
        <v>18.954248366013072</v>
      </c>
    </row>
    <row r="22" spans="2:44" x14ac:dyDescent="0.25">
      <c r="B22" s="9" t="s">
        <v>26</v>
      </c>
      <c r="C22" s="10">
        <v>38</v>
      </c>
      <c r="D22" s="10">
        <v>13</v>
      </c>
      <c r="E22" s="10">
        <v>5</v>
      </c>
      <c r="F22" s="10">
        <v>2</v>
      </c>
      <c r="G22" s="10">
        <v>48</v>
      </c>
      <c r="H22" s="10">
        <v>4</v>
      </c>
      <c r="I22" s="10">
        <v>3</v>
      </c>
      <c r="J22" s="10">
        <v>3</v>
      </c>
      <c r="K22" s="10">
        <v>16</v>
      </c>
      <c r="L22" s="10">
        <v>18</v>
      </c>
      <c r="M22" s="10">
        <v>19</v>
      </c>
      <c r="N22" s="10">
        <v>5</v>
      </c>
      <c r="O22" s="10">
        <v>11</v>
      </c>
      <c r="P22" s="10">
        <v>13</v>
      </c>
      <c r="Q22" s="10">
        <v>29</v>
      </c>
      <c r="R22" s="10">
        <v>5</v>
      </c>
      <c r="S22" s="10">
        <v>17</v>
      </c>
      <c r="T22" s="10">
        <v>18</v>
      </c>
      <c r="U22" s="10">
        <v>21</v>
      </c>
      <c r="V22" s="10">
        <v>2</v>
      </c>
      <c r="X22" s="9" t="s">
        <v>26</v>
      </c>
      <c r="Y22" s="13">
        <f t="shared" si="0"/>
        <v>65.517241379310349</v>
      </c>
      <c r="Z22" s="13">
        <f t="shared" si="1"/>
        <v>22.413793103448278</v>
      </c>
      <c r="AA22" s="13">
        <f t="shared" si="2"/>
        <v>8.6206896551724146</v>
      </c>
      <c r="AB22" s="57">
        <f t="shared" si="3"/>
        <v>3.4482758620689653</v>
      </c>
      <c r="AC22" s="63">
        <f t="shared" si="4"/>
        <v>82.758620689655174</v>
      </c>
      <c r="AD22" s="13">
        <f t="shared" si="5"/>
        <v>6.8965517241379306</v>
      </c>
      <c r="AE22" s="13">
        <f t="shared" si="6"/>
        <v>5.1724137931034484</v>
      </c>
      <c r="AF22" s="64">
        <f t="shared" si="7"/>
        <v>5.1724137931034484</v>
      </c>
      <c r="AG22" s="71">
        <f t="shared" si="8"/>
        <v>27.586206896551722</v>
      </c>
      <c r="AH22" s="13">
        <f t="shared" si="9"/>
        <v>31.03448275862069</v>
      </c>
      <c r="AI22" s="13">
        <f t="shared" si="10"/>
        <v>32.758620689655174</v>
      </c>
      <c r="AJ22" s="72">
        <f t="shared" si="11"/>
        <v>8.6206896551724146</v>
      </c>
      <c r="AK22" s="26">
        <f t="shared" si="12"/>
        <v>18.96551724137931</v>
      </c>
      <c r="AL22" s="13">
        <f t="shared" si="13"/>
        <v>22.413793103448278</v>
      </c>
      <c r="AM22" s="13">
        <f t="shared" si="14"/>
        <v>50</v>
      </c>
      <c r="AN22" s="13">
        <f t="shared" si="15"/>
        <v>8.6206896551724146</v>
      </c>
      <c r="AO22" s="26">
        <f t="shared" si="16"/>
        <v>29.310344827586203</v>
      </c>
      <c r="AP22" s="13">
        <f t="shared" si="17"/>
        <v>31.03448275862069</v>
      </c>
      <c r="AQ22" s="13">
        <f t="shared" si="18"/>
        <v>36.206896551724135</v>
      </c>
      <c r="AR22" s="13">
        <f t="shared" si="19"/>
        <v>3.4482758620689653</v>
      </c>
    </row>
    <row r="23" spans="2:44" x14ac:dyDescent="0.25">
      <c r="B23" s="9" t="s">
        <v>27</v>
      </c>
      <c r="C23" s="10">
        <v>157</v>
      </c>
      <c r="D23" s="10">
        <v>53</v>
      </c>
      <c r="E23" s="10">
        <v>19</v>
      </c>
      <c r="F23" s="10">
        <v>27</v>
      </c>
      <c r="G23" s="10">
        <v>195</v>
      </c>
      <c r="H23" s="10">
        <v>23</v>
      </c>
      <c r="I23" s="10">
        <v>14</v>
      </c>
      <c r="J23" s="10">
        <v>24</v>
      </c>
      <c r="K23" s="10">
        <v>73</v>
      </c>
      <c r="L23" s="10">
        <v>61</v>
      </c>
      <c r="M23" s="10">
        <v>77</v>
      </c>
      <c r="N23" s="10">
        <v>45</v>
      </c>
      <c r="O23" s="10">
        <v>58</v>
      </c>
      <c r="P23" s="10">
        <v>57</v>
      </c>
      <c r="Q23" s="10">
        <v>104</v>
      </c>
      <c r="R23" s="10">
        <v>37</v>
      </c>
      <c r="S23" s="10">
        <v>75</v>
      </c>
      <c r="T23" s="10">
        <v>76</v>
      </c>
      <c r="U23" s="10">
        <v>71</v>
      </c>
      <c r="V23" s="10">
        <v>34</v>
      </c>
      <c r="X23" s="9" t="s">
        <v>27</v>
      </c>
      <c r="Y23" s="13">
        <f t="shared" si="0"/>
        <v>61.328125</v>
      </c>
      <c r="Z23" s="13">
        <f t="shared" si="1"/>
        <v>20.703125</v>
      </c>
      <c r="AA23" s="13">
        <f t="shared" si="2"/>
        <v>7.421875</v>
      </c>
      <c r="AB23" s="57">
        <f t="shared" si="3"/>
        <v>10.546875</v>
      </c>
      <c r="AC23" s="63">
        <f t="shared" si="4"/>
        <v>76.171875</v>
      </c>
      <c r="AD23" s="13">
        <f t="shared" si="5"/>
        <v>8.984375</v>
      </c>
      <c r="AE23" s="13">
        <f t="shared" si="6"/>
        <v>5.46875</v>
      </c>
      <c r="AF23" s="64">
        <f t="shared" si="7"/>
        <v>9.375</v>
      </c>
      <c r="AG23" s="71">
        <f t="shared" si="8"/>
        <v>28.515625</v>
      </c>
      <c r="AH23" s="13">
        <f t="shared" si="9"/>
        <v>23.828125</v>
      </c>
      <c r="AI23" s="13">
        <f t="shared" si="10"/>
        <v>30.078125</v>
      </c>
      <c r="AJ23" s="72">
        <f t="shared" si="11"/>
        <v>17.578125</v>
      </c>
      <c r="AK23" s="26">
        <f t="shared" si="12"/>
        <v>22.65625</v>
      </c>
      <c r="AL23" s="13">
        <f t="shared" si="13"/>
        <v>22.265625</v>
      </c>
      <c r="AM23" s="13">
        <f t="shared" si="14"/>
        <v>40.625</v>
      </c>
      <c r="AN23" s="13">
        <f t="shared" si="15"/>
        <v>14.453125</v>
      </c>
      <c r="AO23" s="26">
        <f t="shared" si="16"/>
        <v>29.296875</v>
      </c>
      <c r="AP23" s="13">
        <f t="shared" si="17"/>
        <v>29.6875</v>
      </c>
      <c r="AQ23" s="13">
        <f t="shared" si="18"/>
        <v>27.734375</v>
      </c>
      <c r="AR23" s="13">
        <f t="shared" si="19"/>
        <v>13.28125</v>
      </c>
    </row>
    <row r="24" spans="2:44" x14ac:dyDescent="0.25">
      <c r="B24" s="4" t="s">
        <v>64</v>
      </c>
      <c r="C24" s="8"/>
      <c r="D24" s="8"/>
      <c r="E24" s="8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X24" s="4" t="s">
        <v>64</v>
      </c>
      <c r="Y24" s="8"/>
      <c r="Z24" s="8"/>
      <c r="AA24" s="8"/>
      <c r="AB24" s="43"/>
      <c r="AC24" s="48"/>
      <c r="AD24" s="8"/>
      <c r="AE24" s="8"/>
      <c r="AF24" s="49"/>
      <c r="AG24" s="52"/>
      <c r="AH24" s="8"/>
      <c r="AI24" s="8"/>
      <c r="AJ24" s="53"/>
      <c r="AK24" s="8"/>
      <c r="AL24" s="8"/>
      <c r="AM24" s="8"/>
      <c r="AN24" s="8"/>
      <c r="AO24" s="8"/>
      <c r="AP24" s="8"/>
      <c r="AQ24" s="8"/>
      <c r="AR24" s="8"/>
    </row>
    <row r="25" spans="2:44" x14ac:dyDescent="0.25">
      <c r="B25" s="9" t="s">
        <v>57</v>
      </c>
      <c r="C25" s="10">
        <v>312</v>
      </c>
      <c r="D25" s="10">
        <v>85</v>
      </c>
      <c r="E25" s="10">
        <v>34</v>
      </c>
      <c r="F25" s="10">
        <v>40</v>
      </c>
      <c r="G25" s="10">
        <v>378</v>
      </c>
      <c r="H25" s="10">
        <v>45</v>
      </c>
      <c r="I25" s="10">
        <v>24</v>
      </c>
      <c r="J25" s="10">
        <v>24</v>
      </c>
      <c r="K25" s="10">
        <v>156</v>
      </c>
      <c r="L25" s="10">
        <v>174</v>
      </c>
      <c r="M25" s="10">
        <v>93</v>
      </c>
      <c r="N25" s="10">
        <v>48</v>
      </c>
      <c r="O25" s="10">
        <v>112</v>
      </c>
      <c r="P25" s="10">
        <v>128</v>
      </c>
      <c r="Q25" s="10">
        <v>176</v>
      </c>
      <c r="R25" s="10">
        <v>55</v>
      </c>
      <c r="S25" s="10">
        <v>143</v>
      </c>
      <c r="T25" s="10">
        <v>128</v>
      </c>
      <c r="U25" s="10">
        <v>150</v>
      </c>
      <c r="V25" s="10">
        <v>50</v>
      </c>
      <c r="X25" s="9" t="s">
        <v>57</v>
      </c>
      <c r="Y25" s="13">
        <f t="shared" ref="Y25:Y31" si="20">C25/(C25+D25+E25+F25)*100</f>
        <v>66.242038216560502</v>
      </c>
      <c r="Z25" s="13">
        <f t="shared" ref="Z25:Z31" si="21">D25/(D25+E25+F25+C25)*100</f>
        <v>18.046709129511676</v>
      </c>
      <c r="AA25" s="13">
        <f t="shared" ref="AA25:AA31" si="22">E25/(E25+F25+D25+C25)*100</f>
        <v>7.2186836518046711</v>
      </c>
      <c r="AB25" s="57">
        <f t="shared" ref="AB25:AB31" si="23">F25/(F25+E25+D25+C25)*100</f>
        <v>8.4925690021231421</v>
      </c>
      <c r="AC25" s="63">
        <f t="shared" ref="AC25:AC31" si="24">G25/(G25+H25+I25+J25)*100</f>
        <v>80.254777070063696</v>
      </c>
      <c r="AD25" s="13">
        <f t="shared" ref="AD25:AD31" si="25">H25/(H25+I25+J25+G25)*100</f>
        <v>9.5541401273885356</v>
      </c>
      <c r="AE25" s="13">
        <f t="shared" ref="AE25:AE31" si="26">I25/(I25+J25+H25+G25)*100</f>
        <v>5.095541401273886</v>
      </c>
      <c r="AF25" s="64">
        <f t="shared" ref="AF25:AF31" si="27">J25/(J25+I25+H25+G25)*100</f>
        <v>5.095541401273886</v>
      </c>
      <c r="AG25" s="71">
        <f t="shared" ref="AG25:AG31" si="28">K25/(K25+L25+M25+N25)*100</f>
        <v>33.121019108280251</v>
      </c>
      <c r="AH25" s="13">
        <f t="shared" ref="AH25:AH31" si="29">L25/(L25+M25+N25+K25)*100</f>
        <v>36.942675159235669</v>
      </c>
      <c r="AI25" s="13">
        <f t="shared" ref="AI25:AI31" si="30">M25/(M25+N25+L25+K25)*100</f>
        <v>19.745222929936308</v>
      </c>
      <c r="AJ25" s="72">
        <f t="shared" ref="AJ25:AJ31" si="31">N25/(N25+M25+L25+K25)*100</f>
        <v>10.191082802547772</v>
      </c>
      <c r="AK25" s="26">
        <f t="shared" ref="AK25:AK31" si="32">O25/(O25+P25+Q25+R25)*100</f>
        <v>23.7791932059448</v>
      </c>
      <c r="AL25" s="13">
        <f t="shared" ref="AL25:AL31" si="33">P25/(P25+Q25+R25+O25)*100</f>
        <v>27.176220806794056</v>
      </c>
      <c r="AM25" s="13">
        <f t="shared" ref="AM25:AM31" si="34">Q25/(Q25+R25+P25+O25)*100</f>
        <v>37.367303609341825</v>
      </c>
      <c r="AN25" s="13">
        <f t="shared" ref="AN25:AN31" si="35">R25/(R25+Q25+P25+O25)*100</f>
        <v>11.677282377919321</v>
      </c>
      <c r="AO25" s="26">
        <f t="shared" ref="AO25:AO31" si="36">S25/(S25+T25+U25+V25)*100</f>
        <v>30.360934182590231</v>
      </c>
      <c r="AP25" s="13">
        <f t="shared" ref="AP25:AP31" si="37">T25/(T25+U25+V25+S25)*100</f>
        <v>27.176220806794056</v>
      </c>
      <c r="AQ25" s="13">
        <f t="shared" ref="AQ25:AQ31" si="38">U25/(U25+V25+T25+S25)*100</f>
        <v>31.847133757961782</v>
      </c>
      <c r="AR25" s="13">
        <f t="shared" ref="AR25:AR31" si="39">V25/(V25+U25+T25+S25)*100</f>
        <v>10.615711252653929</v>
      </c>
    </row>
    <row r="26" spans="2:44" x14ac:dyDescent="0.25">
      <c r="B26" s="9" t="s">
        <v>58</v>
      </c>
      <c r="C26" s="10">
        <v>166</v>
      </c>
      <c r="D26" s="10">
        <v>72</v>
      </c>
      <c r="E26" s="10">
        <v>23</v>
      </c>
      <c r="F26" s="10">
        <v>30</v>
      </c>
      <c r="G26" s="10">
        <v>230</v>
      </c>
      <c r="H26" s="10">
        <v>32</v>
      </c>
      <c r="I26" s="10">
        <v>9</v>
      </c>
      <c r="J26" s="10">
        <v>20</v>
      </c>
      <c r="K26" s="10">
        <v>95</v>
      </c>
      <c r="L26" s="10">
        <v>104</v>
      </c>
      <c r="M26" s="10">
        <v>58</v>
      </c>
      <c r="N26" s="10">
        <v>34</v>
      </c>
      <c r="O26" s="10">
        <v>58</v>
      </c>
      <c r="P26" s="10">
        <v>66</v>
      </c>
      <c r="Q26" s="10">
        <v>125</v>
      </c>
      <c r="R26" s="10">
        <v>42</v>
      </c>
      <c r="S26" s="10">
        <v>81</v>
      </c>
      <c r="T26" s="10">
        <v>87</v>
      </c>
      <c r="U26" s="10">
        <v>89</v>
      </c>
      <c r="V26" s="10">
        <v>34</v>
      </c>
      <c r="X26" s="9" t="s">
        <v>58</v>
      </c>
      <c r="Y26" s="13">
        <f t="shared" si="20"/>
        <v>57.044673539518897</v>
      </c>
      <c r="Z26" s="13">
        <f t="shared" si="21"/>
        <v>24.742268041237114</v>
      </c>
      <c r="AA26" s="13">
        <f t="shared" si="22"/>
        <v>7.9037800687285218</v>
      </c>
      <c r="AB26" s="57">
        <f t="shared" si="23"/>
        <v>10.309278350515463</v>
      </c>
      <c r="AC26" s="63">
        <f t="shared" si="24"/>
        <v>79.037800687285227</v>
      </c>
      <c r="AD26" s="13">
        <f t="shared" si="25"/>
        <v>10.996563573883162</v>
      </c>
      <c r="AE26" s="13">
        <f t="shared" si="26"/>
        <v>3.0927835051546393</v>
      </c>
      <c r="AF26" s="64">
        <f t="shared" si="27"/>
        <v>6.8728522336769764</v>
      </c>
      <c r="AG26" s="71">
        <f t="shared" si="28"/>
        <v>32.646048109965633</v>
      </c>
      <c r="AH26" s="13">
        <f t="shared" si="29"/>
        <v>35.738831615120276</v>
      </c>
      <c r="AI26" s="13">
        <f t="shared" si="30"/>
        <v>19.93127147766323</v>
      </c>
      <c r="AJ26" s="72">
        <f t="shared" si="31"/>
        <v>11.683848797250858</v>
      </c>
      <c r="AK26" s="26">
        <f t="shared" si="32"/>
        <v>19.93127147766323</v>
      </c>
      <c r="AL26" s="13">
        <f t="shared" si="33"/>
        <v>22.680412371134022</v>
      </c>
      <c r="AM26" s="13">
        <f t="shared" si="34"/>
        <v>42.955326460481096</v>
      </c>
      <c r="AN26" s="13">
        <f t="shared" si="35"/>
        <v>14.432989690721648</v>
      </c>
      <c r="AO26" s="26">
        <f t="shared" si="36"/>
        <v>27.835051546391753</v>
      </c>
      <c r="AP26" s="13">
        <f t="shared" si="37"/>
        <v>29.896907216494846</v>
      </c>
      <c r="AQ26" s="13">
        <f t="shared" si="38"/>
        <v>30.584192439862544</v>
      </c>
      <c r="AR26" s="13">
        <f t="shared" si="39"/>
        <v>11.683848797250858</v>
      </c>
    </row>
    <row r="27" spans="2:44" x14ac:dyDescent="0.25">
      <c r="B27" s="9" t="s">
        <v>59</v>
      </c>
      <c r="C27" s="10">
        <v>345</v>
      </c>
      <c r="D27" s="10">
        <v>134</v>
      </c>
      <c r="E27" s="10">
        <v>40</v>
      </c>
      <c r="F27" s="10">
        <v>50</v>
      </c>
      <c r="G27" s="10">
        <v>442</v>
      </c>
      <c r="H27" s="10">
        <v>51</v>
      </c>
      <c r="I27" s="10">
        <v>32</v>
      </c>
      <c r="J27" s="10">
        <v>44</v>
      </c>
      <c r="K27" s="10">
        <v>177</v>
      </c>
      <c r="L27" s="10">
        <v>156</v>
      </c>
      <c r="M27" s="10">
        <v>159</v>
      </c>
      <c r="N27" s="10">
        <v>77</v>
      </c>
      <c r="O27" s="10">
        <v>115</v>
      </c>
      <c r="P27" s="10">
        <v>134</v>
      </c>
      <c r="Q27" s="10">
        <v>235</v>
      </c>
      <c r="R27" s="10">
        <v>85</v>
      </c>
      <c r="S27" s="10">
        <v>161</v>
      </c>
      <c r="T27" s="10">
        <v>172</v>
      </c>
      <c r="U27" s="10">
        <v>171</v>
      </c>
      <c r="V27" s="10">
        <v>65</v>
      </c>
      <c r="X27" s="9" t="s">
        <v>59</v>
      </c>
      <c r="Y27" s="13">
        <f t="shared" si="20"/>
        <v>60.632688927943754</v>
      </c>
      <c r="Z27" s="13">
        <f t="shared" si="21"/>
        <v>23.550087873462214</v>
      </c>
      <c r="AA27" s="13">
        <f t="shared" si="22"/>
        <v>7.0298769771529006</v>
      </c>
      <c r="AB27" s="57">
        <f t="shared" si="23"/>
        <v>8.7873462214411244</v>
      </c>
      <c r="AC27" s="63">
        <f t="shared" si="24"/>
        <v>77.680140597539534</v>
      </c>
      <c r="AD27" s="13">
        <f t="shared" si="25"/>
        <v>8.9630931458699479</v>
      </c>
      <c r="AE27" s="13">
        <f t="shared" si="26"/>
        <v>5.6239015817223192</v>
      </c>
      <c r="AF27" s="64">
        <f t="shared" si="27"/>
        <v>7.7328646748681891</v>
      </c>
      <c r="AG27" s="71">
        <f t="shared" si="28"/>
        <v>31.107205623901578</v>
      </c>
      <c r="AH27" s="13">
        <f t="shared" si="29"/>
        <v>27.416520210896312</v>
      </c>
      <c r="AI27" s="13">
        <f t="shared" si="30"/>
        <v>27.943760984182774</v>
      </c>
      <c r="AJ27" s="72">
        <f t="shared" si="31"/>
        <v>13.532513181019331</v>
      </c>
      <c r="AK27" s="26">
        <f t="shared" si="32"/>
        <v>20.210896309314588</v>
      </c>
      <c r="AL27" s="13">
        <f t="shared" si="33"/>
        <v>23.550087873462214</v>
      </c>
      <c r="AM27" s="13">
        <f t="shared" si="34"/>
        <v>41.300527240773292</v>
      </c>
      <c r="AN27" s="13">
        <f t="shared" si="35"/>
        <v>14.938488576449913</v>
      </c>
      <c r="AO27" s="26">
        <f t="shared" si="36"/>
        <v>28.295254833040424</v>
      </c>
      <c r="AP27" s="13">
        <f t="shared" si="37"/>
        <v>30.228471001757466</v>
      </c>
      <c r="AQ27" s="13">
        <f t="shared" si="38"/>
        <v>30.052724077328648</v>
      </c>
      <c r="AR27" s="13">
        <f t="shared" si="39"/>
        <v>11.423550087873462</v>
      </c>
    </row>
    <row r="28" spans="2:44" x14ac:dyDescent="0.25">
      <c r="B28" s="9" t="s">
        <v>60</v>
      </c>
      <c r="C28" s="10">
        <v>35</v>
      </c>
      <c r="D28" s="10">
        <v>17</v>
      </c>
      <c r="E28" s="10">
        <v>4</v>
      </c>
      <c r="F28" s="10">
        <v>10</v>
      </c>
      <c r="G28" s="10">
        <v>51</v>
      </c>
      <c r="H28" s="10">
        <v>6</v>
      </c>
      <c r="I28" s="10">
        <v>3</v>
      </c>
      <c r="J28" s="10">
        <v>6</v>
      </c>
      <c r="K28" s="10">
        <v>21</v>
      </c>
      <c r="L28" s="10">
        <v>22</v>
      </c>
      <c r="M28" s="10">
        <v>17</v>
      </c>
      <c r="N28" s="10">
        <v>6</v>
      </c>
      <c r="O28" s="10">
        <v>9</v>
      </c>
      <c r="P28" s="10">
        <v>15</v>
      </c>
      <c r="Q28" s="10">
        <v>30</v>
      </c>
      <c r="R28" s="10">
        <v>12</v>
      </c>
      <c r="S28" s="10">
        <v>21</v>
      </c>
      <c r="T28" s="10">
        <v>18</v>
      </c>
      <c r="U28" s="10">
        <v>21</v>
      </c>
      <c r="V28" s="10">
        <v>6</v>
      </c>
      <c r="X28" s="9" t="s">
        <v>60</v>
      </c>
      <c r="Y28" s="13">
        <f t="shared" si="20"/>
        <v>53.030303030303031</v>
      </c>
      <c r="Z28" s="13">
        <f t="shared" si="21"/>
        <v>25.757575757575758</v>
      </c>
      <c r="AA28" s="13">
        <f t="shared" si="22"/>
        <v>6.0606060606060606</v>
      </c>
      <c r="AB28" s="57">
        <f t="shared" si="23"/>
        <v>15.151515151515152</v>
      </c>
      <c r="AC28" s="63">
        <f t="shared" si="24"/>
        <v>77.272727272727266</v>
      </c>
      <c r="AD28" s="13">
        <f t="shared" si="25"/>
        <v>9.0909090909090917</v>
      </c>
      <c r="AE28" s="13">
        <f t="shared" si="26"/>
        <v>4.5454545454545459</v>
      </c>
      <c r="AF28" s="64">
        <f t="shared" si="27"/>
        <v>9.0909090909090917</v>
      </c>
      <c r="AG28" s="71">
        <f t="shared" si="28"/>
        <v>31.818181818181817</v>
      </c>
      <c r="AH28" s="13">
        <f t="shared" si="29"/>
        <v>33.333333333333329</v>
      </c>
      <c r="AI28" s="13">
        <f t="shared" si="30"/>
        <v>25.757575757575758</v>
      </c>
      <c r="AJ28" s="72">
        <f t="shared" si="31"/>
        <v>9.0909090909090917</v>
      </c>
      <c r="AK28" s="26">
        <f t="shared" si="32"/>
        <v>13.636363636363635</v>
      </c>
      <c r="AL28" s="13">
        <f t="shared" si="33"/>
        <v>22.727272727272727</v>
      </c>
      <c r="AM28" s="13">
        <f t="shared" si="34"/>
        <v>45.454545454545453</v>
      </c>
      <c r="AN28" s="13">
        <f t="shared" si="35"/>
        <v>18.181818181818183</v>
      </c>
      <c r="AO28" s="26">
        <f t="shared" si="36"/>
        <v>31.818181818181817</v>
      </c>
      <c r="AP28" s="13">
        <f t="shared" si="37"/>
        <v>27.27272727272727</v>
      </c>
      <c r="AQ28" s="13">
        <f t="shared" si="38"/>
        <v>31.818181818181817</v>
      </c>
      <c r="AR28" s="13">
        <f t="shared" si="39"/>
        <v>9.0909090909090917</v>
      </c>
    </row>
    <row r="29" spans="2:44" x14ac:dyDescent="0.25">
      <c r="B29" s="9" t="s">
        <v>61</v>
      </c>
      <c r="C29" s="10">
        <v>74</v>
      </c>
      <c r="D29" s="10">
        <v>9</v>
      </c>
      <c r="E29" s="10">
        <v>3</v>
      </c>
      <c r="F29" s="10">
        <v>5</v>
      </c>
      <c r="G29" s="10">
        <v>78</v>
      </c>
      <c r="H29" s="10">
        <v>6</v>
      </c>
      <c r="I29" s="10">
        <v>3</v>
      </c>
      <c r="J29" s="10">
        <v>4</v>
      </c>
      <c r="K29" s="10">
        <v>34</v>
      </c>
      <c r="L29" s="10">
        <v>32</v>
      </c>
      <c r="M29" s="10">
        <v>15</v>
      </c>
      <c r="N29" s="10">
        <v>10</v>
      </c>
      <c r="O29" s="10">
        <v>28</v>
      </c>
      <c r="P29" s="10">
        <v>19</v>
      </c>
      <c r="Q29" s="10">
        <v>32</v>
      </c>
      <c r="R29" s="10">
        <v>12</v>
      </c>
      <c r="S29" s="10">
        <v>42</v>
      </c>
      <c r="T29" s="10">
        <v>17</v>
      </c>
      <c r="U29" s="10">
        <v>22</v>
      </c>
      <c r="V29" s="10">
        <v>10</v>
      </c>
      <c r="X29" s="9" t="s">
        <v>61</v>
      </c>
      <c r="Y29" s="13">
        <f t="shared" si="20"/>
        <v>81.318681318681314</v>
      </c>
      <c r="Z29" s="13">
        <f t="shared" si="21"/>
        <v>9.8901098901098905</v>
      </c>
      <c r="AA29" s="13">
        <f t="shared" si="22"/>
        <v>3.296703296703297</v>
      </c>
      <c r="AB29" s="57">
        <f t="shared" si="23"/>
        <v>5.4945054945054945</v>
      </c>
      <c r="AC29" s="63">
        <f t="shared" si="24"/>
        <v>85.714285714285708</v>
      </c>
      <c r="AD29" s="13">
        <f t="shared" si="25"/>
        <v>6.593406593406594</v>
      </c>
      <c r="AE29" s="13">
        <f t="shared" si="26"/>
        <v>3.296703296703297</v>
      </c>
      <c r="AF29" s="64">
        <f t="shared" si="27"/>
        <v>4.395604395604396</v>
      </c>
      <c r="AG29" s="71">
        <f t="shared" si="28"/>
        <v>37.362637362637365</v>
      </c>
      <c r="AH29" s="13">
        <f t="shared" si="29"/>
        <v>35.164835164835168</v>
      </c>
      <c r="AI29" s="13">
        <f t="shared" si="30"/>
        <v>16.483516483516482</v>
      </c>
      <c r="AJ29" s="72">
        <f t="shared" si="31"/>
        <v>10.989010989010989</v>
      </c>
      <c r="AK29" s="26">
        <f t="shared" si="32"/>
        <v>30.76923076923077</v>
      </c>
      <c r="AL29" s="13">
        <f t="shared" si="33"/>
        <v>20.87912087912088</v>
      </c>
      <c r="AM29" s="13">
        <f t="shared" si="34"/>
        <v>35.164835164835168</v>
      </c>
      <c r="AN29" s="13">
        <f t="shared" si="35"/>
        <v>13.186813186813188</v>
      </c>
      <c r="AO29" s="26">
        <f t="shared" si="36"/>
        <v>46.153846153846153</v>
      </c>
      <c r="AP29" s="13">
        <f t="shared" si="37"/>
        <v>18.681318681318682</v>
      </c>
      <c r="AQ29" s="13">
        <f t="shared" si="38"/>
        <v>24.175824175824175</v>
      </c>
      <c r="AR29" s="13">
        <f t="shared" si="39"/>
        <v>10.989010989010989</v>
      </c>
    </row>
    <row r="30" spans="2:44" x14ac:dyDescent="0.25">
      <c r="B30" s="9" t="s">
        <v>62</v>
      </c>
      <c r="C30" s="10">
        <v>13</v>
      </c>
      <c r="D30" s="10">
        <v>3</v>
      </c>
      <c r="E30" s="10">
        <v>0</v>
      </c>
      <c r="F30" s="10">
        <v>0</v>
      </c>
      <c r="G30" s="10">
        <v>15</v>
      </c>
      <c r="H30" s="10">
        <v>0</v>
      </c>
      <c r="I30" s="10">
        <v>0</v>
      </c>
      <c r="J30" s="10">
        <v>1</v>
      </c>
      <c r="K30" s="10">
        <v>7</v>
      </c>
      <c r="L30" s="10">
        <v>3</v>
      </c>
      <c r="M30" s="10">
        <v>5</v>
      </c>
      <c r="N30" s="10">
        <v>1</v>
      </c>
      <c r="O30" s="10">
        <v>5</v>
      </c>
      <c r="P30" s="10">
        <v>7</v>
      </c>
      <c r="Q30" s="10">
        <v>3</v>
      </c>
      <c r="R30" s="10">
        <v>1</v>
      </c>
      <c r="S30" s="10">
        <v>2</v>
      </c>
      <c r="T30" s="10">
        <v>4</v>
      </c>
      <c r="U30" s="10">
        <v>6</v>
      </c>
      <c r="V30" s="10">
        <v>4</v>
      </c>
      <c r="X30" s="9" t="s">
        <v>62</v>
      </c>
      <c r="Y30" s="13">
        <f t="shared" si="20"/>
        <v>81.25</v>
      </c>
      <c r="Z30" s="13">
        <f t="shared" si="21"/>
        <v>18.75</v>
      </c>
      <c r="AA30" s="13">
        <f t="shared" si="22"/>
        <v>0</v>
      </c>
      <c r="AB30" s="57">
        <f t="shared" si="23"/>
        <v>0</v>
      </c>
      <c r="AC30" s="63">
        <f t="shared" si="24"/>
        <v>93.75</v>
      </c>
      <c r="AD30" s="13">
        <f t="shared" si="25"/>
        <v>0</v>
      </c>
      <c r="AE30" s="13">
        <f t="shared" si="26"/>
        <v>0</v>
      </c>
      <c r="AF30" s="64">
        <f t="shared" si="27"/>
        <v>6.25</v>
      </c>
      <c r="AG30" s="71">
        <f t="shared" si="28"/>
        <v>43.75</v>
      </c>
      <c r="AH30" s="13">
        <f t="shared" si="29"/>
        <v>18.75</v>
      </c>
      <c r="AI30" s="13">
        <f t="shared" si="30"/>
        <v>31.25</v>
      </c>
      <c r="AJ30" s="72">
        <f t="shared" si="31"/>
        <v>6.25</v>
      </c>
      <c r="AK30" s="26">
        <f t="shared" si="32"/>
        <v>31.25</v>
      </c>
      <c r="AL30" s="13">
        <f t="shared" si="33"/>
        <v>43.75</v>
      </c>
      <c r="AM30" s="13">
        <f t="shared" si="34"/>
        <v>18.75</v>
      </c>
      <c r="AN30" s="13">
        <f t="shared" si="35"/>
        <v>6.25</v>
      </c>
      <c r="AO30" s="26">
        <f t="shared" si="36"/>
        <v>12.5</v>
      </c>
      <c r="AP30" s="13">
        <f t="shared" si="37"/>
        <v>25</v>
      </c>
      <c r="AQ30" s="13">
        <f t="shared" si="38"/>
        <v>37.5</v>
      </c>
      <c r="AR30" s="13">
        <f t="shared" si="39"/>
        <v>25</v>
      </c>
    </row>
    <row r="31" spans="2:44" x14ac:dyDescent="0.25">
      <c r="B31" s="9" t="s">
        <v>63</v>
      </c>
      <c r="C31" s="10">
        <v>19</v>
      </c>
      <c r="D31" s="10">
        <v>3</v>
      </c>
      <c r="E31" s="10">
        <v>1</v>
      </c>
      <c r="F31" s="10">
        <v>0</v>
      </c>
      <c r="G31" s="10">
        <v>18</v>
      </c>
      <c r="H31" s="10">
        <v>3</v>
      </c>
      <c r="I31" s="10">
        <v>1</v>
      </c>
      <c r="J31" s="10">
        <v>1</v>
      </c>
      <c r="K31" s="10">
        <v>10</v>
      </c>
      <c r="L31" s="10">
        <v>4</v>
      </c>
      <c r="M31" s="10">
        <v>3</v>
      </c>
      <c r="N31" s="10">
        <v>6</v>
      </c>
      <c r="O31" s="10">
        <v>11</v>
      </c>
      <c r="P31" s="10">
        <v>4</v>
      </c>
      <c r="Q31" s="10">
        <v>4</v>
      </c>
      <c r="R31" s="10">
        <v>4</v>
      </c>
      <c r="S31" s="10">
        <v>11</v>
      </c>
      <c r="T31" s="10">
        <v>5</v>
      </c>
      <c r="U31" s="10">
        <v>5</v>
      </c>
      <c r="V31" s="10">
        <v>2</v>
      </c>
      <c r="X31" s="9" t="s">
        <v>63</v>
      </c>
      <c r="Y31" s="13">
        <f t="shared" si="20"/>
        <v>82.608695652173907</v>
      </c>
      <c r="Z31" s="13">
        <f t="shared" si="21"/>
        <v>13.043478260869565</v>
      </c>
      <c r="AA31" s="13">
        <f t="shared" si="22"/>
        <v>4.3478260869565215</v>
      </c>
      <c r="AB31" s="57">
        <f t="shared" si="23"/>
        <v>0</v>
      </c>
      <c r="AC31" s="63">
        <f t="shared" si="24"/>
        <v>78.260869565217391</v>
      </c>
      <c r="AD31" s="13">
        <f t="shared" si="25"/>
        <v>13.043478260869565</v>
      </c>
      <c r="AE31" s="13">
        <f t="shared" si="26"/>
        <v>4.3478260869565215</v>
      </c>
      <c r="AF31" s="64">
        <f t="shared" si="27"/>
        <v>4.3478260869565215</v>
      </c>
      <c r="AG31" s="71">
        <f t="shared" si="28"/>
        <v>43.478260869565219</v>
      </c>
      <c r="AH31" s="13">
        <f t="shared" si="29"/>
        <v>17.391304347826086</v>
      </c>
      <c r="AI31" s="13">
        <f t="shared" si="30"/>
        <v>13.043478260869565</v>
      </c>
      <c r="AJ31" s="72">
        <f t="shared" si="31"/>
        <v>26.086956521739129</v>
      </c>
      <c r="AK31" s="26">
        <f t="shared" si="32"/>
        <v>47.826086956521742</v>
      </c>
      <c r="AL31" s="13">
        <f t="shared" si="33"/>
        <v>17.391304347826086</v>
      </c>
      <c r="AM31" s="13">
        <f t="shared" si="34"/>
        <v>17.391304347826086</v>
      </c>
      <c r="AN31" s="13">
        <f t="shared" si="35"/>
        <v>17.391304347826086</v>
      </c>
      <c r="AO31" s="26">
        <f t="shared" si="36"/>
        <v>47.826086956521742</v>
      </c>
      <c r="AP31" s="13">
        <f t="shared" si="37"/>
        <v>21.739130434782609</v>
      </c>
      <c r="AQ31" s="13">
        <f t="shared" si="38"/>
        <v>21.739130434782609</v>
      </c>
      <c r="AR31" s="13">
        <f t="shared" si="39"/>
        <v>8.695652173913043</v>
      </c>
    </row>
    <row r="32" spans="2:44" x14ac:dyDescent="0.25">
      <c r="B32" s="4" t="s">
        <v>66</v>
      </c>
      <c r="C32" s="19"/>
      <c r="D32" s="19"/>
      <c r="E32" s="1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X32" s="4" t="s">
        <v>66</v>
      </c>
      <c r="Y32" s="44"/>
      <c r="Z32" s="44"/>
      <c r="AA32" s="44"/>
      <c r="AB32" s="58"/>
      <c r="AC32" s="65"/>
      <c r="AD32" s="44"/>
      <c r="AE32" s="44"/>
      <c r="AF32" s="66"/>
      <c r="AG32" s="54"/>
      <c r="AH32" s="44"/>
      <c r="AI32" s="44"/>
      <c r="AJ32" s="73"/>
    </row>
    <row r="33" spans="2:44" x14ac:dyDescent="0.25">
      <c r="B33" s="9" t="s">
        <v>67</v>
      </c>
      <c r="C33" s="10">
        <v>757</v>
      </c>
      <c r="D33" s="10">
        <v>223</v>
      </c>
      <c r="E33" s="10">
        <v>65</v>
      </c>
      <c r="F33" s="10">
        <v>97</v>
      </c>
      <c r="G33" s="10">
        <v>895</v>
      </c>
      <c r="H33" s="10">
        <v>109</v>
      </c>
      <c r="I33" s="10">
        <v>56</v>
      </c>
      <c r="J33" s="10">
        <v>82</v>
      </c>
      <c r="K33" s="10">
        <v>366</v>
      </c>
      <c r="L33" s="10">
        <v>354</v>
      </c>
      <c r="M33" s="10">
        <v>277</v>
      </c>
      <c r="N33" s="10">
        <v>145</v>
      </c>
      <c r="O33" s="10">
        <v>265</v>
      </c>
      <c r="P33" s="10">
        <v>280</v>
      </c>
      <c r="Q33" s="10">
        <v>428</v>
      </c>
      <c r="R33" s="10">
        <v>169</v>
      </c>
      <c r="S33" s="10">
        <v>357</v>
      </c>
      <c r="T33" s="10">
        <v>308</v>
      </c>
      <c r="U33" s="10">
        <v>335</v>
      </c>
      <c r="V33" s="10">
        <v>142</v>
      </c>
      <c r="X33" s="9" t="s">
        <v>67</v>
      </c>
      <c r="Y33" s="13">
        <f>C33/(C33+D33+E33+F33)*100</f>
        <v>66.287215411558662</v>
      </c>
      <c r="Z33" s="13">
        <f>D33/(D33+E33+F33+C33)*100</f>
        <v>19.527145359019265</v>
      </c>
      <c r="AA33" s="13">
        <f>E33/(E33+F33+D33+C33)*100</f>
        <v>5.6917688266199651</v>
      </c>
      <c r="AB33" s="57">
        <f>F33/(F33+E33+D33+C33)*100</f>
        <v>8.4938704028021021</v>
      </c>
      <c r="AC33" s="63">
        <f>G33/(G33+H33+I33+J33)*100</f>
        <v>78.371278458844131</v>
      </c>
      <c r="AD33" s="13">
        <f>H33/(H33+I33+J33+G33)*100</f>
        <v>9.5446584938704024</v>
      </c>
      <c r="AE33" s="13">
        <f>I33/(I33+J33+H33+G33)*100</f>
        <v>4.9036777583187394</v>
      </c>
      <c r="AF33" s="64">
        <f>J33/(J33+I33+H33+G33)*100</f>
        <v>7.1803852889667246</v>
      </c>
      <c r="AG33" s="71">
        <f>K33/(K33+L33+M33+N33)*100</f>
        <v>32.04903677758319</v>
      </c>
      <c r="AH33" s="13">
        <f>L33/(L33+M33+N33+K33)*100</f>
        <v>30.998248686514884</v>
      </c>
      <c r="AI33" s="13">
        <f>M33/(M33+N33+L33+K33)*100</f>
        <v>24.255691768826619</v>
      </c>
      <c r="AJ33" s="72">
        <f>N33/(N33+M33+L33+K33)*100</f>
        <v>12.697022767075305</v>
      </c>
      <c r="AK33" s="26">
        <f>O33/(O33+P33+Q33+R33)*100</f>
        <v>23.204903677758317</v>
      </c>
      <c r="AL33" s="13">
        <f>P33/(P33+Q33+R33+O33)*100</f>
        <v>24.518388791593697</v>
      </c>
      <c r="AM33" s="13">
        <f>Q33/(Q33+R33+P33+O33)*100</f>
        <v>37.478108581436075</v>
      </c>
      <c r="AN33" s="13">
        <f>R33/(R33+Q33+P33+O33)*100</f>
        <v>14.798598949211907</v>
      </c>
      <c r="AO33" s="26">
        <f>S33/(S33+T33+U33+V33)*100</f>
        <v>31.260945709281962</v>
      </c>
      <c r="AP33" s="13">
        <f>T33/(T33+U33+V33+S33)*100</f>
        <v>26.970227670753065</v>
      </c>
      <c r="AQ33" s="13">
        <f>U33/(U33+V33+T33+S33)*100</f>
        <v>29.334500875656744</v>
      </c>
      <c r="AR33" s="13">
        <f>V33/(V33+U33+T33+S33)*100</f>
        <v>12.43432574430823</v>
      </c>
    </row>
    <row r="34" spans="2:44" x14ac:dyDescent="0.25">
      <c r="B34" s="9" t="s">
        <v>68</v>
      </c>
      <c r="C34" s="10">
        <v>207</v>
      </c>
      <c r="D34" s="10">
        <v>100</v>
      </c>
      <c r="E34" s="10">
        <v>40</v>
      </c>
      <c r="F34" s="10">
        <v>38</v>
      </c>
      <c r="G34" s="10">
        <v>317</v>
      </c>
      <c r="H34" s="10">
        <v>34</v>
      </c>
      <c r="I34" s="10">
        <v>16</v>
      </c>
      <c r="J34" s="10">
        <v>18</v>
      </c>
      <c r="K34" s="10">
        <v>134</v>
      </c>
      <c r="L34" s="10">
        <v>141</v>
      </c>
      <c r="M34" s="10">
        <v>73</v>
      </c>
      <c r="N34" s="10">
        <v>37</v>
      </c>
      <c r="O34" s="10">
        <v>73</v>
      </c>
      <c r="P34" s="10">
        <v>93</v>
      </c>
      <c r="Q34" s="10">
        <v>177</v>
      </c>
      <c r="R34" s="10">
        <v>42</v>
      </c>
      <c r="S34" s="10">
        <v>104</v>
      </c>
      <c r="T34" s="10">
        <v>123</v>
      </c>
      <c r="U34" s="10">
        <v>129</v>
      </c>
      <c r="V34" s="10">
        <v>29</v>
      </c>
      <c r="X34" s="9" t="s">
        <v>68</v>
      </c>
      <c r="Y34" s="13">
        <f>C34/(C34+D34+E34+F34)*100</f>
        <v>53.766233766233761</v>
      </c>
      <c r="Z34" s="13">
        <f>D34/(D34+E34+F34+C34)*100</f>
        <v>25.97402597402597</v>
      </c>
      <c r="AA34" s="13">
        <f>E34/(E34+F34+D34+C34)*100</f>
        <v>10.38961038961039</v>
      </c>
      <c r="AB34" s="57">
        <f>F34/(F34+E34+D34+C34)*100</f>
        <v>9.8701298701298708</v>
      </c>
      <c r="AC34" s="63">
        <f>G34/(G34+H34+I34+J34)*100</f>
        <v>82.337662337662337</v>
      </c>
      <c r="AD34" s="13">
        <f>H34/(H34+I34+J34+G34)*100</f>
        <v>8.8311688311688314</v>
      </c>
      <c r="AE34" s="13">
        <f>I34/(I34+J34+H34+G34)*100</f>
        <v>4.1558441558441555</v>
      </c>
      <c r="AF34" s="64">
        <f>J34/(J34+I34+H34+G34)*100</f>
        <v>4.6753246753246751</v>
      </c>
      <c r="AG34" s="71">
        <f>K34/(K34+L34+M34+N34)*100</f>
        <v>34.805194805194809</v>
      </c>
      <c r="AH34" s="13">
        <f>L34/(L34+M34+N34+K34)*100</f>
        <v>36.623376623376622</v>
      </c>
      <c r="AI34" s="13">
        <f>M34/(M34+N34+L34+K34)*100</f>
        <v>18.961038961038962</v>
      </c>
      <c r="AJ34" s="72">
        <f>N34/(N34+M34+L34+K34)*100</f>
        <v>9.6103896103896105</v>
      </c>
      <c r="AK34" s="26">
        <f>O34/(O34+P34+Q34+R34)*100</f>
        <v>18.961038961038962</v>
      </c>
      <c r="AL34" s="13">
        <f>P34/(P34+Q34+R34+O34)*100</f>
        <v>24.155844155844157</v>
      </c>
      <c r="AM34" s="13">
        <f>Q34/(Q34+R34+P34+O34)*100</f>
        <v>45.97402597402597</v>
      </c>
      <c r="AN34" s="13">
        <f>R34/(R34+Q34+P34+O34)*100</f>
        <v>10.909090909090908</v>
      </c>
      <c r="AO34" s="26">
        <f>S34/(S34+T34+U34+V34)*100</f>
        <v>27.012987012987011</v>
      </c>
      <c r="AP34" s="13">
        <f>T34/(T34+U34+V34+S34)*100</f>
        <v>31.948051948051948</v>
      </c>
      <c r="AQ34" s="13">
        <f>U34/(U34+V34+T34+S34)*100</f>
        <v>33.506493506493506</v>
      </c>
      <c r="AR34" s="13">
        <f>V34/(V34+U34+T34+S34)*100</f>
        <v>7.5324675324675319</v>
      </c>
    </row>
  </sheetData>
  <mergeCells count="16">
    <mergeCell ref="AO7:AR7"/>
    <mergeCell ref="L2:N2"/>
    <mergeCell ref="O2:Q2"/>
    <mergeCell ref="R2:Y2"/>
    <mergeCell ref="Z2:AB2"/>
    <mergeCell ref="S7:V7"/>
    <mergeCell ref="X7:X8"/>
    <mergeCell ref="Y7:AB7"/>
    <mergeCell ref="AC7:AF7"/>
    <mergeCell ref="AG7:AJ7"/>
    <mergeCell ref="AK7:AN7"/>
    <mergeCell ref="B7:B8"/>
    <mergeCell ref="C7:F7"/>
    <mergeCell ref="G7:J7"/>
    <mergeCell ref="K7:N7"/>
    <mergeCell ref="O7: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3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C7" sqref="C7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41</v>
      </c>
    </row>
    <row r="2" spans="1:12" ht="18" x14ac:dyDescent="0.25">
      <c r="A2" s="27"/>
      <c r="B2" s="1" t="str">
        <f>Índice!B2</f>
        <v>1ª quinzena de fevereiro 2021</v>
      </c>
    </row>
    <row r="3" spans="1:12" x14ac:dyDescent="0.25">
      <c r="B3" s="28" t="s">
        <v>44</v>
      </c>
    </row>
    <row r="4" spans="1:12" ht="39.75" customHeight="1" x14ac:dyDescent="0.25">
      <c r="B4" s="98" t="s">
        <v>107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4.5" customHeight="1" x14ac:dyDescent="0.25"/>
    <row r="6" spans="1:12" x14ac:dyDescent="0.25">
      <c r="B6" s="20" t="s">
        <v>38</v>
      </c>
      <c r="H6" s="20" t="s">
        <v>39</v>
      </c>
    </row>
    <row r="7" spans="1:12" ht="67.5" x14ac:dyDescent="0.25">
      <c r="B7" s="3" t="s">
        <v>0</v>
      </c>
      <c r="C7" s="3" t="s">
        <v>108</v>
      </c>
      <c r="D7" s="3" t="s">
        <v>109</v>
      </c>
      <c r="E7" s="3" t="s">
        <v>109</v>
      </c>
      <c r="F7" s="3" t="s">
        <v>82</v>
      </c>
      <c r="H7" s="3" t="s">
        <v>0</v>
      </c>
      <c r="I7" s="3" t="s">
        <v>108</v>
      </c>
      <c r="J7" s="3" t="s">
        <v>109</v>
      </c>
      <c r="K7" s="3" t="s">
        <v>109</v>
      </c>
      <c r="L7" s="3" t="s">
        <v>82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532</v>
      </c>
      <c r="D9" s="7">
        <v>2579</v>
      </c>
      <c r="E9" s="7">
        <v>1118</v>
      </c>
      <c r="F9" s="7">
        <v>1237</v>
      </c>
      <c r="H9" s="6" t="s">
        <v>4</v>
      </c>
      <c r="I9" s="11">
        <f>C9/(C9+D9+E9+F9)*100</f>
        <v>9.7328942553969995</v>
      </c>
      <c r="J9" s="11">
        <f>D9/(D9+E9+F9+C9)*100</f>
        <v>47.182583241858758</v>
      </c>
      <c r="K9" s="11">
        <f>E9/(E9+F9+D9+C9)*100</f>
        <v>20.453713867544824</v>
      </c>
      <c r="L9" s="11">
        <f>F9/(F9+E9+D9+C9)*100</f>
        <v>22.630808635199415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91</v>
      </c>
      <c r="D11" s="10">
        <v>438</v>
      </c>
      <c r="E11" s="10">
        <v>281</v>
      </c>
      <c r="F11" s="10">
        <v>296</v>
      </c>
      <c r="H11" s="9" t="s">
        <v>6</v>
      </c>
      <c r="I11" s="13">
        <f t="shared" ref="I11:I22" si="0">C11/(C11+D11+E11+F11)*100</f>
        <v>8.2278481012658222</v>
      </c>
      <c r="J11" s="13">
        <f t="shared" ref="J11:J22" si="1">D11/(D11+E11+F11+C11)*100</f>
        <v>39.602169981916816</v>
      </c>
      <c r="K11" s="13">
        <f t="shared" ref="K11:K22" si="2">E11/(E11+F11+D11+C11)*100</f>
        <v>25.406871609403254</v>
      </c>
      <c r="L11" s="13">
        <f t="shared" ref="L11:L22" si="3">F11/(F11+E11+D11+C11)*100</f>
        <v>26.763110307414106</v>
      </c>
    </row>
    <row r="12" spans="1:12" x14ac:dyDescent="0.25">
      <c r="B12" s="9" t="s">
        <v>7</v>
      </c>
      <c r="C12" s="10">
        <v>191</v>
      </c>
      <c r="D12" s="10">
        <v>944</v>
      </c>
      <c r="E12" s="10">
        <v>390</v>
      </c>
      <c r="F12" s="10">
        <v>475</v>
      </c>
      <c r="H12" s="9" t="s">
        <v>7</v>
      </c>
      <c r="I12" s="13">
        <f t="shared" si="0"/>
        <v>9.5500000000000007</v>
      </c>
      <c r="J12" s="13">
        <f t="shared" si="1"/>
        <v>47.199999999999996</v>
      </c>
      <c r="K12" s="13">
        <f t="shared" si="2"/>
        <v>19.5</v>
      </c>
      <c r="L12" s="13">
        <f t="shared" si="3"/>
        <v>23.75</v>
      </c>
    </row>
    <row r="13" spans="1:12" x14ac:dyDescent="0.25">
      <c r="B13" s="9" t="s">
        <v>8</v>
      </c>
      <c r="C13" s="10">
        <v>166</v>
      </c>
      <c r="D13" s="10">
        <v>787</v>
      </c>
      <c r="E13" s="10">
        <v>315</v>
      </c>
      <c r="F13" s="10">
        <v>304</v>
      </c>
      <c r="H13" s="9" t="s">
        <v>8</v>
      </c>
      <c r="I13" s="13">
        <f t="shared" si="0"/>
        <v>10.559796437659033</v>
      </c>
      <c r="J13" s="13">
        <f t="shared" si="1"/>
        <v>50.063613231552161</v>
      </c>
      <c r="K13" s="13">
        <f t="shared" si="2"/>
        <v>20.038167938931299</v>
      </c>
      <c r="L13" s="13">
        <f t="shared" si="3"/>
        <v>19.338422391857506</v>
      </c>
    </row>
    <row r="14" spans="1:12" x14ac:dyDescent="0.25">
      <c r="B14" s="9" t="s">
        <v>9</v>
      </c>
      <c r="C14" s="10">
        <v>84</v>
      </c>
      <c r="D14" s="10">
        <v>410</v>
      </c>
      <c r="E14" s="10">
        <v>132</v>
      </c>
      <c r="F14" s="10">
        <v>162</v>
      </c>
      <c r="H14" s="9" t="s">
        <v>9</v>
      </c>
      <c r="I14" s="13">
        <f t="shared" si="0"/>
        <v>10.659898477157361</v>
      </c>
      <c r="J14" s="13">
        <f t="shared" si="1"/>
        <v>52.030456852791872</v>
      </c>
      <c r="K14" s="13">
        <f t="shared" si="2"/>
        <v>16.751269035532996</v>
      </c>
      <c r="L14" s="13">
        <f>F14/(F14+E14+D14+C14)*100</f>
        <v>20.558375634517766</v>
      </c>
    </row>
    <row r="15" spans="1:12" x14ac:dyDescent="0.25">
      <c r="B15" s="4" t="s">
        <v>28</v>
      </c>
      <c r="C15" s="8"/>
      <c r="D15" s="8"/>
      <c r="E15" s="8"/>
      <c r="F15" s="8"/>
      <c r="H15" s="4" t="s">
        <v>28</v>
      </c>
      <c r="I15" s="8"/>
      <c r="J15" s="8"/>
      <c r="K15" s="8"/>
      <c r="L15" s="8"/>
    </row>
    <row r="16" spans="1:12" x14ac:dyDescent="0.25">
      <c r="B16" s="9" t="s">
        <v>21</v>
      </c>
      <c r="C16" s="10">
        <v>80</v>
      </c>
      <c r="D16" s="10">
        <v>865</v>
      </c>
      <c r="E16" s="10">
        <v>320</v>
      </c>
      <c r="F16" s="10">
        <v>269</v>
      </c>
      <c r="H16" s="9" t="s">
        <v>21</v>
      </c>
      <c r="I16" s="13">
        <f t="shared" si="0"/>
        <v>5.2151238591916558</v>
      </c>
      <c r="J16" s="13">
        <f t="shared" si="1"/>
        <v>56.388526727509777</v>
      </c>
      <c r="K16" s="13">
        <f t="shared" si="2"/>
        <v>20.860495436766623</v>
      </c>
      <c r="L16" s="13">
        <f t="shared" si="3"/>
        <v>17.535853976531943</v>
      </c>
    </row>
    <row r="17" spans="2:12" x14ac:dyDescent="0.25">
      <c r="B17" s="9" t="s">
        <v>22</v>
      </c>
      <c r="C17" s="10">
        <v>18</v>
      </c>
      <c r="D17" s="10">
        <v>354</v>
      </c>
      <c r="E17" s="10">
        <v>108</v>
      </c>
      <c r="F17" s="10">
        <v>126</v>
      </c>
      <c r="H17" s="9" t="s">
        <v>22</v>
      </c>
      <c r="I17" s="13">
        <f t="shared" si="0"/>
        <v>2.9702970297029703</v>
      </c>
      <c r="J17" s="13">
        <f t="shared" si="1"/>
        <v>58.415841584158414</v>
      </c>
      <c r="K17" s="13">
        <f t="shared" si="2"/>
        <v>17.82178217821782</v>
      </c>
      <c r="L17" s="13">
        <f t="shared" si="3"/>
        <v>20.792079207920793</v>
      </c>
    </row>
    <row r="18" spans="2:12" x14ac:dyDescent="0.25">
      <c r="B18" s="9" t="s">
        <v>23</v>
      </c>
      <c r="C18" s="10">
        <v>229</v>
      </c>
      <c r="D18" s="10">
        <v>615</v>
      </c>
      <c r="E18" s="10">
        <v>423</v>
      </c>
      <c r="F18" s="10">
        <v>403</v>
      </c>
      <c r="H18" s="9" t="s">
        <v>23</v>
      </c>
      <c r="I18" s="13">
        <f t="shared" si="0"/>
        <v>13.712574850299401</v>
      </c>
      <c r="J18" s="13">
        <f t="shared" si="1"/>
        <v>36.82634730538922</v>
      </c>
      <c r="K18" s="13">
        <f t="shared" si="2"/>
        <v>25.329341317365266</v>
      </c>
      <c r="L18" s="13">
        <f t="shared" si="3"/>
        <v>24.131736526946106</v>
      </c>
    </row>
    <row r="19" spans="2:12" x14ac:dyDescent="0.25">
      <c r="B19" s="9" t="s">
        <v>24</v>
      </c>
      <c r="C19" s="10">
        <v>9</v>
      </c>
      <c r="D19" s="10">
        <v>136</v>
      </c>
      <c r="E19" s="10">
        <v>18</v>
      </c>
      <c r="F19" s="10">
        <v>28</v>
      </c>
      <c r="H19" s="9" t="s">
        <v>24</v>
      </c>
      <c r="I19" s="13">
        <f t="shared" si="0"/>
        <v>4.7120418848167542</v>
      </c>
      <c r="J19" s="13">
        <f t="shared" si="1"/>
        <v>71.204188481675388</v>
      </c>
      <c r="K19" s="13">
        <f t="shared" si="2"/>
        <v>9.4240837696335085</v>
      </c>
      <c r="L19" s="13">
        <f t="shared" si="3"/>
        <v>14.659685863874344</v>
      </c>
    </row>
    <row r="20" spans="2:12" x14ac:dyDescent="0.25">
      <c r="B20" s="9" t="s">
        <v>25</v>
      </c>
      <c r="C20" s="10">
        <v>69</v>
      </c>
      <c r="D20" s="10">
        <v>125</v>
      </c>
      <c r="E20" s="10">
        <v>61</v>
      </c>
      <c r="F20" s="10">
        <v>90</v>
      </c>
      <c r="H20" s="9" t="s">
        <v>25</v>
      </c>
      <c r="I20" s="13">
        <f t="shared" si="0"/>
        <v>20</v>
      </c>
      <c r="J20" s="13">
        <f t="shared" si="1"/>
        <v>36.231884057971016</v>
      </c>
      <c r="K20" s="13">
        <f t="shared" si="2"/>
        <v>17.681159420289855</v>
      </c>
      <c r="L20" s="13">
        <f t="shared" si="3"/>
        <v>26.086956521739129</v>
      </c>
    </row>
    <row r="21" spans="2:12" x14ac:dyDescent="0.25">
      <c r="B21" s="9" t="s">
        <v>26</v>
      </c>
      <c r="C21" s="10">
        <v>28</v>
      </c>
      <c r="D21" s="10">
        <v>66</v>
      </c>
      <c r="E21" s="10">
        <v>49</v>
      </c>
      <c r="F21" s="10">
        <v>79</v>
      </c>
      <c r="H21" s="9" t="s">
        <v>26</v>
      </c>
      <c r="I21" s="13">
        <f t="shared" si="0"/>
        <v>12.612612612612612</v>
      </c>
      <c r="J21" s="13">
        <f t="shared" si="1"/>
        <v>29.72972972972973</v>
      </c>
      <c r="K21" s="13">
        <f t="shared" si="2"/>
        <v>22.072072072072071</v>
      </c>
      <c r="L21" s="13">
        <f t="shared" si="3"/>
        <v>35.585585585585584</v>
      </c>
    </row>
    <row r="22" spans="2:12" x14ac:dyDescent="0.25">
      <c r="B22" s="9" t="s">
        <v>27</v>
      </c>
      <c r="C22" s="10">
        <v>99</v>
      </c>
      <c r="D22" s="10">
        <v>418</v>
      </c>
      <c r="E22" s="10">
        <v>139</v>
      </c>
      <c r="F22" s="10">
        <v>242</v>
      </c>
      <c r="H22" s="9" t="s">
        <v>27</v>
      </c>
      <c r="I22" s="13">
        <f t="shared" si="0"/>
        <v>11.024498886414253</v>
      </c>
      <c r="J22" s="13">
        <f t="shared" si="1"/>
        <v>46.547884187082403</v>
      </c>
      <c r="K22" s="13">
        <f t="shared" si="2"/>
        <v>15.478841870824054</v>
      </c>
      <c r="L22" s="13">
        <f t="shared" si="3"/>
        <v>26.948775055679285</v>
      </c>
    </row>
    <row r="23" spans="2:12" x14ac:dyDescent="0.25">
      <c r="B23" s="4" t="s">
        <v>64</v>
      </c>
      <c r="C23" s="8"/>
      <c r="D23" s="8"/>
      <c r="E23" s="8"/>
      <c r="F23" s="8"/>
      <c r="H23" s="4" t="s">
        <v>64</v>
      </c>
      <c r="I23" s="8"/>
      <c r="J23" s="8"/>
      <c r="K23" s="8"/>
      <c r="L23" s="8"/>
    </row>
    <row r="24" spans="2:12" x14ac:dyDescent="0.25">
      <c r="B24" s="9" t="s">
        <v>57</v>
      </c>
      <c r="C24" s="10">
        <v>156</v>
      </c>
      <c r="D24" s="10">
        <v>835</v>
      </c>
      <c r="E24" s="10">
        <v>377</v>
      </c>
      <c r="F24" s="10">
        <v>399</v>
      </c>
      <c r="H24" s="9" t="s">
        <v>57</v>
      </c>
      <c r="I24" s="13">
        <f t="shared" ref="I24:I30" si="4">C24/(C24+D24+E24+F24)*100</f>
        <v>8.828522920203735</v>
      </c>
      <c r="J24" s="13">
        <f t="shared" ref="J24:J30" si="5">D24/(D24+E24+F24+C24)*100</f>
        <v>47.255234861346921</v>
      </c>
      <c r="K24" s="13">
        <f t="shared" ref="K24:K30" si="6">E24/(E24+F24+D24+C24)*100</f>
        <v>21.335597057159024</v>
      </c>
      <c r="L24" s="13">
        <f t="shared" ref="L24:L30" si="7">F24/(F24+E24+D24+C24)*100</f>
        <v>22.58064516129032</v>
      </c>
    </row>
    <row r="25" spans="2:12" x14ac:dyDescent="0.25">
      <c r="B25" s="9" t="s">
        <v>58</v>
      </c>
      <c r="C25" s="10">
        <v>82</v>
      </c>
      <c r="D25" s="10">
        <v>571</v>
      </c>
      <c r="E25" s="10">
        <v>230</v>
      </c>
      <c r="F25" s="10">
        <v>219</v>
      </c>
      <c r="H25" s="9" t="s">
        <v>58</v>
      </c>
      <c r="I25" s="13">
        <f t="shared" si="4"/>
        <v>7.4410163339382942</v>
      </c>
      <c r="J25" s="13">
        <f t="shared" si="5"/>
        <v>51.814882032667875</v>
      </c>
      <c r="K25" s="13">
        <f t="shared" si="6"/>
        <v>20.871143375680582</v>
      </c>
      <c r="L25" s="13">
        <f t="shared" si="7"/>
        <v>19.87295825771325</v>
      </c>
    </row>
    <row r="26" spans="2:12" x14ac:dyDescent="0.25">
      <c r="B26" s="9" t="s">
        <v>59</v>
      </c>
      <c r="C26" s="10">
        <v>241</v>
      </c>
      <c r="D26" s="10">
        <v>878</v>
      </c>
      <c r="E26" s="10">
        <v>382</v>
      </c>
      <c r="F26" s="10">
        <v>467</v>
      </c>
      <c r="H26" s="9" t="s">
        <v>59</v>
      </c>
      <c r="I26" s="13">
        <f t="shared" si="4"/>
        <v>12.245934959349594</v>
      </c>
      <c r="J26" s="13">
        <f t="shared" si="5"/>
        <v>44.613821138211385</v>
      </c>
      <c r="K26" s="13">
        <f t="shared" si="6"/>
        <v>19.410569105691057</v>
      </c>
      <c r="L26" s="13">
        <f t="shared" si="7"/>
        <v>23.729674796747968</v>
      </c>
    </row>
    <row r="27" spans="2:12" x14ac:dyDescent="0.25">
      <c r="B27" s="9" t="s">
        <v>60</v>
      </c>
      <c r="C27" s="10">
        <v>17</v>
      </c>
      <c r="D27" s="10">
        <v>113</v>
      </c>
      <c r="E27" s="10">
        <v>58</v>
      </c>
      <c r="F27" s="10">
        <v>58</v>
      </c>
      <c r="H27" s="9" t="s">
        <v>60</v>
      </c>
      <c r="I27" s="13">
        <f t="shared" si="4"/>
        <v>6.9105691056910574</v>
      </c>
      <c r="J27" s="13">
        <f t="shared" si="5"/>
        <v>45.934959349593498</v>
      </c>
      <c r="K27" s="13">
        <f t="shared" si="6"/>
        <v>23.577235772357724</v>
      </c>
      <c r="L27" s="13">
        <f t="shared" si="7"/>
        <v>23.577235772357724</v>
      </c>
    </row>
    <row r="28" spans="2:12" x14ac:dyDescent="0.25">
      <c r="B28" s="9" t="s">
        <v>61</v>
      </c>
      <c r="C28" s="10">
        <v>23</v>
      </c>
      <c r="D28" s="10">
        <v>119</v>
      </c>
      <c r="E28" s="10">
        <v>41</v>
      </c>
      <c r="F28" s="10">
        <v>48</v>
      </c>
      <c r="H28" s="9" t="s">
        <v>61</v>
      </c>
      <c r="I28" s="13">
        <f t="shared" si="4"/>
        <v>9.9567099567099575</v>
      </c>
      <c r="J28" s="13">
        <f t="shared" si="5"/>
        <v>51.515151515151516</v>
      </c>
      <c r="K28" s="13">
        <f t="shared" si="6"/>
        <v>17.748917748917751</v>
      </c>
      <c r="L28" s="13">
        <f t="shared" si="7"/>
        <v>20.779220779220779</v>
      </c>
    </row>
    <row r="29" spans="2:12" x14ac:dyDescent="0.25">
      <c r="B29" s="9" t="s">
        <v>62</v>
      </c>
      <c r="C29" s="10">
        <v>7</v>
      </c>
      <c r="D29" s="10">
        <v>31</v>
      </c>
      <c r="E29" s="10">
        <v>12</v>
      </c>
      <c r="F29" s="10">
        <v>24</v>
      </c>
      <c r="H29" s="9" t="s">
        <v>62</v>
      </c>
      <c r="I29" s="13">
        <f t="shared" si="4"/>
        <v>9.4594594594594597</v>
      </c>
      <c r="J29" s="13">
        <f t="shared" si="5"/>
        <v>41.891891891891895</v>
      </c>
      <c r="K29" s="13">
        <f t="shared" si="6"/>
        <v>16.216216216216218</v>
      </c>
      <c r="L29" s="13">
        <f t="shared" si="7"/>
        <v>32.432432432432435</v>
      </c>
    </row>
    <row r="30" spans="2:12" x14ac:dyDescent="0.25">
      <c r="B30" s="9" t="s">
        <v>63</v>
      </c>
      <c r="C30" s="10">
        <v>6</v>
      </c>
      <c r="D30" s="10">
        <v>32</v>
      </c>
      <c r="E30" s="10">
        <v>18</v>
      </c>
      <c r="F30" s="10">
        <v>22</v>
      </c>
      <c r="H30" s="9" t="s">
        <v>63</v>
      </c>
      <c r="I30" s="13">
        <f t="shared" si="4"/>
        <v>7.6923076923076925</v>
      </c>
      <c r="J30" s="13">
        <f t="shared" si="5"/>
        <v>41.025641025641022</v>
      </c>
      <c r="K30" s="13">
        <f t="shared" si="6"/>
        <v>23.076923076923077</v>
      </c>
      <c r="L30" s="13">
        <f t="shared" si="7"/>
        <v>28.205128205128204</v>
      </c>
    </row>
    <row r="31" spans="2:12" x14ac:dyDescent="0.25">
      <c r="B31" s="4" t="s">
        <v>66</v>
      </c>
      <c r="C31" s="19"/>
      <c r="D31" s="19"/>
      <c r="E31" s="19"/>
      <c r="G31" s="4"/>
      <c r="H31" s="4" t="s">
        <v>66</v>
      </c>
      <c r="I31" s="30"/>
      <c r="J31" s="30"/>
      <c r="L31" s="4"/>
    </row>
    <row r="32" spans="2:12" x14ac:dyDescent="0.25">
      <c r="B32" s="9" t="s">
        <v>67</v>
      </c>
      <c r="C32" s="10">
        <v>408</v>
      </c>
      <c r="D32" s="10">
        <v>1825</v>
      </c>
      <c r="E32" s="10">
        <v>821</v>
      </c>
      <c r="F32" s="10">
        <v>928</v>
      </c>
      <c r="G32" s="35"/>
      <c r="H32" s="9" t="s">
        <v>67</v>
      </c>
      <c r="I32" s="34">
        <f t="shared" ref="I32:I33" si="8">C32/(C32+D32+E32+F32)*100</f>
        <v>10.246107483676544</v>
      </c>
      <c r="J32" s="34">
        <f t="shared" ref="J32:J33" si="9">D32/(D32+E32+F32+C32)*100</f>
        <v>45.831240582621795</v>
      </c>
      <c r="K32" s="34">
        <f t="shared" ref="K32:K33" si="10">E32/(E32+F32+D32+C32)*100</f>
        <v>20.617780010045202</v>
      </c>
      <c r="L32" s="34">
        <f t="shared" ref="L32:L33" si="11">F32/(F32+E32+D32+C32)*100</f>
        <v>23.304871923656453</v>
      </c>
    </row>
    <row r="33" spans="2:12" x14ac:dyDescent="0.25">
      <c r="B33" s="9" t="s">
        <v>68</v>
      </c>
      <c r="C33" s="10">
        <v>124</v>
      </c>
      <c r="D33" s="10">
        <v>754</v>
      </c>
      <c r="E33" s="10">
        <v>297</v>
      </c>
      <c r="F33" s="10">
        <v>309</v>
      </c>
      <c r="G33" s="35"/>
      <c r="H33" s="9" t="s">
        <v>68</v>
      </c>
      <c r="I33" s="34">
        <f t="shared" si="8"/>
        <v>8.355795148247978</v>
      </c>
      <c r="J33" s="34">
        <f t="shared" si="9"/>
        <v>50.808625336927228</v>
      </c>
      <c r="K33" s="34">
        <f t="shared" si="10"/>
        <v>20.013477088948786</v>
      </c>
      <c r="L33" s="34">
        <f t="shared" si="11"/>
        <v>20.822102425876011</v>
      </c>
    </row>
  </sheetData>
  <mergeCells count="1">
    <mergeCell ref="B4:L4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Índice</vt:lpstr>
      <vt:lpstr>Amostra</vt:lpstr>
      <vt:lpstr>Q1</vt:lpstr>
      <vt:lpstr>Q2</vt:lpstr>
      <vt:lpstr>Q21</vt:lpstr>
      <vt:lpstr>Q3</vt:lpstr>
      <vt:lpstr>Q31</vt:lpstr>
      <vt:lpstr>Q32</vt:lpstr>
      <vt:lpstr>Q4</vt:lpstr>
      <vt:lpstr>Q4_%antes da pandemia</vt:lpstr>
      <vt:lpstr>Q4_%atualmente</vt:lpstr>
      <vt:lpstr>Q5</vt:lpstr>
      <vt:lpstr>Q5_Nº de meses</vt:lpstr>
      <vt:lpstr>Q6</vt:lpstr>
      <vt:lpstr>Q61</vt:lpstr>
      <vt:lpstr>Q7</vt:lpstr>
      <vt:lpstr>Q8</vt:lpstr>
      <vt:lpstr>Q9</vt:lpstr>
      <vt:lpstr>Q10</vt:lpstr>
      <vt:lpstr>Q11</vt:lpstr>
      <vt:lpstr>Q12</vt:lpstr>
      <vt:lpstr>Q13</vt:lpstr>
      <vt:lpstr>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2020-06-05T14:20:58Z</cp:lastPrinted>
  <dcterms:created xsi:type="dcterms:W3CDTF">2020-04-07T17:13:30Z</dcterms:created>
  <dcterms:modified xsi:type="dcterms:W3CDTF">2021-02-22T11:36:29Z</dcterms:modified>
</cp:coreProperties>
</file>