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5440" windowHeight="15840" tabRatio="768"/>
  </bookViews>
  <sheets>
    <sheet name="Índice" sheetId="17" r:id="rId1"/>
    <sheet name="Amostra" sheetId="15" r:id="rId2"/>
    <sheet name="Q1" sheetId="1" r:id="rId3"/>
    <sheet name="Q2" sheetId="5" r:id="rId4"/>
    <sheet name="Q3" sheetId="2" r:id="rId5"/>
    <sheet name="Q31" sheetId="3" r:id="rId6"/>
    <sheet name="Q4" sheetId="6" r:id="rId7"/>
    <sheet name="Q41" sheetId="7" r:id="rId8"/>
    <sheet name="Q5" sheetId="21" r:id="rId9"/>
    <sheet name="Q6" sheetId="24" r:id="rId10"/>
    <sheet name="Q7" sheetId="22" r:id="rId11"/>
    <sheet name="Q8" sheetId="23" r:id="rId12"/>
    <sheet name="Q9" sheetId="25" r:id="rId13"/>
    <sheet name="Q91" sheetId="26" r:id="rId14"/>
    <sheet name="Q10" sheetId="27" r:id="rId15"/>
    <sheet name="Q11" sheetId="28" r:id="rId16"/>
    <sheet name="Q111" sheetId="29" r:id="rId17"/>
    <sheet name="Q12" sheetId="30" r:id="rId18"/>
    <sheet name="Q13" sheetId="31" r:id="rId19"/>
    <sheet name="Nota" sheetId="18" r:id="rId20"/>
  </sheets>
  <definedNames>
    <definedName name="_xlnm._FilterDatabase" localSheetId="5" hidden="1">'Q31'!#REF!</definedName>
    <definedName name="_xlnm._FilterDatabase" localSheetId="6" hidden="1">'Q4'!#REF!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3" i="17" l="1"/>
  <c r="B15" i="17"/>
  <c r="B22" i="17"/>
  <c r="B21" i="17"/>
  <c r="B20" i="17"/>
  <c r="B19" i="17"/>
  <c r="B18" i="17"/>
  <c r="B24" i="17"/>
  <c r="L25" i="31"/>
  <c r="K25" i="31"/>
  <c r="J25" i="31"/>
  <c r="I25" i="31"/>
  <c r="L24" i="31"/>
  <c r="K24" i="31"/>
  <c r="J24" i="31"/>
  <c r="I24" i="31"/>
  <c r="L22" i="31"/>
  <c r="K22" i="31"/>
  <c r="J22" i="31"/>
  <c r="I22" i="31"/>
  <c r="L21" i="31"/>
  <c r="K21" i="31"/>
  <c r="J21" i="31"/>
  <c r="I21" i="31"/>
  <c r="L20" i="31"/>
  <c r="K20" i="31"/>
  <c r="J20" i="31"/>
  <c r="I20" i="31"/>
  <c r="L19" i="31"/>
  <c r="K19" i="31"/>
  <c r="J19" i="31"/>
  <c r="I19" i="31"/>
  <c r="L18" i="31"/>
  <c r="K18" i="31"/>
  <c r="J18" i="31"/>
  <c r="I18" i="31"/>
  <c r="L17" i="31"/>
  <c r="K17" i="31"/>
  <c r="J17" i="31"/>
  <c r="I17" i="31"/>
  <c r="L16" i="31"/>
  <c r="K16" i="31"/>
  <c r="J16" i="31"/>
  <c r="I16" i="31"/>
  <c r="L14" i="31"/>
  <c r="K14" i="31"/>
  <c r="J14" i="31"/>
  <c r="I14" i="31"/>
  <c r="L13" i="31"/>
  <c r="K13" i="31"/>
  <c r="J13" i="31"/>
  <c r="I13" i="31"/>
  <c r="L12" i="31"/>
  <c r="K12" i="31"/>
  <c r="J12" i="31"/>
  <c r="I12" i="31"/>
  <c r="L11" i="31"/>
  <c r="K11" i="31"/>
  <c r="J11" i="31"/>
  <c r="I11" i="31"/>
  <c r="L9" i="31"/>
  <c r="K9" i="31"/>
  <c r="J9" i="31"/>
  <c r="I9" i="31"/>
  <c r="B2" i="31"/>
  <c r="L25" i="30"/>
  <c r="K25" i="30"/>
  <c r="J25" i="30"/>
  <c r="I25" i="30"/>
  <c r="L24" i="30"/>
  <c r="K24" i="30"/>
  <c r="J24" i="30"/>
  <c r="I24" i="30"/>
  <c r="L22" i="30"/>
  <c r="K22" i="30"/>
  <c r="J22" i="30"/>
  <c r="I22" i="30"/>
  <c r="L21" i="30"/>
  <c r="K21" i="30"/>
  <c r="J21" i="30"/>
  <c r="I21" i="30"/>
  <c r="L20" i="30"/>
  <c r="K20" i="30"/>
  <c r="J20" i="30"/>
  <c r="I20" i="30"/>
  <c r="L19" i="30"/>
  <c r="K19" i="30"/>
  <c r="J19" i="30"/>
  <c r="I19" i="30"/>
  <c r="L18" i="30"/>
  <c r="K18" i="30"/>
  <c r="J18" i="30"/>
  <c r="I18" i="30"/>
  <c r="L17" i="30"/>
  <c r="K17" i="30"/>
  <c r="J17" i="30"/>
  <c r="I17" i="30"/>
  <c r="L16" i="30"/>
  <c r="K16" i="30"/>
  <c r="J16" i="30"/>
  <c r="I16" i="30"/>
  <c r="L14" i="30"/>
  <c r="K14" i="30"/>
  <c r="J14" i="30"/>
  <c r="I14" i="30"/>
  <c r="L13" i="30"/>
  <c r="K13" i="30"/>
  <c r="J13" i="30"/>
  <c r="I13" i="30"/>
  <c r="L12" i="30"/>
  <c r="K12" i="30"/>
  <c r="J12" i="30"/>
  <c r="I12" i="30"/>
  <c r="L11" i="30"/>
  <c r="K11" i="30"/>
  <c r="J11" i="30"/>
  <c r="I11" i="30"/>
  <c r="L9" i="30"/>
  <c r="K9" i="30"/>
  <c r="J9" i="30"/>
  <c r="I9" i="30"/>
  <c r="B2" i="30"/>
  <c r="J25" i="29"/>
  <c r="J23" i="29"/>
  <c r="K22" i="29"/>
  <c r="J21" i="29"/>
  <c r="K20" i="29"/>
  <c r="J19" i="29"/>
  <c r="J17" i="29"/>
  <c r="J14" i="29"/>
  <c r="J12" i="29"/>
  <c r="K10" i="29"/>
  <c r="B2" i="29"/>
  <c r="J25" i="28"/>
  <c r="I25" i="28"/>
  <c r="H25" i="28"/>
  <c r="J24" i="28"/>
  <c r="I24" i="28"/>
  <c r="H24" i="28"/>
  <c r="J22" i="28"/>
  <c r="I22" i="28"/>
  <c r="H22" i="28"/>
  <c r="J21" i="28"/>
  <c r="I21" i="28"/>
  <c r="H21" i="28"/>
  <c r="J20" i="28"/>
  <c r="I20" i="28"/>
  <c r="H20" i="28"/>
  <c r="J19" i="28"/>
  <c r="I19" i="28"/>
  <c r="H19" i="28"/>
  <c r="J18" i="28"/>
  <c r="I18" i="28"/>
  <c r="H18" i="28"/>
  <c r="J17" i="28"/>
  <c r="I17" i="28"/>
  <c r="H17" i="28"/>
  <c r="J16" i="28"/>
  <c r="I16" i="28"/>
  <c r="H16" i="28"/>
  <c r="J14" i="28"/>
  <c r="I14" i="28"/>
  <c r="H14" i="28"/>
  <c r="J13" i="28"/>
  <c r="I13" i="28"/>
  <c r="H13" i="28"/>
  <c r="J12" i="28"/>
  <c r="I12" i="28"/>
  <c r="H12" i="28"/>
  <c r="J11" i="28"/>
  <c r="I11" i="28"/>
  <c r="H11" i="28"/>
  <c r="J9" i="28"/>
  <c r="I9" i="28"/>
  <c r="H9" i="28"/>
  <c r="B2" i="28"/>
  <c r="H22" i="27"/>
  <c r="G22" i="27"/>
  <c r="H21" i="27"/>
  <c r="G21" i="27"/>
  <c r="H20" i="27"/>
  <c r="G20" i="27"/>
  <c r="H19" i="27"/>
  <c r="G19" i="27"/>
  <c r="H18" i="27"/>
  <c r="G18" i="27"/>
  <c r="H17" i="27"/>
  <c r="G17" i="27"/>
  <c r="H16" i="27"/>
  <c r="G16" i="27"/>
  <c r="H14" i="27"/>
  <c r="G14" i="27"/>
  <c r="H13" i="27"/>
  <c r="G13" i="27"/>
  <c r="H12" i="27"/>
  <c r="G12" i="27"/>
  <c r="H11" i="27"/>
  <c r="G11" i="27"/>
  <c r="H9" i="27"/>
  <c r="G9" i="27"/>
  <c r="G24" i="27"/>
  <c r="B2" i="27"/>
  <c r="X26" i="26"/>
  <c r="W26" i="26"/>
  <c r="V26" i="26"/>
  <c r="U26" i="26"/>
  <c r="T26" i="26"/>
  <c r="S26" i="26"/>
  <c r="R26" i="26"/>
  <c r="Q26" i="26"/>
  <c r="P26" i="26"/>
  <c r="O26" i="26"/>
  <c r="X25" i="26"/>
  <c r="W25" i="26"/>
  <c r="V25" i="26"/>
  <c r="U25" i="26"/>
  <c r="T25" i="26"/>
  <c r="S25" i="26"/>
  <c r="R25" i="26"/>
  <c r="Q25" i="26"/>
  <c r="P25" i="26"/>
  <c r="O25" i="26"/>
  <c r="X23" i="26"/>
  <c r="W23" i="26"/>
  <c r="V23" i="26"/>
  <c r="U23" i="26"/>
  <c r="T23" i="26"/>
  <c r="S23" i="26"/>
  <c r="R23" i="26"/>
  <c r="Q23" i="26"/>
  <c r="P23" i="26"/>
  <c r="O23" i="26"/>
  <c r="X22" i="26"/>
  <c r="W22" i="26"/>
  <c r="V22" i="26"/>
  <c r="U22" i="26"/>
  <c r="T22" i="26"/>
  <c r="S22" i="26"/>
  <c r="R22" i="26"/>
  <c r="Q22" i="26"/>
  <c r="P22" i="26"/>
  <c r="O22" i="26"/>
  <c r="X21" i="26"/>
  <c r="W21" i="26"/>
  <c r="V21" i="26"/>
  <c r="U21" i="26"/>
  <c r="T21" i="26"/>
  <c r="S21" i="26"/>
  <c r="R21" i="26"/>
  <c r="Q21" i="26"/>
  <c r="P21" i="26"/>
  <c r="O21" i="26"/>
  <c r="X20" i="26"/>
  <c r="W20" i="26"/>
  <c r="V20" i="26"/>
  <c r="U20" i="26"/>
  <c r="T20" i="26"/>
  <c r="S20" i="26"/>
  <c r="R20" i="26"/>
  <c r="Q20" i="26"/>
  <c r="P20" i="26"/>
  <c r="O20" i="26"/>
  <c r="X19" i="26"/>
  <c r="W19" i="26"/>
  <c r="V19" i="26"/>
  <c r="U19" i="26"/>
  <c r="T19" i="26"/>
  <c r="S19" i="26"/>
  <c r="R19" i="26"/>
  <c r="Q19" i="26"/>
  <c r="P19" i="26"/>
  <c r="O19" i="26"/>
  <c r="X18" i="26"/>
  <c r="W18" i="26"/>
  <c r="V18" i="26"/>
  <c r="U18" i="26"/>
  <c r="T18" i="26"/>
  <c r="S18" i="26"/>
  <c r="R18" i="26"/>
  <c r="Q18" i="26"/>
  <c r="P18" i="26"/>
  <c r="O18" i="26"/>
  <c r="X17" i="26"/>
  <c r="W17" i="26"/>
  <c r="V17" i="26"/>
  <c r="U17" i="26"/>
  <c r="T17" i="26"/>
  <c r="S17" i="26"/>
  <c r="R17" i="26"/>
  <c r="Q17" i="26"/>
  <c r="P17" i="26"/>
  <c r="O17" i="26"/>
  <c r="U15" i="26"/>
  <c r="T15" i="26"/>
  <c r="P15" i="26"/>
  <c r="O15" i="26"/>
  <c r="X14" i="26"/>
  <c r="W14" i="26"/>
  <c r="V14" i="26"/>
  <c r="U14" i="26"/>
  <c r="T14" i="26"/>
  <c r="S14" i="26"/>
  <c r="R14" i="26"/>
  <c r="Q14" i="26"/>
  <c r="P14" i="26"/>
  <c r="O14" i="26"/>
  <c r="X13" i="26"/>
  <c r="W13" i="26"/>
  <c r="V13" i="26"/>
  <c r="U13" i="26"/>
  <c r="T13" i="26"/>
  <c r="S13" i="26"/>
  <c r="R13" i="26"/>
  <c r="Q13" i="26"/>
  <c r="P13" i="26"/>
  <c r="O13" i="26"/>
  <c r="X12" i="26"/>
  <c r="W12" i="26"/>
  <c r="V12" i="26"/>
  <c r="U12" i="26"/>
  <c r="T12" i="26"/>
  <c r="S12" i="26"/>
  <c r="R12" i="26"/>
  <c r="Q12" i="26"/>
  <c r="P12" i="26"/>
  <c r="O12" i="26"/>
  <c r="X10" i="26"/>
  <c r="W10" i="26"/>
  <c r="V10" i="26"/>
  <c r="U10" i="26"/>
  <c r="T10" i="26"/>
  <c r="S10" i="26"/>
  <c r="R10" i="26"/>
  <c r="Q10" i="26"/>
  <c r="P10" i="26"/>
  <c r="O10" i="26"/>
  <c r="B2" i="26"/>
  <c r="L25" i="25"/>
  <c r="K25" i="25"/>
  <c r="J25" i="25"/>
  <c r="I25" i="25"/>
  <c r="L24" i="25"/>
  <c r="K24" i="25"/>
  <c r="J24" i="25"/>
  <c r="I24" i="25"/>
  <c r="L22" i="25"/>
  <c r="K22" i="25"/>
  <c r="J22" i="25"/>
  <c r="I22" i="25"/>
  <c r="L21" i="25"/>
  <c r="K21" i="25"/>
  <c r="J21" i="25"/>
  <c r="I21" i="25"/>
  <c r="L20" i="25"/>
  <c r="K20" i="25"/>
  <c r="J20" i="25"/>
  <c r="I20" i="25"/>
  <c r="L19" i="25"/>
  <c r="K19" i="25"/>
  <c r="J19" i="25"/>
  <c r="I19" i="25"/>
  <c r="L18" i="25"/>
  <c r="K18" i="25"/>
  <c r="J18" i="25"/>
  <c r="I18" i="25"/>
  <c r="L17" i="25"/>
  <c r="K17" i="25"/>
  <c r="J17" i="25"/>
  <c r="I17" i="25"/>
  <c r="L16" i="25"/>
  <c r="K16" i="25"/>
  <c r="J16" i="25"/>
  <c r="I16" i="25"/>
  <c r="L14" i="25"/>
  <c r="K14" i="25"/>
  <c r="J14" i="25"/>
  <c r="I14" i="25"/>
  <c r="L13" i="25"/>
  <c r="K13" i="25"/>
  <c r="J13" i="25"/>
  <c r="I13" i="25"/>
  <c r="L12" i="25"/>
  <c r="K12" i="25"/>
  <c r="J12" i="25"/>
  <c r="I12" i="25"/>
  <c r="L11" i="25"/>
  <c r="K11" i="25"/>
  <c r="J11" i="25"/>
  <c r="I11" i="25"/>
  <c r="L9" i="25"/>
  <c r="K9" i="25"/>
  <c r="J9" i="25"/>
  <c r="I9" i="25"/>
  <c r="B2" i="25"/>
  <c r="AG26" i="24"/>
  <c r="AC26" i="24"/>
  <c r="Y26" i="24"/>
  <c r="U26" i="24"/>
  <c r="AG25" i="24"/>
  <c r="AC25" i="24"/>
  <c r="Y25" i="24"/>
  <c r="U25" i="24"/>
  <c r="AG23" i="24"/>
  <c r="AC23" i="24"/>
  <c r="Y23" i="24"/>
  <c r="U23" i="24"/>
  <c r="AG22" i="24"/>
  <c r="AC22" i="24"/>
  <c r="Y22" i="24"/>
  <c r="U22" i="24"/>
  <c r="AG21" i="24"/>
  <c r="AC21" i="24"/>
  <c r="Y21" i="24"/>
  <c r="U21" i="24"/>
  <c r="AG20" i="24"/>
  <c r="AC20" i="24"/>
  <c r="Y20" i="24"/>
  <c r="U20" i="24"/>
  <c r="AG19" i="24"/>
  <c r="AC19" i="24"/>
  <c r="Y19" i="24"/>
  <c r="U19" i="24"/>
  <c r="AG18" i="24"/>
  <c r="AC18" i="24"/>
  <c r="Y18" i="24"/>
  <c r="U18" i="24"/>
  <c r="AG17" i="24"/>
  <c r="AC17" i="24"/>
  <c r="Y17" i="24"/>
  <c r="U17" i="24"/>
  <c r="AG15" i="24"/>
  <c r="AC15" i="24"/>
  <c r="Y15" i="24"/>
  <c r="U15" i="24"/>
  <c r="AG14" i="24"/>
  <c r="AC14" i="24"/>
  <c r="Y14" i="24"/>
  <c r="U14" i="24"/>
  <c r="AG13" i="24"/>
  <c r="AC13" i="24"/>
  <c r="Y13" i="24"/>
  <c r="U13" i="24"/>
  <c r="AG12" i="24"/>
  <c r="AC12" i="24"/>
  <c r="Y12" i="24"/>
  <c r="U12" i="24"/>
  <c r="AG10" i="24"/>
  <c r="AC10" i="24"/>
  <c r="Y10" i="24"/>
  <c r="U10" i="24"/>
  <c r="B2" i="24"/>
  <c r="J10" i="29" l="1"/>
  <c r="K12" i="29"/>
  <c r="J13" i="29"/>
  <c r="J15" i="29"/>
  <c r="J18" i="29"/>
  <c r="J20" i="29"/>
  <c r="K21" i="29"/>
  <c r="K23" i="29"/>
  <c r="J26" i="29"/>
  <c r="M10" i="29"/>
  <c r="M12" i="29"/>
  <c r="K13" i="29"/>
  <c r="M13" i="29"/>
  <c r="K14" i="29"/>
  <c r="M14" i="29"/>
  <c r="L17" i="29"/>
  <c r="N17" i="29"/>
  <c r="L18" i="29"/>
  <c r="N18" i="29"/>
  <c r="L19" i="29"/>
  <c r="N19" i="29"/>
  <c r="L20" i="29"/>
  <c r="N20" i="29"/>
  <c r="L21" i="29"/>
  <c r="N21" i="29"/>
  <c r="J22" i="29"/>
  <c r="L22" i="29"/>
  <c r="N22" i="29"/>
  <c r="L23" i="29"/>
  <c r="N23" i="29"/>
  <c r="L25" i="29"/>
  <c r="N25" i="29"/>
  <c r="L26" i="29"/>
  <c r="N26" i="29"/>
  <c r="L10" i="29"/>
  <c r="N10" i="29"/>
  <c r="L12" i="29"/>
  <c r="N12" i="29"/>
  <c r="L13" i="29"/>
  <c r="N13" i="29"/>
  <c r="L14" i="29"/>
  <c r="N14" i="29"/>
  <c r="K17" i="29"/>
  <c r="M17" i="29"/>
  <c r="K18" i="29"/>
  <c r="M18" i="29"/>
  <c r="K19" i="29"/>
  <c r="M19" i="29"/>
  <c r="M20" i="29"/>
  <c r="M21" i="29"/>
  <c r="M22" i="29"/>
  <c r="M23" i="29"/>
  <c r="K25" i="29"/>
  <c r="M25" i="29"/>
  <c r="K26" i="29"/>
  <c r="M26" i="29"/>
  <c r="L15" i="29"/>
  <c r="N15" i="29"/>
  <c r="K15" i="29"/>
  <c r="M15" i="29"/>
  <c r="H25" i="27"/>
  <c r="H24" i="27"/>
  <c r="G25" i="27"/>
  <c r="Q15" i="26"/>
  <c r="S15" i="26"/>
  <c r="W15" i="26"/>
  <c r="R15" i="26"/>
  <c r="V15" i="26"/>
  <c r="X15" i="26"/>
  <c r="AH26" i="24"/>
  <c r="W10" i="24"/>
  <c r="AA10" i="24"/>
  <c r="AE10" i="24"/>
  <c r="AI10" i="24"/>
  <c r="W12" i="24"/>
  <c r="AA12" i="24"/>
  <c r="AE12" i="24"/>
  <c r="AI12" i="24"/>
  <c r="W13" i="24"/>
  <c r="AI13" i="24"/>
  <c r="W14" i="24"/>
  <c r="AA14" i="24"/>
  <c r="AE14" i="24"/>
  <c r="AI14" i="24"/>
  <c r="W15" i="24"/>
  <c r="AA15" i="24"/>
  <c r="AE15" i="24"/>
  <c r="AI15" i="24"/>
  <c r="W17" i="24"/>
  <c r="AA17" i="24"/>
  <c r="AE17" i="24"/>
  <c r="AI17" i="24"/>
  <c r="W18" i="24"/>
  <c r="AA18" i="24"/>
  <c r="AE18" i="24"/>
  <c r="AI18" i="24"/>
  <c r="W19" i="24"/>
  <c r="AA19" i="24"/>
  <c r="AE19" i="24"/>
  <c r="AI19" i="24"/>
  <c r="W20" i="24"/>
  <c r="AA20" i="24"/>
  <c r="AE20" i="24"/>
  <c r="AI20" i="24"/>
  <c r="W21" i="24"/>
  <c r="AA21" i="24"/>
  <c r="AE21" i="24"/>
  <c r="AI21" i="24"/>
  <c r="W22" i="24"/>
  <c r="AA22" i="24"/>
  <c r="AE22" i="24"/>
  <c r="AI22" i="24"/>
  <c r="W23" i="24"/>
  <c r="AA23" i="24"/>
  <c r="AE23" i="24"/>
  <c r="AI23" i="24"/>
  <c r="W25" i="24"/>
  <c r="AA25" i="24"/>
  <c r="AE25" i="24"/>
  <c r="AI25" i="24"/>
  <c r="W26" i="24"/>
  <c r="AA26" i="24"/>
  <c r="AA13" i="24"/>
  <c r="AE13" i="24"/>
  <c r="V10" i="24"/>
  <c r="X10" i="24"/>
  <c r="Z10" i="24"/>
  <c r="AB10" i="24"/>
  <c r="AD10" i="24"/>
  <c r="AF10" i="24"/>
  <c r="AH10" i="24"/>
  <c r="AJ10" i="24"/>
  <c r="V12" i="24"/>
  <c r="X12" i="24"/>
  <c r="Z12" i="24"/>
  <c r="AB12" i="24"/>
  <c r="AD12" i="24"/>
  <c r="AF12" i="24"/>
  <c r="AH12" i="24"/>
  <c r="AJ12" i="24"/>
  <c r="V13" i="24"/>
  <c r="X13" i="24"/>
  <c r="Z13" i="24"/>
  <c r="AB13" i="24"/>
  <c r="AD13" i="24"/>
  <c r="AF13" i="24"/>
  <c r="AH13" i="24"/>
  <c r="AJ13" i="24"/>
  <c r="V14" i="24"/>
  <c r="X14" i="24"/>
  <c r="Z14" i="24"/>
  <c r="AB14" i="24"/>
  <c r="AD14" i="24"/>
  <c r="AF14" i="24"/>
  <c r="AH14" i="24"/>
  <c r="AJ14" i="24"/>
  <c r="V15" i="24"/>
  <c r="X15" i="24"/>
  <c r="Z15" i="24"/>
  <c r="AB15" i="24"/>
  <c r="AD15" i="24"/>
  <c r="AF15" i="24"/>
  <c r="AH15" i="24"/>
  <c r="AJ15" i="24"/>
  <c r="V17" i="24"/>
  <c r="X17" i="24"/>
  <c r="Z17" i="24"/>
  <c r="AB17" i="24"/>
  <c r="AD17" i="24"/>
  <c r="AF17" i="24"/>
  <c r="AH17" i="24"/>
  <c r="AJ17" i="24"/>
  <c r="V18" i="24"/>
  <c r="X18" i="24"/>
  <c r="Z18" i="24"/>
  <c r="AB18" i="24"/>
  <c r="AD18" i="24"/>
  <c r="AF18" i="24"/>
  <c r="AH18" i="24"/>
  <c r="AJ18" i="24"/>
  <c r="V19" i="24"/>
  <c r="X19" i="24"/>
  <c r="Z19" i="24"/>
  <c r="AB19" i="24"/>
  <c r="AD19" i="24"/>
  <c r="AF19" i="24"/>
  <c r="AH19" i="24"/>
  <c r="AJ19" i="24"/>
  <c r="V20" i="24"/>
  <c r="X20" i="24"/>
  <c r="Z20" i="24"/>
  <c r="AB20" i="24"/>
  <c r="AD20" i="24"/>
  <c r="AF20" i="24"/>
  <c r="AH20" i="24"/>
  <c r="AJ20" i="24"/>
  <c r="V21" i="24"/>
  <c r="X21" i="24"/>
  <c r="Z21" i="24"/>
  <c r="AB21" i="24"/>
  <c r="AD21" i="24"/>
  <c r="AF21" i="24"/>
  <c r="AH21" i="24"/>
  <c r="AJ21" i="24"/>
  <c r="V22" i="24"/>
  <c r="X22" i="24"/>
  <c r="Z22" i="24"/>
  <c r="AB22" i="24"/>
  <c r="AD22" i="24"/>
  <c r="AF22" i="24"/>
  <c r="AH22" i="24"/>
  <c r="AJ22" i="24"/>
  <c r="V23" i="24"/>
  <c r="X23" i="24"/>
  <c r="Z23" i="24"/>
  <c r="AB23" i="24"/>
  <c r="AD23" i="24"/>
  <c r="AF23" i="24"/>
  <c r="AH23" i="24"/>
  <c r="AJ23" i="24"/>
  <c r="V25" i="24"/>
  <c r="X25" i="24"/>
  <c r="Z25" i="24"/>
  <c r="AB25" i="24"/>
  <c r="AD25" i="24"/>
  <c r="AF25" i="24"/>
  <c r="AH25" i="24"/>
  <c r="AJ25" i="24"/>
  <c r="V26" i="24"/>
  <c r="X26" i="24"/>
  <c r="Z26" i="24"/>
  <c r="AB26" i="24"/>
  <c r="AD26" i="24"/>
  <c r="AE26" i="24"/>
  <c r="AI26" i="24"/>
  <c r="AF26" i="24"/>
  <c r="AJ26" i="24"/>
  <c r="B17" i="17"/>
  <c r="B16" i="17"/>
  <c r="B2" i="23" l="1"/>
  <c r="B2" i="22"/>
  <c r="L25" i="23"/>
  <c r="L24" i="23"/>
  <c r="L22" i="23"/>
  <c r="L21" i="23"/>
  <c r="L20" i="23"/>
  <c r="L19" i="23"/>
  <c r="L18" i="23"/>
  <c r="L17" i="23"/>
  <c r="L16" i="23"/>
  <c r="L14" i="23"/>
  <c r="L13" i="23"/>
  <c r="L12" i="23"/>
  <c r="L11" i="23"/>
  <c r="N25" i="22"/>
  <c r="M25" i="22"/>
  <c r="L25" i="22"/>
  <c r="K25" i="22"/>
  <c r="J25" i="22"/>
  <c r="N24" i="22"/>
  <c r="M24" i="22"/>
  <c r="L24" i="22"/>
  <c r="K24" i="22"/>
  <c r="J24" i="22"/>
  <c r="N22" i="22"/>
  <c r="M22" i="22"/>
  <c r="L22" i="22"/>
  <c r="K22" i="22"/>
  <c r="J22" i="22"/>
  <c r="N21" i="22"/>
  <c r="M21" i="22"/>
  <c r="L21" i="22"/>
  <c r="K21" i="22"/>
  <c r="J21" i="22"/>
  <c r="N20" i="22"/>
  <c r="M20" i="22"/>
  <c r="L20" i="22"/>
  <c r="K20" i="22"/>
  <c r="J20" i="22"/>
  <c r="N19" i="22"/>
  <c r="M19" i="22"/>
  <c r="L19" i="22"/>
  <c r="K19" i="22"/>
  <c r="J19" i="22"/>
  <c r="N18" i="22"/>
  <c r="M18" i="22"/>
  <c r="L18" i="22"/>
  <c r="K18" i="22"/>
  <c r="J18" i="22"/>
  <c r="L17" i="22"/>
  <c r="J17" i="22"/>
  <c r="N16" i="22"/>
  <c r="M16" i="22"/>
  <c r="L16" i="22"/>
  <c r="K16" i="22"/>
  <c r="J16" i="22"/>
  <c r="N14" i="22"/>
  <c r="M14" i="22"/>
  <c r="L14" i="22"/>
  <c r="K14" i="22"/>
  <c r="J14" i="22"/>
  <c r="N13" i="22"/>
  <c r="M13" i="22"/>
  <c r="L13" i="22"/>
  <c r="K13" i="22"/>
  <c r="J13" i="22"/>
  <c r="N12" i="22"/>
  <c r="M12" i="22"/>
  <c r="L12" i="22"/>
  <c r="K12" i="22"/>
  <c r="J12" i="22"/>
  <c r="N11" i="22"/>
  <c r="M11" i="22"/>
  <c r="L11" i="22"/>
  <c r="K11" i="22"/>
  <c r="J11" i="22"/>
  <c r="N9" i="22"/>
  <c r="M9" i="22"/>
  <c r="L9" i="22"/>
  <c r="K9" i="22"/>
  <c r="J9" i="22"/>
  <c r="O9" i="23" l="1"/>
  <c r="K11" i="23"/>
  <c r="M11" i="23"/>
  <c r="O11" i="23"/>
  <c r="K12" i="23"/>
  <c r="M12" i="23"/>
  <c r="O12" i="23"/>
  <c r="K13" i="23"/>
  <c r="M13" i="23"/>
  <c r="O13" i="23"/>
  <c r="K14" i="23"/>
  <c r="M14" i="23"/>
  <c r="O14" i="23"/>
  <c r="K16" i="23"/>
  <c r="M16" i="23"/>
  <c r="O16" i="23"/>
  <c r="K17" i="23"/>
  <c r="M17" i="23"/>
  <c r="K18" i="23"/>
  <c r="M18" i="23"/>
  <c r="O18" i="23"/>
  <c r="K19" i="23"/>
  <c r="M19" i="23"/>
  <c r="O19" i="23"/>
  <c r="K20" i="23"/>
  <c r="M20" i="23"/>
  <c r="O20" i="23"/>
  <c r="K21" i="23"/>
  <c r="M21" i="23"/>
  <c r="O21" i="23"/>
  <c r="K22" i="23"/>
  <c r="M22" i="23"/>
  <c r="O22" i="23"/>
  <c r="K24" i="23"/>
  <c r="M24" i="23"/>
  <c r="O24" i="23"/>
  <c r="K25" i="23"/>
  <c r="M25" i="23"/>
  <c r="O25" i="23"/>
  <c r="K9" i="23"/>
  <c r="M9" i="23"/>
  <c r="L9" i="23"/>
  <c r="N9" i="23"/>
  <c r="P9" i="23"/>
  <c r="N11" i="23"/>
  <c r="P11" i="23"/>
  <c r="N12" i="23"/>
  <c r="P12" i="23"/>
  <c r="N13" i="23"/>
  <c r="P13" i="23"/>
  <c r="N14" i="23"/>
  <c r="P14" i="23"/>
  <c r="N16" i="23"/>
  <c r="P16" i="23"/>
  <c r="N17" i="23"/>
  <c r="N18" i="23"/>
  <c r="P18" i="23"/>
  <c r="N19" i="23"/>
  <c r="P19" i="23"/>
  <c r="N20" i="23"/>
  <c r="P20" i="23"/>
  <c r="N21" i="23"/>
  <c r="P21" i="23"/>
  <c r="N22" i="23"/>
  <c r="P22" i="23"/>
  <c r="N24" i="23"/>
  <c r="P24" i="23"/>
  <c r="N25" i="23"/>
  <c r="P25" i="23"/>
  <c r="O17" i="23"/>
  <c r="P17" i="23"/>
  <c r="K17" i="22"/>
  <c r="M17" i="22"/>
  <c r="N17" i="22"/>
  <c r="B2" i="18" l="1"/>
  <c r="B2" i="21"/>
  <c r="B2" i="7"/>
  <c r="B2" i="6"/>
  <c r="B2" i="3"/>
  <c r="B2" i="2"/>
  <c r="B2" i="5"/>
  <c r="B2" i="1"/>
  <c r="B2" i="15"/>
  <c r="B14" i="17"/>
  <c r="B13" i="17"/>
  <c r="B12" i="17"/>
  <c r="B11" i="17" l="1"/>
  <c r="X26" i="21"/>
  <c r="X25" i="21"/>
  <c r="X23" i="21"/>
  <c r="X22" i="21"/>
  <c r="X21" i="21"/>
  <c r="X20" i="21"/>
  <c r="X19" i="21"/>
  <c r="X18" i="21"/>
  <c r="X17" i="21"/>
  <c r="X15" i="21"/>
  <c r="X14" i="21"/>
  <c r="X13" i="21"/>
  <c r="Q10" i="21" l="1"/>
  <c r="W10" i="21"/>
  <c r="Q12" i="21"/>
  <c r="W12" i="21"/>
  <c r="X10" i="21"/>
  <c r="Z10" i="21"/>
  <c r="AB10" i="21"/>
  <c r="X12" i="21"/>
  <c r="Z12" i="21"/>
  <c r="AB12" i="21"/>
  <c r="Z13" i="21"/>
  <c r="AB13" i="21"/>
  <c r="Z14" i="21"/>
  <c r="AB14" i="21"/>
  <c r="Z15" i="21"/>
  <c r="AB15" i="21"/>
  <c r="Z17" i="21"/>
  <c r="AB17" i="21"/>
  <c r="Z18" i="21"/>
  <c r="AB18" i="21"/>
  <c r="Z19" i="21"/>
  <c r="AB19" i="21"/>
  <c r="Z20" i="21"/>
  <c r="AB20" i="21"/>
  <c r="Z21" i="21"/>
  <c r="AB21" i="21"/>
  <c r="Z22" i="21"/>
  <c r="AB22" i="21"/>
  <c r="Z23" i="21"/>
  <c r="AB23" i="21"/>
  <c r="Z25" i="21"/>
  <c r="AB25" i="21"/>
  <c r="Z26" i="21"/>
  <c r="AB26" i="21"/>
  <c r="Y10" i="21"/>
  <c r="AA10" i="21"/>
  <c r="Y12" i="21"/>
  <c r="AA12" i="21"/>
  <c r="W13" i="21"/>
  <c r="Y13" i="21"/>
  <c r="AA13" i="21"/>
  <c r="W14" i="21"/>
  <c r="Y14" i="21"/>
  <c r="AA14" i="21"/>
  <c r="W15" i="21"/>
  <c r="Y15" i="21"/>
  <c r="AA15" i="21"/>
  <c r="W17" i="21"/>
  <c r="Y17" i="21"/>
  <c r="AA17" i="21"/>
  <c r="W18" i="21"/>
  <c r="Y18" i="21"/>
  <c r="AA18" i="21"/>
  <c r="W19" i="21"/>
  <c r="Y19" i="21"/>
  <c r="AA19" i="21"/>
  <c r="W20" i="21"/>
  <c r="Y20" i="21"/>
  <c r="AA20" i="21"/>
  <c r="W21" i="21"/>
  <c r="Y21" i="21"/>
  <c r="AA21" i="21"/>
  <c r="W22" i="21"/>
  <c r="Y22" i="21"/>
  <c r="AA22" i="21"/>
  <c r="W23" i="21"/>
  <c r="Y23" i="21"/>
  <c r="AA23" i="21"/>
  <c r="W25" i="21"/>
  <c r="Y25" i="21"/>
  <c r="AA25" i="21"/>
  <c r="W26" i="21"/>
  <c r="Y26" i="21"/>
  <c r="AA26" i="21"/>
  <c r="B10" i="17" l="1"/>
  <c r="B9" i="17"/>
  <c r="R23" i="21" l="1"/>
  <c r="R22" i="21"/>
  <c r="R21" i="21"/>
  <c r="R20" i="21"/>
  <c r="R19" i="21"/>
  <c r="R18" i="21"/>
  <c r="R17" i="21"/>
  <c r="R15" i="21"/>
  <c r="R14" i="21"/>
  <c r="R13" i="21"/>
  <c r="R12" i="21"/>
  <c r="R10" i="21"/>
  <c r="R25" i="21" l="1"/>
  <c r="R26" i="21"/>
  <c r="T10" i="21"/>
  <c r="V10" i="21"/>
  <c r="T12" i="21"/>
  <c r="V12" i="21"/>
  <c r="T13" i="21"/>
  <c r="V13" i="21"/>
  <c r="T14" i="21"/>
  <c r="V14" i="21"/>
  <c r="T15" i="21"/>
  <c r="V15" i="21"/>
  <c r="T17" i="21"/>
  <c r="V17" i="21"/>
  <c r="T18" i="21"/>
  <c r="V18" i="21"/>
  <c r="T19" i="21"/>
  <c r="V19" i="21"/>
  <c r="T20" i="21"/>
  <c r="V20" i="21"/>
  <c r="T21" i="21"/>
  <c r="V21" i="21"/>
  <c r="T22" i="21"/>
  <c r="V22" i="21"/>
  <c r="T23" i="21"/>
  <c r="V23" i="21"/>
  <c r="T25" i="21"/>
  <c r="V25" i="21"/>
  <c r="T26" i="21"/>
  <c r="V26" i="21"/>
  <c r="S10" i="21"/>
  <c r="U10" i="21"/>
  <c r="S12" i="21"/>
  <c r="U12" i="21"/>
  <c r="Q13" i="21"/>
  <c r="S13" i="21"/>
  <c r="U13" i="21"/>
  <c r="Q14" i="21"/>
  <c r="S14" i="21"/>
  <c r="U14" i="21"/>
  <c r="Q15" i="21"/>
  <c r="S15" i="21"/>
  <c r="U15" i="21"/>
  <c r="Q17" i="21"/>
  <c r="S17" i="21"/>
  <c r="U17" i="21"/>
  <c r="Q18" i="21"/>
  <c r="S18" i="21"/>
  <c r="U18" i="21"/>
  <c r="Q19" i="21"/>
  <c r="S19" i="21"/>
  <c r="U19" i="21"/>
  <c r="Q20" i="21"/>
  <c r="S20" i="21"/>
  <c r="U20" i="21"/>
  <c r="Q21" i="21"/>
  <c r="S21" i="21"/>
  <c r="U21" i="21"/>
  <c r="Q22" i="21"/>
  <c r="S22" i="21"/>
  <c r="U22" i="21"/>
  <c r="Q23" i="21"/>
  <c r="S23" i="21"/>
  <c r="U23" i="21"/>
  <c r="Q25" i="21"/>
  <c r="Q26" i="21"/>
  <c r="S25" i="21"/>
  <c r="U25" i="21"/>
  <c r="S26" i="21"/>
  <c r="U26" i="21"/>
  <c r="X26" i="7" l="1"/>
  <c r="W26" i="7"/>
  <c r="V26" i="7"/>
  <c r="U26" i="7"/>
  <c r="T26" i="7"/>
  <c r="S26" i="7"/>
  <c r="R26" i="7"/>
  <c r="Q26" i="7"/>
  <c r="P26" i="7"/>
  <c r="O26" i="7"/>
  <c r="X25" i="7"/>
  <c r="W25" i="7"/>
  <c r="V25" i="7"/>
  <c r="U25" i="7"/>
  <c r="T25" i="7"/>
  <c r="S25" i="7"/>
  <c r="R25" i="7"/>
  <c r="Q25" i="7"/>
  <c r="P25" i="7"/>
  <c r="O25" i="7"/>
  <c r="L25" i="6"/>
  <c r="K25" i="6"/>
  <c r="J25" i="6"/>
  <c r="I25" i="6"/>
  <c r="L24" i="6"/>
  <c r="K24" i="6"/>
  <c r="J24" i="6"/>
  <c r="I24" i="6"/>
  <c r="AR26" i="5"/>
  <c r="AQ26" i="5"/>
  <c r="AP26" i="5"/>
  <c r="AO26" i="5"/>
  <c r="AN26" i="5"/>
  <c r="AM26" i="5"/>
  <c r="AL26" i="5"/>
  <c r="AK26" i="5"/>
  <c r="AJ26" i="5"/>
  <c r="AI26" i="5"/>
  <c r="AH26" i="5"/>
  <c r="AG26" i="5"/>
  <c r="AF26" i="5"/>
  <c r="AE26" i="5"/>
  <c r="AD26" i="5"/>
  <c r="AC26" i="5"/>
  <c r="AB26" i="5"/>
  <c r="AA26" i="5"/>
  <c r="Z26" i="5"/>
  <c r="Y26" i="5"/>
  <c r="AR25" i="5"/>
  <c r="AQ25" i="5"/>
  <c r="AP25" i="5"/>
  <c r="AO25" i="5"/>
  <c r="AN25" i="5"/>
  <c r="AM25" i="5"/>
  <c r="AL25" i="5"/>
  <c r="AK25" i="5"/>
  <c r="AJ25" i="5"/>
  <c r="AI25" i="5"/>
  <c r="AH25" i="5"/>
  <c r="AG25" i="5"/>
  <c r="AF25" i="5"/>
  <c r="AE25" i="5"/>
  <c r="AD25" i="5"/>
  <c r="AC25" i="5"/>
  <c r="AB25" i="5"/>
  <c r="AA25" i="5"/>
  <c r="Z25" i="5"/>
  <c r="Y25" i="5"/>
  <c r="X26" i="3"/>
  <c r="W26" i="3"/>
  <c r="V26" i="3"/>
  <c r="U26" i="3"/>
  <c r="T26" i="3"/>
  <c r="S26" i="3"/>
  <c r="R26" i="3"/>
  <c r="Q26" i="3"/>
  <c r="P26" i="3"/>
  <c r="O26" i="3"/>
  <c r="X25" i="3"/>
  <c r="W25" i="3"/>
  <c r="V25" i="3"/>
  <c r="U25" i="3"/>
  <c r="T25" i="3"/>
  <c r="S25" i="3"/>
  <c r="R25" i="3"/>
  <c r="Q25" i="3"/>
  <c r="P25" i="3"/>
  <c r="O25" i="3"/>
  <c r="L25" i="2"/>
  <c r="K25" i="2"/>
  <c r="J25" i="2"/>
  <c r="I25" i="2"/>
  <c r="L24" i="2"/>
  <c r="K24" i="2"/>
  <c r="J24" i="2"/>
  <c r="I24" i="2"/>
  <c r="K26" i="15"/>
  <c r="J26" i="15"/>
  <c r="I26" i="15"/>
  <c r="K25" i="15"/>
  <c r="J25" i="15"/>
  <c r="I25" i="15"/>
  <c r="K23" i="15"/>
  <c r="J23" i="15"/>
  <c r="I23" i="15"/>
  <c r="K22" i="15"/>
  <c r="J22" i="15"/>
  <c r="I22" i="15"/>
  <c r="K21" i="15"/>
  <c r="J21" i="15"/>
  <c r="I21" i="15"/>
  <c r="K20" i="15"/>
  <c r="J20" i="15"/>
  <c r="I20" i="15"/>
  <c r="K19" i="15"/>
  <c r="J19" i="15"/>
  <c r="I19" i="15"/>
  <c r="K18" i="15"/>
  <c r="J18" i="15"/>
  <c r="I18" i="15"/>
  <c r="K17" i="15"/>
  <c r="J17" i="15"/>
  <c r="I17" i="15"/>
  <c r="K15" i="15"/>
  <c r="J15" i="15"/>
  <c r="I15" i="15"/>
  <c r="K14" i="15"/>
  <c r="J14" i="15"/>
  <c r="I14" i="15"/>
  <c r="K13" i="15"/>
  <c r="J13" i="15"/>
  <c r="I13" i="15"/>
  <c r="K12" i="15"/>
  <c r="J12" i="15"/>
  <c r="I12" i="15"/>
  <c r="J10" i="15"/>
  <c r="K10" i="15"/>
  <c r="I10" i="15"/>
  <c r="J25" i="1"/>
  <c r="I25" i="1"/>
  <c r="H25" i="1"/>
  <c r="J24" i="1"/>
  <c r="I24" i="1"/>
  <c r="H24" i="1"/>
  <c r="S26" i="15"/>
  <c r="R26" i="15"/>
  <c r="Q26" i="15"/>
  <c r="P26" i="15"/>
  <c r="O26" i="15"/>
  <c r="N26" i="15"/>
  <c r="S25" i="15"/>
  <c r="R25" i="15"/>
  <c r="Q25" i="15"/>
  <c r="P25" i="15"/>
  <c r="O25" i="15"/>
  <c r="N25" i="15"/>
  <c r="N18" i="15"/>
  <c r="O18" i="15"/>
  <c r="P18" i="15"/>
  <c r="Q18" i="15"/>
  <c r="R18" i="15"/>
  <c r="S18" i="15"/>
  <c r="N19" i="15"/>
  <c r="O19" i="15"/>
  <c r="P19" i="15"/>
  <c r="Q19" i="15"/>
  <c r="R19" i="15"/>
  <c r="S19" i="15"/>
  <c r="N20" i="15"/>
  <c r="O20" i="15"/>
  <c r="P20" i="15"/>
  <c r="Q20" i="15"/>
  <c r="R20" i="15"/>
  <c r="S20" i="15"/>
  <c r="N21" i="15"/>
  <c r="O21" i="15"/>
  <c r="P21" i="15"/>
  <c r="Q21" i="15"/>
  <c r="R21" i="15"/>
  <c r="S21" i="15"/>
  <c r="N22" i="15"/>
  <c r="O22" i="15"/>
  <c r="P22" i="15"/>
  <c r="Q22" i="15"/>
  <c r="R22" i="15"/>
  <c r="S22" i="15"/>
  <c r="N23" i="15"/>
  <c r="O23" i="15"/>
  <c r="P23" i="15"/>
  <c r="Q23" i="15"/>
  <c r="R23" i="15"/>
  <c r="S23" i="15"/>
  <c r="S17" i="15"/>
  <c r="R17" i="15"/>
  <c r="Q17" i="15"/>
  <c r="P17" i="15"/>
  <c r="O17" i="15"/>
  <c r="N17" i="15"/>
  <c r="N13" i="15"/>
  <c r="O13" i="15"/>
  <c r="P13" i="15"/>
  <c r="Q13" i="15"/>
  <c r="R13" i="15"/>
  <c r="S13" i="15"/>
  <c r="N14" i="15"/>
  <c r="O14" i="15"/>
  <c r="P14" i="15"/>
  <c r="Q14" i="15"/>
  <c r="R14" i="15"/>
  <c r="S14" i="15"/>
  <c r="N15" i="15"/>
  <c r="O15" i="15"/>
  <c r="P15" i="15"/>
  <c r="Q15" i="15"/>
  <c r="R15" i="15"/>
  <c r="S15" i="15"/>
  <c r="S12" i="15"/>
  <c r="R12" i="15"/>
  <c r="Q12" i="15"/>
  <c r="P12" i="15"/>
  <c r="O12" i="15"/>
  <c r="N12" i="15"/>
  <c r="X26" i="15"/>
  <c r="W26" i="15"/>
  <c r="V26" i="15"/>
  <c r="X25" i="15"/>
  <c r="W25" i="15"/>
  <c r="V25" i="15"/>
  <c r="N10" i="15" l="1"/>
  <c r="P10" i="15"/>
  <c r="R10" i="15"/>
  <c r="O10" i="15"/>
  <c r="Q10" i="15"/>
  <c r="S10" i="15"/>
  <c r="B8" i="17" l="1"/>
  <c r="B6" i="17"/>
  <c r="W23" i="15" l="1"/>
  <c r="X23" i="15"/>
  <c r="X10" i="15" l="1"/>
  <c r="W10" i="15"/>
  <c r="V10" i="15"/>
  <c r="V22" i="15" l="1"/>
  <c r="V18" i="15"/>
  <c r="V13" i="15"/>
  <c r="V23" i="15"/>
  <c r="W20" i="15"/>
  <c r="V19" i="15"/>
  <c r="W15" i="15"/>
  <c r="V14" i="15"/>
  <c r="W21" i="15"/>
  <c r="V20" i="15"/>
  <c r="X18" i="15"/>
  <c r="V15" i="15"/>
  <c r="X13" i="15"/>
  <c r="W12" i="15"/>
  <c r="AL22" i="5"/>
  <c r="W14" i="3"/>
  <c r="AJ18" i="5"/>
  <c r="AI23" i="5"/>
  <c r="V14" i="7"/>
  <c r="W13" i="7"/>
  <c r="O14" i="7"/>
  <c r="P13" i="7"/>
  <c r="Q12" i="7"/>
  <c r="Z23" i="5"/>
  <c r="AB21" i="5"/>
  <c r="Z18" i="5"/>
  <c r="Y13" i="5"/>
  <c r="AF12" i="5"/>
  <c r="AR15" i="5"/>
  <c r="S10" i="3"/>
  <c r="AL15" i="5"/>
  <c r="AQ13" i="5"/>
  <c r="T15" i="3"/>
  <c r="X10" i="7"/>
  <c r="P10" i="7"/>
  <c r="AK14" i="5"/>
  <c r="AE15" i="5"/>
  <c r="AD13" i="5"/>
  <c r="AF10" i="5"/>
  <c r="W17" i="15" l="1"/>
  <c r="AR14" i="5"/>
  <c r="O15" i="3"/>
  <c r="Y12" i="5"/>
  <c r="AB20" i="5"/>
  <c r="AB17" i="5"/>
  <c r="Z19" i="5"/>
  <c r="AA22" i="5"/>
  <c r="X15" i="3"/>
  <c r="S15" i="3"/>
  <c r="P15" i="3"/>
  <c r="AL14" i="5"/>
  <c r="AE13" i="5"/>
  <c r="AA12" i="5"/>
  <c r="AA13" i="5"/>
  <c r="AA18" i="5"/>
  <c r="Y20" i="5"/>
  <c r="AA21" i="5"/>
  <c r="AC12" i="5"/>
  <c r="Y17" i="5"/>
  <c r="AB18" i="5"/>
  <c r="Z20" i="5"/>
  <c r="AC21" i="5"/>
  <c r="AA23" i="5"/>
  <c r="AC19" i="5"/>
  <c r="AC23" i="5"/>
  <c r="Z12" i="5"/>
  <c r="Y18" i="5"/>
  <c r="AB19" i="5"/>
  <c r="Z21" i="5"/>
  <c r="AC22" i="5"/>
  <c r="J9" i="6"/>
  <c r="J16" i="6"/>
  <c r="J18" i="6"/>
  <c r="J20" i="6"/>
  <c r="J22" i="6"/>
  <c r="K22" i="6"/>
  <c r="L22" i="6"/>
  <c r="R10" i="7"/>
  <c r="S14" i="7"/>
  <c r="R12" i="7"/>
  <c r="P12" i="7"/>
  <c r="S13" i="7"/>
  <c r="P14" i="7"/>
  <c r="U10" i="7"/>
  <c r="U14" i="7"/>
  <c r="S10" i="7"/>
  <c r="AE12" i="5"/>
  <c r="AD15" i="5"/>
  <c r="AH15" i="5"/>
  <c r="AE10" i="5"/>
  <c r="AD12" i="5"/>
  <c r="AG13" i="5"/>
  <c r="AI19" i="5"/>
  <c r="R15" i="3"/>
  <c r="AN13" i="5"/>
  <c r="AR13" i="5"/>
  <c r="AN15" i="5"/>
  <c r="AQ15" i="5"/>
  <c r="X13" i="7"/>
  <c r="U14" i="3"/>
  <c r="V14" i="3"/>
  <c r="U15" i="3"/>
  <c r="AJ15" i="5"/>
  <c r="AK22" i="5"/>
  <c r="AJ19" i="5"/>
  <c r="AJ14" i="5"/>
  <c r="AK23" i="5"/>
  <c r="AM23" i="5"/>
  <c r="H20" i="1"/>
  <c r="AI22" i="5"/>
  <c r="O10" i="7"/>
  <c r="X22" i="15"/>
  <c r="X12" i="15"/>
  <c r="X17" i="15"/>
  <c r="X21" i="15"/>
  <c r="W14" i="15"/>
  <c r="X15" i="15"/>
  <c r="W19" i="15"/>
  <c r="X20" i="15"/>
  <c r="V12" i="15"/>
  <c r="W13" i="15"/>
  <c r="X14" i="15"/>
  <c r="V17" i="15"/>
  <c r="W18" i="15"/>
  <c r="X19" i="15"/>
  <c r="V21" i="15"/>
  <c r="W22" i="15"/>
  <c r="AH13" i="5"/>
  <c r="AI14" i="5"/>
  <c r="K9" i="6"/>
  <c r="AN14" i="5"/>
  <c r="AO14" i="5"/>
  <c r="P10" i="3"/>
  <c r="O10" i="3"/>
  <c r="AK15" i="5"/>
  <c r="AI15" i="5"/>
  <c r="AB12" i="5"/>
  <c r="AC20" i="5"/>
  <c r="Z13" i="5"/>
  <c r="Y19" i="5"/>
  <c r="Y23" i="5"/>
  <c r="AB13" i="5"/>
  <c r="AC17" i="5"/>
  <c r="AA19" i="5"/>
  <c r="Y21" i="5"/>
  <c r="AB22" i="5"/>
  <c r="AA17" i="5"/>
  <c r="Z22" i="5"/>
  <c r="AC13" i="5"/>
  <c r="Z17" i="5"/>
  <c r="AC18" i="5"/>
  <c r="AA20" i="5"/>
  <c r="Y22" i="5"/>
  <c r="AB23" i="5"/>
  <c r="I16" i="6"/>
  <c r="J14" i="6"/>
  <c r="J17" i="6"/>
  <c r="J19" i="6"/>
  <c r="J21" i="6"/>
  <c r="I17" i="6"/>
  <c r="I22" i="6"/>
  <c r="K14" i="6"/>
  <c r="K17" i="6"/>
  <c r="K19" i="6"/>
  <c r="K21" i="6"/>
  <c r="L9" i="6"/>
  <c r="L17" i="6"/>
  <c r="L21" i="6"/>
  <c r="O12" i="7"/>
  <c r="S12" i="7"/>
  <c r="R13" i="7"/>
  <c r="Q14" i="7"/>
  <c r="W10" i="7"/>
  <c r="U13" i="7"/>
  <c r="T14" i="7"/>
  <c r="X14" i="7"/>
  <c r="Q13" i="7"/>
  <c r="Q10" i="7"/>
  <c r="O13" i="7"/>
  <c r="R14" i="7"/>
  <c r="V10" i="7"/>
  <c r="V13" i="7"/>
  <c r="AD10" i="5"/>
  <c r="AH10" i="5"/>
  <c r="AG12" i="5"/>
  <c r="AF13" i="5"/>
  <c r="AF15" i="5"/>
  <c r="AG10" i="5"/>
  <c r="AH12" i="5"/>
  <c r="AG15" i="5"/>
  <c r="Q10" i="3"/>
  <c r="Q15" i="3"/>
  <c r="R10" i="3"/>
  <c r="J14" i="2"/>
  <c r="AP13" i="5"/>
  <c r="AQ14" i="5"/>
  <c r="AP15" i="5"/>
  <c r="AO13" i="5"/>
  <c r="AP14" i="5"/>
  <c r="AO15" i="5"/>
  <c r="T10" i="7"/>
  <c r="T13" i="7"/>
  <c r="W14" i="7"/>
  <c r="J19" i="1"/>
  <c r="H16" i="1"/>
  <c r="I21" i="1"/>
  <c r="V15" i="3"/>
  <c r="T14" i="3"/>
  <c r="X14" i="3"/>
  <c r="W15" i="3"/>
  <c r="AL18" i="5"/>
  <c r="AJ23" i="5"/>
  <c r="AK18" i="5"/>
  <c r="AM15" i="5"/>
  <c r="AJ22" i="5"/>
  <c r="AM22" i="5"/>
  <c r="AL19" i="5"/>
  <c r="J11" i="1"/>
  <c r="H13" i="1"/>
  <c r="H18" i="1"/>
  <c r="I16" i="1"/>
  <c r="J17" i="1"/>
  <c r="I20" i="1"/>
  <c r="J21" i="1"/>
  <c r="AM19" i="5"/>
  <c r="AM14" i="5"/>
  <c r="AI18" i="5"/>
  <c r="AM18" i="5"/>
  <c r="AL23" i="5"/>
  <c r="S17" i="7"/>
  <c r="O22" i="7"/>
  <c r="S19" i="7"/>
  <c r="O23" i="7"/>
  <c r="AH17" i="5"/>
  <c r="AF19" i="5"/>
  <c r="AG22" i="5"/>
  <c r="S18" i="3"/>
  <c r="R20" i="3"/>
  <c r="S23" i="3"/>
  <c r="AP17" i="5"/>
  <c r="AO18" i="5"/>
  <c r="AR19" i="5"/>
  <c r="AP21" i="5"/>
  <c r="AN23" i="5"/>
  <c r="U18" i="7"/>
  <c r="X19" i="7"/>
  <c r="V21" i="7"/>
  <c r="X23" i="7"/>
  <c r="W18" i="3"/>
  <c r="V19" i="3"/>
  <c r="U20" i="3"/>
  <c r="X21" i="3"/>
  <c r="V23" i="3"/>
  <c r="R15" i="7"/>
  <c r="AA15" i="5"/>
  <c r="R12" i="3"/>
  <c r="P14" i="3"/>
  <c r="I11" i="6"/>
  <c r="AL13" i="5"/>
  <c r="O13" i="3"/>
  <c r="I13" i="6"/>
  <c r="Q18" i="7" l="1"/>
  <c r="AO12" i="5"/>
  <c r="W22" i="3"/>
  <c r="X17" i="3"/>
  <c r="W20" i="7"/>
  <c r="V17" i="7"/>
  <c r="X22" i="7"/>
  <c r="AO22" i="5"/>
  <c r="AQ20" i="5"/>
  <c r="P22" i="3"/>
  <c r="S19" i="3"/>
  <c r="Q17" i="3"/>
  <c r="S22" i="3"/>
  <c r="P21" i="3"/>
  <c r="AF23" i="5"/>
  <c r="AH21" i="5"/>
  <c r="AE20" i="5"/>
  <c r="AG18" i="5"/>
  <c r="Q21" i="7"/>
  <c r="P18" i="7"/>
  <c r="Q20" i="7"/>
  <c r="X19" i="3"/>
  <c r="P23" i="3"/>
  <c r="L11" i="2"/>
  <c r="L19" i="6"/>
  <c r="L14" i="6"/>
  <c r="K11" i="6"/>
  <c r="AK19" i="5"/>
  <c r="L18" i="6"/>
  <c r="K18" i="6"/>
  <c r="I12" i="2"/>
  <c r="I9" i="2"/>
  <c r="K13" i="2"/>
  <c r="T17" i="3"/>
  <c r="U22" i="3"/>
  <c r="V22" i="3"/>
  <c r="U19" i="3"/>
  <c r="V18" i="3"/>
  <c r="T23" i="7"/>
  <c r="W23" i="7"/>
  <c r="U21" i="7"/>
  <c r="X18" i="7"/>
  <c r="T18" i="7"/>
  <c r="AR23" i="5"/>
  <c r="AN19" i="5"/>
  <c r="AR22" i="5"/>
  <c r="AN22" i="5"/>
  <c r="AO17" i="5"/>
  <c r="O19" i="3"/>
  <c r="R23" i="3"/>
  <c r="O22" i="3"/>
  <c r="R19" i="3"/>
  <c r="P17" i="3"/>
  <c r="AD21" i="5"/>
  <c r="AD17" i="5"/>
  <c r="AF22" i="5"/>
  <c r="AH20" i="5"/>
  <c r="AD20" i="5"/>
  <c r="AF18" i="5"/>
  <c r="AG17" i="5"/>
  <c r="R22" i="7"/>
  <c r="O21" i="7"/>
  <c r="Q19" i="7"/>
  <c r="P23" i="7"/>
  <c r="O20" i="7"/>
  <c r="X23" i="3"/>
  <c r="T23" i="3"/>
  <c r="U18" i="3"/>
  <c r="W23" i="3"/>
  <c r="X22" i="3"/>
  <c r="T22" i="3"/>
  <c r="U21" i="3"/>
  <c r="W19" i="3"/>
  <c r="U17" i="3"/>
  <c r="W22" i="7"/>
  <c r="U20" i="7"/>
  <c r="W18" i="7"/>
  <c r="U23" i="7"/>
  <c r="W21" i="7"/>
  <c r="T20" i="7"/>
  <c r="V18" i="7"/>
  <c r="AQ22" i="5"/>
  <c r="AO20" i="5"/>
  <c r="AQ18" i="5"/>
  <c r="AO23" i="5"/>
  <c r="AQ21" i="5"/>
  <c r="AO19" i="5"/>
  <c r="AQ17" i="5"/>
  <c r="I19" i="2"/>
  <c r="I17" i="2"/>
  <c r="R22" i="3"/>
  <c r="P20" i="3"/>
  <c r="R18" i="3"/>
  <c r="S17" i="3"/>
  <c r="O17" i="3"/>
  <c r="R21" i="3"/>
  <c r="O20" i="3"/>
  <c r="Q18" i="3"/>
  <c r="AE22" i="5"/>
  <c r="AG20" i="5"/>
  <c r="AE18" i="5"/>
  <c r="AF17" i="5"/>
  <c r="AH22" i="5"/>
  <c r="AD22" i="5"/>
  <c r="AF20" i="5"/>
  <c r="AH18" i="5"/>
  <c r="AD18" i="5"/>
  <c r="S23" i="7"/>
  <c r="R20" i="7"/>
  <c r="O19" i="7"/>
  <c r="Q23" i="7"/>
  <c r="P20" i="7"/>
  <c r="S20" i="7"/>
  <c r="R17" i="7"/>
  <c r="AP12" i="5"/>
  <c r="J13" i="2"/>
  <c r="P13" i="3"/>
  <c r="P21" i="7"/>
  <c r="Q22" i="7"/>
  <c r="S12" i="3"/>
  <c r="Q14" i="3"/>
  <c r="I19" i="1"/>
  <c r="J16" i="1"/>
  <c r="L14" i="2"/>
  <c r="AR12" i="5"/>
  <c r="AM13" i="5"/>
  <c r="H21" i="1"/>
  <c r="J22" i="1"/>
  <c r="I17" i="1"/>
  <c r="H11" i="1"/>
  <c r="W21" i="3"/>
  <c r="J18" i="1"/>
  <c r="I11" i="1"/>
  <c r="AR18" i="5"/>
  <c r="J9" i="2"/>
  <c r="Q21" i="3"/>
  <c r="Q12" i="3"/>
  <c r="P12" i="3"/>
  <c r="R23" i="7"/>
  <c r="Q15" i="7"/>
  <c r="L11" i="6"/>
  <c r="K13" i="6"/>
  <c r="J13" i="6"/>
  <c r="I19" i="6"/>
  <c r="AB15" i="5"/>
  <c r="Q13" i="3"/>
  <c r="O12" i="3"/>
  <c r="H19" i="1"/>
  <c r="I14" i="6"/>
  <c r="AI13" i="5"/>
  <c r="I9" i="1"/>
  <c r="J14" i="1"/>
  <c r="AN12" i="5"/>
  <c r="T21" i="3"/>
  <c r="U23" i="3"/>
  <c r="X20" i="3"/>
  <c r="T20" i="3"/>
  <c r="W17" i="3"/>
  <c r="T19" i="7"/>
  <c r="T22" i="7"/>
  <c r="V20" i="7"/>
  <c r="W19" i="7"/>
  <c r="U17" i="7"/>
  <c r="AQ23" i="5"/>
  <c r="AO21" i="5"/>
  <c r="AP20" i="5"/>
  <c r="AQ19" i="5"/>
  <c r="AN18" i="5"/>
  <c r="K22" i="2"/>
  <c r="K16" i="2"/>
  <c r="Q20" i="3"/>
  <c r="O18" i="3"/>
  <c r="AE23" i="5"/>
  <c r="AG21" i="5"/>
  <c r="AE19" i="5"/>
  <c r="S18" i="7"/>
  <c r="R21" i="7"/>
  <c r="V21" i="3"/>
  <c r="T19" i="3"/>
  <c r="V17" i="3"/>
  <c r="V20" i="3"/>
  <c r="X18" i="3"/>
  <c r="T18" i="3"/>
  <c r="V23" i="7"/>
  <c r="X21" i="7"/>
  <c r="T21" i="7"/>
  <c r="V19" i="7"/>
  <c r="X17" i="7"/>
  <c r="T17" i="7"/>
  <c r="V22" i="7"/>
  <c r="U22" i="7"/>
  <c r="X20" i="7"/>
  <c r="U19" i="7"/>
  <c r="W17" i="7"/>
  <c r="AP23" i="5"/>
  <c r="AR21" i="5"/>
  <c r="AN21" i="5"/>
  <c r="AP19" i="5"/>
  <c r="AR17" i="5"/>
  <c r="AN17" i="5"/>
  <c r="AP22" i="5"/>
  <c r="AR20" i="5"/>
  <c r="AN20" i="5"/>
  <c r="AP18" i="5"/>
  <c r="J21" i="2"/>
  <c r="J18" i="2"/>
  <c r="I20" i="2"/>
  <c r="Q23" i="3"/>
  <c r="S21" i="3"/>
  <c r="O21" i="3"/>
  <c r="Q19" i="3"/>
  <c r="Q22" i="3"/>
  <c r="S20" i="3"/>
  <c r="R17" i="3"/>
  <c r="AH23" i="5"/>
  <c r="AD23" i="5"/>
  <c r="AF21" i="5"/>
  <c r="AH19" i="5"/>
  <c r="AD19" i="5"/>
  <c r="AG23" i="5"/>
  <c r="AE21" i="5"/>
  <c r="AG19" i="5"/>
  <c r="AE17" i="5"/>
  <c r="P22" i="7"/>
  <c r="Q17" i="7"/>
  <c r="S22" i="7"/>
  <c r="O18" i="7"/>
  <c r="S21" i="7"/>
  <c r="R18" i="7"/>
  <c r="O17" i="7"/>
  <c r="P19" i="7"/>
  <c r="T15" i="7"/>
  <c r="W15" i="7"/>
  <c r="AJ13" i="5"/>
  <c r="AK13" i="5"/>
  <c r="W20" i="3"/>
  <c r="H12" i="1"/>
  <c r="L9" i="2"/>
  <c r="K19" i="2"/>
  <c r="I13" i="2"/>
  <c r="I11" i="2"/>
  <c r="S14" i="3"/>
  <c r="P19" i="3"/>
  <c r="R19" i="7"/>
  <c r="S15" i="7"/>
  <c r="P15" i="7"/>
  <c r="J11" i="6"/>
  <c r="I21" i="6"/>
  <c r="Y15" i="5"/>
  <c r="I13" i="1"/>
  <c r="R13" i="3"/>
  <c r="K14" i="2"/>
  <c r="J12" i="2"/>
  <c r="I18" i="1"/>
  <c r="J13" i="1"/>
  <c r="H17" i="1"/>
  <c r="L13" i="2"/>
  <c r="L12" i="2"/>
  <c r="J11" i="2"/>
  <c r="K12" i="2"/>
  <c r="K9" i="2"/>
  <c r="O23" i="3"/>
  <c r="P18" i="3"/>
  <c r="O14" i="3"/>
  <c r="R14" i="3"/>
  <c r="P17" i="7"/>
  <c r="O15" i="7"/>
  <c r="L20" i="6"/>
  <c r="L16" i="6"/>
  <c r="I18" i="6"/>
  <c r="K20" i="6"/>
  <c r="K16" i="6"/>
  <c r="I20" i="6"/>
  <c r="I9" i="6"/>
  <c r="AC15" i="5"/>
  <c r="Z15" i="5"/>
  <c r="S13" i="3"/>
  <c r="J20" i="1"/>
  <c r="K11" i="2"/>
  <c r="L13" i="6"/>
  <c r="I14" i="2"/>
  <c r="AQ12" i="5"/>
  <c r="AM21" i="5" l="1"/>
  <c r="AK21" i="5"/>
  <c r="AL21" i="5"/>
  <c r="AJ21" i="5"/>
  <c r="AI21" i="5"/>
  <c r="AJ20" i="5"/>
  <c r="AM20" i="5"/>
  <c r="AK20" i="5"/>
  <c r="AL20" i="5"/>
  <c r="AI20" i="5"/>
  <c r="V10" i="3"/>
  <c r="T10" i="3"/>
  <c r="U10" i="3"/>
  <c r="X10" i="3"/>
  <c r="W10" i="3"/>
  <c r="J12" i="6"/>
  <c r="L12" i="6"/>
  <c r="I12" i="6"/>
  <c r="K12" i="6"/>
  <c r="T12" i="3"/>
  <c r="U12" i="3"/>
  <c r="V12" i="3"/>
  <c r="X12" i="3"/>
  <c r="W12" i="3"/>
  <c r="J9" i="1"/>
  <c r="V15" i="7"/>
  <c r="U15" i="7"/>
  <c r="J17" i="2"/>
  <c r="J22" i="2"/>
  <c r="T13" i="3"/>
  <c r="W13" i="3"/>
  <c r="V13" i="3"/>
  <c r="X13" i="3"/>
  <c r="U13" i="3"/>
  <c r="AG14" i="5"/>
  <c r="AF14" i="5"/>
  <c r="AH14" i="5"/>
  <c r="AE14" i="5"/>
  <c r="AD14" i="5"/>
  <c r="J20" i="2"/>
  <c r="K18" i="2"/>
  <c r="L18" i="2"/>
  <c r="L20" i="2"/>
  <c r="L22" i="2"/>
  <c r="X12" i="7"/>
  <c r="T12" i="7"/>
  <c r="V12" i="7"/>
  <c r="W12" i="7"/>
  <c r="U12" i="7"/>
  <c r="AO10" i="5"/>
  <c r="AQ10" i="5"/>
  <c r="AR10" i="5"/>
  <c r="AN10" i="5"/>
  <c r="AP10" i="5"/>
  <c r="AJ12" i="5"/>
  <c r="AI12" i="5"/>
  <c r="AM12" i="5"/>
  <c r="AL12" i="5"/>
  <c r="AK12" i="5"/>
  <c r="H14" i="1"/>
  <c r="I14" i="1"/>
  <c r="H9" i="1"/>
  <c r="H22" i="1"/>
  <c r="I22" i="1"/>
  <c r="X15" i="7"/>
  <c r="AL17" i="5"/>
  <c r="AJ17" i="5"/>
  <c r="AM17" i="5"/>
  <c r="AK17" i="5"/>
  <c r="AI17" i="5"/>
  <c r="I16" i="2"/>
  <c r="I18" i="2"/>
  <c r="I21" i="2"/>
  <c r="I22" i="2"/>
  <c r="J16" i="2"/>
  <c r="J19" i="2"/>
  <c r="K17" i="2"/>
  <c r="K20" i="2"/>
  <c r="K21" i="2"/>
  <c r="L16" i="2"/>
  <c r="L17" i="2"/>
  <c r="L19" i="2"/>
  <c r="L21" i="2"/>
  <c r="AJ10" i="5"/>
  <c r="AK10" i="5"/>
  <c r="AI10" i="5"/>
  <c r="AM10" i="5"/>
  <c r="AL10" i="5"/>
  <c r="J12" i="1"/>
  <c r="I12" i="1"/>
  <c r="Y14" i="5" l="1"/>
  <c r="AB14" i="5"/>
  <c r="Z14" i="5"/>
  <c r="AC14" i="5"/>
  <c r="AA14" i="5"/>
  <c r="Y10" i="5"/>
  <c r="Z10" i="5"/>
  <c r="AA10" i="5"/>
  <c r="AC10" i="5"/>
  <c r="AB10" i="5"/>
</calcChain>
</file>

<file path=xl/sharedStrings.xml><?xml version="1.0" encoding="utf-8"?>
<sst xmlns="http://schemas.openxmlformats.org/spreadsheetml/2006/main" count="1155" uniqueCount="128">
  <si>
    <t>Agregação</t>
  </si>
  <si>
    <t>Mantém-se, mesmo que parcialmente, em produção ou funcionamento</t>
  </si>
  <si>
    <t>Encerrou temporariamente</t>
  </si>
  <si>
    <t>Encerrou definitivamente</t>
  </si>
  <si>
    <t>Total</t>
  </si>
  <si>
    <t>Dimensão</t>
  </si>
  <si>
    <t>Micro</t>
  </si>
  <si>
    <t>Pequena</t>
  </si>
  <si>
    <t>Média</t>
  </si>
  <si>
    <t>Grande</t>
  </si>
  <si>
    <t>Unidade: %</t>
  </si>
  <si>
    <t>Sim, uma redução</t>
  </si>
  <si>
    <t>Sim, um aumento</t>
  </si>
  <si>
    <t>Não tem impacto</t>
  </si>
  <si>
    <t>Redução</t>
  </si>
  <si>
    <t>Aumento</t>
  </si>
  <si>
    <t>Inferior a 10%</t>
  </si>
  <si>
    <t>Entre 10% e 25%</t>
  </si>
  <si>
    <t>Entre 26% e 50%</t>
  </si>
  <si>
    <t>Entre 51% e 75%</t>
  </si>
  <si>
    <t>Superior a 75%</t>
  </si>
  <si>
    <t>Restrições no contexto do estado de emergência</t>
  </si>
  <si>
    <t>Falta imprevista de funcionários</t>
  </si>
  <si>
    <t>Problemas na cadeia de fornecimento</t>
  </si>
  <si>
    <t>Ausência de encomendas/clientes</t>
  </si>
  <si>
    <t>Muito impacto</t>
  </si>
  <si>
    <t>Pouco impacto</t>
  </si>
  <si>
    <t>Sem impacto</t>
  </si>
  <si>
    <t>Não aplicável</t>
  </si>
  <si>
    <t>Indústria e energia</t>
  </si>
  <si>
    <t>Construção e atividades imobiliárias</t>
  </si>
  <si>
    <t>Comércio</t>
  </si>
  <si>
    <t>Transportes e armazenagem</t>
  </si>
  <si>
    <t>Alojamento e restauração</t>
  </si>
  <si>
    <t>Informação e comunicação</t>
  </si>
  <si>
    <t>Outros serviços</t>
  </si>
  <si>
    <t>Atividade</t>
  </si>
  <si>
    <t>Amostra</t>
  </si>
  <si>
    <t>Respostas</t>
  </si>
  <si>
    <t>Pessoal ao serviço</t>
  </si>
  <si>
    <t>Volume de negócios</t>
  </si>
  <si>
    <t>Número</t>
  </si>
  <si>
    <t>Empresas</t>
  </si>
  <si>
    <t>Milhões de €</t>
  </si>
  <si>
    <t>%</t>
  </si>
  <si>
    <t>Respostas em percentagem da amostra</t>
  </si>
  <si>
    <t>Unidade: número de empresas</t>
  </si>
  <si>
    <t>Unidade: percentagem de empresas</t>
  </si>
  <si>
    <t>Taxa de resposta</t>
  </si>
  <si>
    <t>Inquérito Rápido e Excecional às Empresas – COVID-19</t>
  </si>
  <si>
    <t>Índice</t>
  </si>
  <si>
    <t>&gt;</t>
  </si>
  <si>
    <t>&lt;&lt; voltar</t>
  </si>
  <si>
    <t>Quadro 0. Resumo da Amostra e das Respostas</t>
  </si>
  <si>
    <t>Empresas com número de pessoas ao serviço &lt; 10 e volume de negócios ≤ 2 milhões de euros</t>
  </si>
  <si>
    <t>Empresas com número de pessoas ao serviço &lt; 50, volume de negócios ≤ 10 milhões de euros e não classificada como micro empresa</t>
  </si>
  <si>
    <t>Empresas com número de pessoas ao serviço &lt; 250, volume de negócios ≤ 50 milhões de euros e não classificada como micro ou pequena empresa</t>
  </si>
  <si>
    <t>Empresas com atividade principal classificada nas secções B a E da CAE Rev.3</t>
  </si>
  <si>
    <t>Empresas com atividade principal classificada nas secções F e L da CAE Rev.3</t>
  </si>
  <si>
    <t>Empresas com atividade principal classificada na secção G da CAE Rev.3</t>
  </si>
  <si>
    <t>Empresas com atividade principal classificada na secção H da CAE Rev.3</t>
  </si>
  <si>
    <t>Empresas com atividade principal classificada na secção I da CAE Rev.3</t>
  </si>
  <si>
    <t>Empresas com atividade principal classificada na secção J da CAE Rev.3</t>
  </si>
  <si>
    <t>Empresas com atividade principal classificada nas secções M, N, P, Q, R e S  da CAE Rev.3</t>
  </si>
  <si>
    <t>Empresas com número de pessoas ao serviço ≥ 250 ou volume de negócios &gt; 50 milhões de euros</t>
  </si>
  <si>
    <t>Perfil exportador</t>
  </si>
  <si>
    <t>Sem perfil exportador</t>
  </si>
  <si>
    <t>Com perfil exportador</t>
  </si>
  <si>
    <t>Empresas  que exportam bens e serviços e que cumprem os seguintes critérios: 
(i) Empresas em que pelo menos 50% do volume de negócios é proveniente das exportações de bens e serviços, ou;
(ii) Empresas em que pelo menos 10% do volume de negócios é proveniente das exportações de bens e serviços e valor das exportações de bens e serviços superior a 150 000 €.</t>
  </si>
  <si>
    <t>Empresas  que NÃO exportam bens e serviços ou Empresas que apesar de exportarem  bens e serviços que NÃO cumprem os seguintes critérios: 
(i) Empresas em que pelo menos 50% do volume de negócios é proveniente das exportações de bens e serviços, ou;
(ii) Empresas em que pelo menos 10% do volume de negócios é proveniente das exportações de bens e serviços e valor das exportações de bens e serviços superior a 150 000 €.</t>
  </si>
  <si>
    <t>Quadro 1. Qual a situação que melhor descreve a sua empresa no momento de resposta a este questionário?</t>
  </si>
  <si>
    <t>Quadro 2. Qual o impacto dos seguintes motivos para o encerramento definitivo da sua empresa?</t>
  </si>
  <si>
    <t>Em teletrabalho</t>
  </si>
  <si>
    <t>Com presença alternada nas instalações da empresa</t>
  </si>
  <si>
    <t>Não tem pessoas nesta situação</t>
  </si>
  <si>
    <t>1ª quinzena de julho 2020</t>
  </si>
  <si>
    <t xml:space="preserve"> Quadro 3. Na 1ª quinzena de julho a pandemia COVID-19 está a ter um impacto no volume de negócios da sua empresa? (compare com a situação expectável na ausência dos efeitos da pandemia)</t>
  </si>
  <si>
    <t>Quadro 3.1 Indique a melhor estimativa para a redução ou aumento no volume de negócios da sua empresa na 1ª quinzena de julho de 2020</t>
  </si>
  <si>
    <t>Quadro 4. Na 1ª quinzena de julho a pandemia COVID-19 está a ter um impacto no número de pessoas ao serviço efetivamente a trabalhar na sua empresa? (compare com a situação expectável na ausência dos efeitos da pandemia)</t>
  </si>
  <si>
    <t>Quadro 4.1. Indique a melhor estimativa para a redução ou aumento nas pessoas ao serviço da sua empresa na 1ª quinzena de julho de 2020</t>
  </si>
  <si>
    <t>Quadro 5. Relativamente ao pessoal ao serviço efetivamente a trabalhar, indique a percentagem de pessoas que, na 1ª quinzena de julho de 2020, estão em teletrabalho ou a trabalhar com presença alternada nas instalações da empresa</t>
  </si>
  <si>
    <t>Menos de um mês</t>
  </si>
  <si>
    <t>Um ou dois meses</t>
  </si>
  <si>
    <t>De três a seis meses</t>
  </si>
  <si>
    <t>Superior a seis meses</t>
  </si>
  <si>
    <t>Quadro 7. Na ausência de medidas adicionais de apoio à liquidez, por quanto tempo poderá a sua empresa permanecer em atividade?</t>
  </si>
  <si>
    <t>Quadro 8. Face à situação expectável sem pandemia, os preços praticados pela sua empresa:</t>
  </si>
  <si>
    <t>Quadro 6. Qual a importância das seguintes medidas para a situação atual de liquidez da sua empresa?</t>
  </si>
  <si>
    <t>Layoff simplificado</t>
  </si>
  <si>
    <t>Moratória ao pagamento de juros e capital de créditos já existentes</t>
  </si>
  <si>
    <t>Acesso a novos créditos com juros bonificados ou garantias do Estado</t>
  </si>
  <si>
    <t>Suspensão do pagamento de obrigações fiscais e contributivas</t>
  </si>
  <si>
    <t>Muito importante</t>
  </si>
  <si>
    <t>Pouco importante</t>
  </si>
  <si>
    <t>A empresa não beneficiou desta medida</t>
  </si>
  <si>
    <t xml:space="preserve"> Quadro 9. Desde o início da pandemia, o número total de pessoas empregadas na sua empresa (quer estejam ou não efetivamente a trabalhar): </t>
  </si>
  <si>
    <t>Diminuiu</t>
  </si>
  <si>
    <t>Manteve-se</t>
  </si>
  <si>
    <t>Aumentou</t>
  </si>
  <si>
    <t>Não sabe / Não responde</t>
  </si>
  <si>
    <t xml:space="preserve">Quadro 9.1. Indique a melhor estimativa para a evolução do número total de pessoas empregadas na sua empresa desde 11 de março até à 1ª quinzena de julho de 2020:  </t>
  </si>
  <si>
    <t>Inferior a 5%</t>
  </si>
  <si>
    <t>Entre 5% e 10%</t>
  </si>
  <si>
    <t>Entre 11% e 15%</t>
  </si>
  <si>
    <t>Entre 16% e 20%</t>
  </si>
  <si>
    <t>Superior a 20%</t>
  </si>
  <si>
    <t>Quadro 10. A sua empresa recorreu ao regime de layoff simplificado?</t>
  </si>
  <si>
    <t>Sim</t>
  </si>
  <si>
    <t>Não</t>
  </si>
  <si>
    <t>Quadro 11. Desde o início da pandemia e na ausência do recurso à medida de layoff simplificado, como estima que teria variado o número de pessoas empregadas na sua empresa:</t>
  </si>
  <si>
    <t>Teria diminuído</t>
  </si>
  <si>
    <t>Não se teria alterado</t>
  </si>
  <si>
    <t>Quadro 11.1. Indique a melhor estimativa para a qual teria sido a variação do número de pessoas empregadas na ausência do recurso à medida de layoff simplificado:</t>
  </si>
  <si>
    <t xml:space="preserve"> Quadro 12. Tendo em consideração as alterações anunciadas à medida do layoff simplificado, qual a opção que a sua empresa pretende seguir em agosto:</t>
  </si>
  <si>
    <t>A empresa pretende manter o recurso ao layoff simplificado ou recorrer ao apoio à retoma progressiva</t>
  </si>
  <si>
    <t>A empresa pretende recorrer ao incentivo extraordinário à normalização da atividade na sequência do termo do layoff simplificado</t>
  </si>
  <si>
    <t>A empresa já não estará em layoff simplicado e não pretende recorrer a nenhum dos apoios</t>
  </si>
  <si>
    <t xml:space="preserve"> Quadro 13. Até ao final do ano, qual é a expectativa para a evolução dos postos de trabalho na sua empresa:</t>
  </si>
  <si>
    <t>A empresa planeia diminuir os postos de trabalho</t>
  </si>
  <si>
    <t>A empresa planeia manter os postos de trabalho</t>
  </si>
  <si>
    <t>A empresa planeia aumentar os postos de trabalho</t>
  </si>
  <si>
    <t>Quadro 14. Nota Técnica</t>
  </si>
  <si>
    <t>Aumentaram muito</t>
  </si>
  <si>
    <t>Aumentaram pouco</t>
  </si>
  <si>
    <t>Mantiveram-se</t>
  </si>
  <si>
    <t>Diminuiram pouco</t>
  </si>
  <si>
    <t>Diminuiram muito</t>
  </si>
  <si>
    <t>Diminuição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</si>
</sst>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4"/>
      <color theme="8" tint="-0.499984740745262"/>
      <name val="Arial"/>
      <family val="2"/>
    </font>
    <font>
      <sz val="8"/>
      <color theme="1"/>
      <name val="Calibri"/>
      <family val="2"/>
      <scheme val="minor"/>
    </font>
    <font>
      <sz val="8"/>
      <color theme="8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8" tint="-0.499984740745262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medium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theme="0" tint="-0.14990691854609822"/>
      </right>
      <top style="thin">
        <color theme="0" tint="-0.14993743705557422"/>
      </top>
      <bottom style="thin">
        <color theme="0" tint="-0.14996795556505021"/>
      </bottom>
      <diagonal/>
    </border>
    <border>
      <left/>
      <right style="medium">
        <color theme="0" tint="-0.14990691854609822"/>
      </right>
      <top/>
      <bottom/>
      <diagonal/>
    </border>
    <border>
      <left style="thin">
        <color theme="0" tint="-0.14996795556505021"/>
      </left>
      <right style="medium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06918546098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theme="0" tint="-0.14987640003662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theme="0" tint="-0.14990691854609822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medium">
        <color theme="0" tint="-0.1498764000366222"/>
      </right>
      <top style="thin">
        <color theme="0" tint="-0.14993743705557422"/>
      </top>
      <bottom style="thin">
        <color theme="0" tint="-0.14996795556505021"/>
      </bottom>
      <diagonal/>
    </border>
    <border>
      <left style="medium">
        <color theme="0" tint="-0.14990691854609822"/>
      </left>
      <right/>
      <top/>
      <bottom/>
      <diagonal/>
    </border>
    <border>
      <left/>
      <right style="medium">
        <color theme="0" tint="-0.1498764000366222"/>
      </right>
      <top/>
      <bottom/>
      <diagonal/>
    </border>
    <border>
      <left style="medium">
        <color theme="0" tint="-0.149906918546098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0" tint="-0.1498764000366222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87640003662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theme="0" tint="-0.149845881527146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theme="0" tint="-0.1498764000366222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medium">
        <color theme="0" tint="-0.1498458815271462"/>
      </right>
      <top style="thin">
        <color theme="0" tint="-0.14993743705557422"/>
      </top>
      <bottom style="thin">
        <color theme="0" tint="-0.14996795556505021"/>
      </bottom>
      <diagonal/>
    </border>
    <border>
      <left style="medium">
        <color theme="0" tint="-0.1498764000366222"/>
      </left>
      <right/>
      <top/>
      <bottom/>
      <diagonal/>
    </border>
    <border>
      <left/>
      <right style="medium">
        <color theme="0" tint="-0.1498458815271462"/>
      </right>
      <top/>
      <bottom/>
      <diagonal/>
    </border>
    <border>
      <left style="medium">
        <color theme="0" tint="-0.14987640003662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0" tint="-0.149845881527146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0691854609822"/>
      </left>
      <right style="thin">
        <color theme="0" tint="-0.14993743705557422"/>
      </right>
      <top/>
      <bottom style="thin">
        <color theme="0" tint="-0.14990691854609822"/>
      </bottom>
      <diagonal/>
    </border>
    <border>
      <left/>
      <right style="medium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wrapText="1"/>
    </xf>
    <xf numFmtId="0" fontId="2" fillId="2" borderId="1" xfId="0" applyFont="1" applyFill="1" applyBorder="1" applyAlignment="1">
      <alignment horizontal="left" vertical="center" wrapText="1" indent="1"/>
    </xf>
    <xf numFmtId="3" fontId="2" fillId="2" borderId="1" xfId="0" applyNumberFormat="1" applyFont="1" applyFill="1" applyBorder="1" applyAlignment="1">
      <alignment vertical="center"/>
    </xf>
    <xf numFmtId="1" fontId="2" fillId="0" borderId="0" xfId="0" applyNumberFormat="1" applyFont="1" applyBorder="1" applyAlignment="1">
      <alignment wrapText="1"/>
    </xf>
    <xf numFmtId="0" fontId="2" fillId="0" borderId="1" xfId="0" applyFont="1" applyBorder="1" applyAlignment="1">
      <alignment horizontal="left" vertical="center" indent="1"/>
    </xf>
    <xf numFmtId="3" fontId="2" fillId="0" borderId="1" xfId="0" applyNumberFormat="1" applyFont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164" fontId="2" fillId="0" borderId="0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3" fontId="2" fillId="0" borderId="4" xfId="0" applyNumberFormat="1" applyFont="1" applyBorder="1" applyAlignment="1">
      <alignment vertical="center"/>
    </xf>
    <xf numFmtId="164" fontId="2" fillId="2" borderId="6" xfId="0" applyNumberFormat="1" applyFont="1" applyFill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0" fontId="0" fillId="0" borderId="0" xfId="0" applyAlignment="1">
      <alignment horizontal="right"/>
    </xf>
    <xf numFmtId="0" fontId="4" fillId="0" borderId="0" xfId="1" applyFont="1"/>
    <xf numFmtId="0" fontId="2" fillId="0" borderId="1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0" fontId="6" fillId="0" borderId="0" xfId="1" applyFont="1" applyAlignment="1">
      <alignment vertical="center"/>
    </xf>
    <xf numFmtId="0" fontId="2" fillId="0" borderId="23" xfId="0" applyFont="1" applyBorder="1" applyAlignment="1">
      <alignment horizontal="left" vertical="center" indent="1"/>
    </xf>
    <xf numFmtId="0" fontId="2" fillId="0" borderId="23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3" fontId="2" fillId="0" borderId="17" xfId="0" applyNumberFormat="1" applyFont="1" applyBorder="1" applyAlignment="1">
      <alignment vertical="center"/>
    </xf>
    <xf numFmtId="0" fontId="0" fillId="0" borderId="0" xfId="0" applyAlignment="1">
      <alignment horizontal="right" vertical="center"/>
    </xf>
    <xf numFmtId="0" fontId="2" fillId="2" borderId="3" xfId="0" applyFont="1" applyFill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wrapText="1"/>
    </xf>
    <xf numFmtId="3" fontId="2" fillId="2" borderId="28" xfId="0" applyNumberFormat="1" applyFont="1" applyFill="1" applyBorder="1" applyAlignment="1">
      <alignment vertical="center"/>
    </xf>
    <xf numFmtId="1" fontId="2" fillId="0" borderId="27" xfId="0" applyNumberFormat="1" applyFont="1" applyBorder="1" applyAlignment="1">
      <alignment wrapText="1"/>
    </xf>
    <xf numFmtId="3" fontId="2" fillId="0" borderId="28" xfId="0" applyNumberFormat="1" applyFont="1" applyBorder="1" applyAlignment="1">
      <alignment vertical="center"/>
    </xf>
    <xf numFmtId="0" fontId="0" fillId="0" borderId="0" xfId="0" applyBorder="1"/>
    <xf numFmtId="0" fontId="3" fillId="0" borderId="27" xfId="0" applyFont="1" applyBorder="1" applyAlignment="1">
      <alignment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wrapText="1"/>
    </xf>
    <xf numFmtId="0" fontId="3" fillId="0" borderId="34" xfId="0" applyFont="1" applyBorder="1" applyAlignment="1">
      <alignment wrapText="1"/>
    </xf>
    <xf numFmtId="3" fontId="2" fillId="2" borderId="35" xfId="0" applyNumberFormat="1" applyFont="1" applyFill="1" applyBorder="1" applyAlignment="1">
      <alignment vertical="center"/>
    </xf>
    <xf numFmtId="3" fontId="2" fillId="2" borderId="36" xfId="0" applyNumberFormat="1" applyFont="1" applyFill="1" applyBorder="1" applyAlignment="1">
      <alignment vertical="center"/>
    </xf>
    <xf numFmtId="1" fontId="2" fillId="0" borderId="33" xfId="0" applyNumberFormat="1" applyFont="1" applyBorder="1" applyAlignment="1">
      <alignment wrapText="1"/>
    </xf>
    <xf numFmtId="1" fontId="2" fillId="0" borderId="34" xfId="0" applyNumberFormat="1" applyFont="1" applyBorder="1" applyAlignment="1">
      <alignment wrapText="1"/>
    </xf>
    <xf numFmtId="3" fontId="2" fillId="0" borderId="35" xfId="0" applyNumberFormat="1" applyFont="1" applyBorder="1" applyAlignment="1">
      <alignment vertical="center"/>
    </xf>
    <xf numFmtId="3" fontId="2" fillId="0" borderId="36" xfId="0" applyNumberFormat="1" applyFont="1" applyBorder="1" applyAlignment="1">
      <alignment vertical="center"/>
    </xf>
    <xf numFmtId="0" fontId="3" fillId="0" borderId="33" xfId="0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3" fillId="0" borderId="41" xfId="0" applyFont="1" applyBorder="1" applyAlignment="1">
      <alignment wrapText="1"/>
    </xf>
    <xf numFmtId="0" fontId="3" fillId="0" borderId="42" xfId="0" applyFont="1" applyBorder="1" applyAlignment="1">
      <alignment wrapText="1"/>
    </xf>
    <xf numFmtId="3" fontId="2" fillId="2" borderId="43" xfId="0" applyNumberFormat="1" applyFont="1" applyFill="1" applyBorder="1" applyAlignment="1">
      <alignment vertical="center"/>
    </xf>
    <xf numFmtId="3" fontId="2" fillId="2" borderId="44" xfId="0" applyNumberFormat="1" applyFont="1" applyFill="1" applyBorder="1" applyAlignment="1">
      <alignment vertical="center"/>
    </xf>
    <xf numFmtId="1" fontId="2" fillId="0" borderId="41" xfId="0" applyNumberFormat="1" applyFont="1" applyBorder="1" applyAlignment="1">
      <alignment wrapText="1"/>
    </xf>
    <xf numFmtId="1" fontId="2" fillId="0" borderId="42" xfId="0" applyNumberFormat="1" applyFont="1" applyBorder="1" applyAlignment="1">
      <alignment wrapText="1"/>
    </xf>
    <xf numFmtId="3" fontId="2" fillId="0" borderId="43" xfId="0" applyNumberFormat="1" applyFont="1" applyBorder="1" applyAlignment="1">
      <alignment vertical="center"/>
    </xf>
    <xf numFmtId="3" fontId="2" fillId="0" borderId="44" xfId="0" applyNumberFormat="1" applyFont="1" applyBorder="1" applyAlignment="1">
      <alignment vertical="center"/>
    </xf>
    <xf numFmtId="0" fontId="0" fillId="0" borderId="41" xfId="0" applyBorder="1"/>
    <xf numFmtId="3" fontId="2" fillId="0" borderId="42" xfId="0" applyNumberFormat="1" applyFont="1" applyBorder="1" applyAlignment="1">
      <alignment vertical="center"/>
    </xf>
    <xf numFmtId="164" fontId="2" fillId="2" borderId="28" xfId="0" applyNumberFormat="1" applyFont="1" applyFill="1" applyBorder="1" applyAlignment="1">
      <alignment vertical="center"/>
    </xf>
    <xf numFmtId="164" fontId="2" fillId="0" borderId="27" xfId="0" applyNumberFormat="1" applyFont="1" applyBorder="1" applyAlignment="1">
      <alignment wrapText="1"/>
    </xf>
    <xf numFmtId="164" fontId="2" fillId="0" borderId="28" xfId="0" applyNumberFormat="1" applyFont="1" applyBorder="1" applyAlignment="1">
      <alignment vertical="center"/>
    </xf>
    <xf numFmtId="0" fontId="0" fillId="0" borderId="27" xfId="0" applyBorder="1"/>
    <xf numFmtId="164" fontId="2" fillId="2" borderId="35" xfId="0" applyNumberFormat="1" applyFont="1" applyFill="1" applyBorder="1" applyAlignment="1">
      <alignment vertical="center"/>
    </xf>
    <xf numFmtId="164" fontId="2" fillId="2" borderId="36" xfId="0" applyNumberFormat="1" applyFont="1" applyFill="1" applyBorder="1" applyAlignment="1">
      <alignment vertical="center"/>
    </xf>
    <xf numFmtId="164" fontId="2" fillId="0" borderId="33" xfId="0" applyNumberFormat="1" applyFont="1" applyBorder="1" applyAlignment="1">
      <alignment wrapText="1"/>
    </xf>
    <xf numFmtId="164" fontId="2" fillId="0" borderId="34" xfId="0" applyNumberFormat="1" applyFont="1" applyBorder="1" applyAlignment="1">
      <alignment wrapText="1"/>
    </xf>
    <xf numFmtId="164" fontId="2" fillId="0" borderId="35" xfId="0" applyNumberFormat="1" applyFont="1" applyBorder="1" applyAlignment="1">
      <alignment vertical="center"/>
    </xf>
    <xf numFmtId="164" fontId="2" fillId="0" borderId="36" xfId="0" applyNumberFormat="1" applyFont="1" applyBorder="1" applyAlignment="1">
      <alignment vertical="center"/>
    </xf>
    <xf numFmtId="0" fontId="0" fillId="0" borderId="33" xfId="0" applyBorder="1"/>
    <xf numFmtId="0" fontId="0" fillId="0" borderId="34" xfId="0" applyBorder="1"/>
    <xf numFmtId="164" fontId="2" fillId="2" borderId="43" xfId="0" applyNumberFormat="1" applyFont="1" applyFill="1" applyBorder="1" applyAlignment="1">
      <alignment vertical="center"/>
    </xf>
    <xf numFmtId="164" fontId="2" fillId="2" borderId="44" xfId="0" applyNumberFormat="1" applyFont="1" applyFill="1" applyBorder="1" applyAlignment="1">
      <alignment vertical="center"/>
    </xf>
    <xf numFmtId="164" fontId="2" fillId="0" borderId="41" xfId="0" applyNumberFormat="1" applyFont="1" applyBorder="1" applyAlignment="1">
      <alignment wrapText="1"/>
    </xf>
    <xf numFmtId="164" fontId="2" fillId="0" borderId="42" xfId="0" applyNumberFormat="1" applyFont="1" applyBorder="1" applyAlignment="1">
      <alignment wrapText="1"/>
    </xf>
    <xf numFmtId="164" fontId="2" fillId="0" borderId="43" xfId="0" applyNumberFormat="1" applyFont="1" applyBorder="1" applyAlignment="1">
      <alignment vertical="center"/>
    </xf>
    <xf numFmtId="164" fontId="2" fillId="0" borderId="44" xfId="0" applyNumberFormat="1" applyFont="1" applyBorder="1" applyAlignment="1">
      <alignment vertical="center"/>
    </xf>
    <xf numFmtId="0" fontId="0" fillId="0" borderId="42" xfId="0" applyBorder="1"/>
    <xf numFmtId="164" fontId="2" fillId="0" borderId="28" xfId="0" applyNumberFormat="1" applyFont="1" applyBorder="1" applyAlignment="1">
      <alignment horizontal="right" vertical="center"/>
    </xf>
    <xf numFmtId="164" fontId="2" fillId="0" borderId="48" xfId="0" applyNumberFormat="1" applyFont="1" applyBorder="1" applyAlignment="1">
      <alignment vertical="center"/>
    </xf>
    <xf numFmtId="164" fontId="2" fillId="0" borderId="48" xfId="0" applyNumberFormat="1" applyFont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showGridLines="0" tabSelected="1" zoomScaleNormal="100" workbookViewId="0">
      <selection activeCell="B1" sqref="B1"/>
    </sheetView>
  </sheetViews>
  <sheetFormatPr defaultRowHeight="15" x14ac:dyDescent="0.25"/>
  <cols>
    <col min="1" max="1" width="3.42578125" style="30" customWidth="1"/>
    <col min="2" max="2" width="30" customWidth="1"/>
  </cols>
  <sheetData>
    <row r="1" spans="1:2" ht="18" x14ac:dyDescent="0.25">
      <c r="B1" s="1" t="s">
        <v>49</v>
      </c>
    </row>
    <row r="2" spans="1:2" ht="18" x14ac:dyDescent="0.25">
      <c r="B2" s="1" t="s">
        <v>75</v>
      </c>
    </row>
    <row r="4" spans="1:2" ht="18" x14ac:dyDescent="0.25">
      <c r="B4" s="1" t="s">
        <v>50</v>
      </c>
    </row>
    <row r="6" spans="1:2" ht="19.5" customHeight="1" x14ac:dyDescent="0.25">
      <c r="A6" s="42" t="s">
        <v>51</v>
      </c>
      <c r="B6" s="34" t="str">
        <f>Amostra!B4</f>
        <v>Quadro 0. Resumo da Amostra e das Respostas</v>
      </c>
    </row>
    <row r="7" spans="1:2" ht="6.95" customHeight="1" x14ac:dyDescent="0.25">
      <c r="A7" s="42"/>
      <c r="B7" s="44"/>
    </row>
    <row r="8" spans="1:2" ht="19.5" customHeight="1" x14ac:dyDescent="0.25">
      <c r="A8" s="42" t="s">
        <v>51</v>
      </c>
      <c r="B8" s="34" t="str">
        <f>'Q1'!B4</f>
        <v>Quadro 1. Qual a situação que melhor descreve a sua empresa no momento de resposta a este questionário?</v>
      </c>
    </row>
    <row r="9" spans="1:2" ht="19.5" customHeight="1" x14ac:dyDescent="0.25">
      <c r="A9" s="42" t="s">
        <v>51</v>
      </c>
      <c r="B9" s="34" t="str">
        <f>'Q2'!B4</f>
        <v>Quadro 2. Qual o impacto dos seguintes motivos para o encerramento definitivo da sua empresa?</v>
      </c>
    </row>
    <row r="10" spans="1:2" ht="19.5" customHeight="1" x14ac:dyDescent="0.25">
      <c r="A10" s="42" t="s">
        <v>51</v>
      </c>
      <c r="B10" s="34" t="str">
        <f>'Q3'!B4</f>
        <v xml:space="preserve"> Quadro 3. Na 1ª quinzena de julho a pandemia COVID-19 está a ter um impacto no volume de negócios da sua empresa? (compare com a situação expectável na ausência dos efeitos da pandemia)</v>
      </c>
    </row>
    <row r="11" spans="1:2" ht="19.5" customHeight="1" x14ac:dyDescent="0.25">
      <c r="A11" s="42" t="s">
        <v>51</v>
      </c>
      <c r="B11" s="34" t="str">
        <f>'Q31'!B4</f>
        <v>Quadro 3.1 Indique a melhor estimativa para a redução ou aumento no volume de negócios da sua empresa na 1ª quinzena de julho de 2020</v>
      </c>
    </row>
    <row r="12" spans="1:2" ht="19.5" customHeight="1" x14ac:dyDescent="0.25">
      <c r="A12" s="42" t="s">
        <v>51</v>
      </c>
      <c r="B12" s="34" t="str">
        <f>'Q4'!B4</f>
        <v>Quadro 4. Na 1ª quinzena de julho a pandemia COVID-19 está a ter um impacto no número de pessoas ao serviço efetivamente a trabalhar na sua empresa? (compare com a situação expectável na ausência dos efeitos da pandemia)</v>
      </c>
    </row>
    <row r="13" spans="1:2" ht="19.5" customHeight="1" x14ac:dyDescent="0.25">
      <c r="A13" s="42" t="s">
        <v>51</v>
      </c>
      <c r="B13" s="34" t="str">
        <f>'Q41'!B4</f>
        <v>Quadro 4.1. Indique a melhor estimativa para a redução ou aumento nas pessoas ao serviço da sua empresa na 1ª quinzena de julho de 2020</v>
      </c>
    </row>
    <row r="14" spans="1:2" ht="19.5" customHeight="1" x14ac:dyDescent="0.25">
      <c r="A14" s="42" t="s">
        <v>51</v>
      </c>
      <c r="B14" s="34" t="str">
        <f>'Q5'!B4</f>
        <v>Quadro 5. Relativamente ao pessoal ao serviço efetivamente a trabalhar, indique a percentagem de pessoas que, na 1ª quinzena de julho de 2020, estão em teletrabalho ou a trabalhar com presença alternada nas instalações da empresa</v>
      </c>
    </row>
    <row r="15" spans="1:2" ht="19.5" customHeight="1" x14ac:dyDescent="0.25">
      <c r="A15" s="42" t="s">
        <v>51</v>
      </c>
      <c r="B15" s="34" t="str">
        <f>'Q6'!B4</f>
        <v>Quadro 6. Qual a importância das seguintes medidas para a situação atual de liquidez da sua empresa?</v>
      </c>
    </row>
    <row r="16" spans="1:2" ht="19.5" customHeight="1" x14ac:dyDescent="0.25">
      <c r="A16" s="42" t="s">
        <v>51</v>
      </c>
      <c r="B16" s="34" t="str">
        <f>'Q7'!B4</f>
        <v>Quadro 7. Na ausência de medidas adicionais de apoio à liquidez, por quanto tempo poderá a sua empresa permanecer em atividade?</v>
      </c>
    </row>
    <row r="17" spans="1:2" ht="19.5" customHeight="1" x14ac:dyDescent="0.25">
      <c r="A17" s="42" t="s">
        <v>51</v>
      </c>
      <c r="B17" s="34" t="str">
        <f>'Q8'!B4</f>
        <v>Quadro 8. Face à situação expectável sem pandemia, os preços praticados pela sua empresa:</v>
      </c>
    </row>
    <row r="18" spans="1:2" ht="19.5" customHeight="1" x14ac:dyDescent="0.25">
      <c r="A18" s="42" t="s">
        <v>51</v>
      </c>
      <c r="B18" s="34" t="str">
        <f>'Q9'!B4</f>
        <v xml:space="preserve"> Quadro 9. Desde o início da pandemia, o número total de pessoas empregadas na sua empresa (quer estejam ou não efetivamente a trabalhar): </v>
      </c>
    </row>
    <row r="19" spans="1:2" ht="19.5" customHeight="1" x14ac:dyDescent="0.25">
      <c r="A19" s="42" t="s">
        <v>51</v>
      </c>
      <c r="B19" s="34" t="str">
        <f>'Q10'!B4</f>
        <v>Quadro 10. A sua empresa recorreu ao regime de layoff simplificado?</v>
      </c>
    </row>
    <row r="20" spans="1:2" ht="19.5" customHeight="1" x14ac:dyDescent="0.25">
      <c r="A20" s="42" t="s">
        <v>51</v>
      </c>
      <c r="B20" s="34" t="str">
        <f>'Q11'!B4</f>
        <v>Quadro 11. Desde o início da pandemia e na ausência do recurso à medida de layoff simplificado, como estima que teria variado o número de pessoas empregadas na sua empresa:</v>
      </c>
    </row>
    <row r="21" spans="1:2" ht="19.5" customHeight="1" x14ac:dyDescent="0.25">
      <c r="A21" s="42" t="s">
        <v>51</v>
      </c>
      <c r="B21" s="34" t="str">
        <f>'Q111'!B4</f>
        <v>Quadro 11.1. Indique a melhor estimativa para a qual teria sido a variação do número de pessoas empregadas na ausência do recurso à medida de layoff simplificado:</v>
      </c>
    </row>
    <row r="22" spans="1:2" ht="19.5" customHeight="1" x14ac:dyDescent="0.25">
      <c r="A22" s="42" t="s">
        <v>51</v>
      </c>
      <c r="B22" s="34" t="str">
        <f>'Q12'!B4</f>
        <v xml:space="preserve"> Quadro 12. Tendo em consideração as alterações anunciadas à medida do layoff simplificado, qual a opção que a sua empresa pretende seguir em agosto:</v>
      </c>
    </row>
    <row r="23" spans="1:2" ht="19.5" customHeight="1" x14ac:dyDescent="0.25">
      <c r="A23" s="42" t="s">
        <v>51</v>
      </c>
      <c r="B23" s="34" t="str">
        <f>'Q13'!B4</f>
        <v xml:space="preserve"> Quadro 13. Até ao final do ano, qual é a expectativa para a evolução dos postos de trabalho na sua empresa:</v>
      </c>
    </row>
    <row r="24" spans="1:2" ht="19.5" customHeight="1" x14ac:dyDescent="0.25">
      <c r="A24" s="42" t="s">
        <v>51</v>
      </c>
      <c r="B24" s="34" t="str">
        <f>Nota!B4</f>
        <v>Quadro 14. Nota Técnica</v>
      </c>
    </row>
    <row r="25" spans="1:2" x14ac:dyDescent="0.25">
      <c r="B25" s="34"/>
    </row>
  </sheetData>
  <hyperlinks>
    <hyperlink ref="B6" location="Amostra!A1" display="Amostra!A1"/>
    <hyperlink ref="B8" location="'Q1'!A1" display="'Q1'!A1"/>
    <hyperlink ref="B10" location="'Q3'!A1" display="'Q3'!A1"/>
    <hyperlink ref="B11" location="'Q31'!A1" display="'Q31'!A1"/>
    <hyperlink ref="B13" location="'Q41'!A1" display="'Q41'!A1"/>
    <hyperlink ref="B14" location="'Q5'!A1" display="'Q5'!A1"/>
    <hyperlink ref="B24" location="Nota!A1" display="Quadro 12. Nota Técnica"/>
    <hyperlink ref="B9" location="'Q2'!A1" display="'Q2'!A1"/>
    <hyperlink ref="B12" location="'Q4'!A1" display="'Q4'!A1"/>
    <hyperlink ref="B16" location="'Q7'!A1" display="'Q7'!A1"/>
    <hyperlink ref="B17" location="'Q8'!A1" display="'Q8'!A1"/>
    <hyperlink ref="B15" location="'Q6'!A1" display="'Q6'!A1"/>
    <hyperlink ref="B18" location="'Q9'!A1" display="'Q9'!A1"/>
    <hyperlink ref="B19" location="'Q10'!A1" display="'Q10'!A1"/>
    <hyperlink ref="B20" location="'Q11'!A1" display="'Q11'!A1"/>
    <hyperlink ref="B21" location="'Q111'!A1" display="'Q111'!A1"/>
    <hyperlink ref="B22" location="'Q12'!A1" display="'Q12'!A1"/>
    <hyperlink ref="B23" location="'Q13'!A1" display="'Q13'!A1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6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18" width="10.140625" customWidth="1"/>
    <col min="19" max="19" width="3.42578125" customWidth="1"/>
    <col min="20" max="20" width="27.7109375" customWidth="1"/>
  </cols>
  <sheetData>
    <row r="1" spans="1:36" ht="18" x14ac:dyDescent="0.25">
      <c r="B1" s="1" t="s">
        <v>49</v>
      </c>
    </row>
    <row r="2" spans="1:36" ht="18" x14ac:dyDescent="0.25">
      <c r="A2" s="30"/>
      <c r="B2" s="1" t="str">
        <f>Índice!B2</f>
        <v>1ª quinzena de julho 2020</v>
      </c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01"/>
      <c r="Z2" s="101"/>
    </row>
    <row r="3" spans="1:36" x14ac:dyDescent="0.25">
      <c r="B3" s="31" t="s">
        <v>52</v>
      </c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1"/>
      <c r="Z3" s="101"/>
    </row>
    <row r="4" spans="1:36" ht="18" customHeight="1" x14ac:dyDescent="0.25">
      <c r="B4" s="1" t="s">
        <v>87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36" ht="4.5" customHeight="1" x14ac:dyDescent="0.25"/>
    <row r="6" spans="1:36" x14ac:dyDescent="0.25">
      <c r="B6" s="20" t="s">
        <v>46</v>
      </c>
      <c r="T6" s="20" t="s">
        <v>47</v>
      </c>
    </row>
    <row r="7" spans="1:36" ht="27" customHeight="1" x14ac:dyDescent="0.25">
      <c r="B7" s="117" t="s">
        <v>0</v>
      </c>
      <c r="C7" s="117" t="s">
        <v>88</v>
      </c>
      <c r="D7" s="117"/>
      <c r="E7" s="117"/>
      <c r="F7" s="119"/>
      <c r="G7" s="120" t="s">
        <v>89</v>
      </c>
      <c r="H7" s="117"/>
      <c r="I7" s="117"/>
      <c r="J7" s="121"/>
      <c r="K7" s="122" t="s">
        <v>90</v>
      </c>
      <c r="L7" s="117"/>
      <c r="M7" s="117"/>
      <c r="N7" s="123"/>
      <c r="O7" s="124" t="s">
        <v>91</v>
      </c>
      <c r="P7" s="117"/>
      <c r="Q7" s="117"/>
      <c r="R7" s="117"/>
      <c r="T7" s="117" t="s">
        <v>0</v>
      </c>
      <c r="U7" s="117" t="s">
        <v>88</v>
      </c>
      <c r="V7" s="117"/>
      <c r="W7" s="117"/>
      <c r="X7" s="119"/>
      <c r="Y7" s="120" t="s">
        <v>89</v>
      </c>
      <c r="Z7" s="117"/>
      <c r="AA7" s="117"/>
      <c r="AB7" s="121"/>
      <c r="AC7" s="122" t="s">
        <v>90</v>
      </c>
      <c r="AD7" s="117"/>
      <c r="AE7" s="117"/>
      <c r="AF7" s="123"/>
      <c r="AG7" s="124" t="s">
        <v>91</v>
      </c>
      <c r="AH7" s="117"/>
      <c r="AI7" s="117"/>
      <c r="AJ7" s="117"/>
    </row>
    <row r="8" spans="1:36" ht="56.25" x14ac:dyDescent="0.25">
      <c r="B8" s="118"/>
      <c r="C8" s="102" t="s">
        <v>92</v>
      </c>
      <c r="D8" s="102" t="s">
        <v>93</v>
      </c>
      <c r="E8" s="102" t="s">
        <v>94</v>
      </c>
      <c r="F8" s="3" t="s">
        <v>99</v>
      </c>
      <c r="G8" s="102" t="s">
        <v>92</v>
      </c>
      <c r="H8" s="102" t="s">
        <v>93</v>
      </c>
      <c r="I8" s="102" t="s">
        <v>94</v>
      </c>
      <c r="J8" s="3" t="s">
        <v>99</v>
      </c>
      <c r="K8" s="102" t="s">
        <v>92</v>
      </c>
      <c r="L8" s="102" t="s">
        <v>93</v>
      </c>
      <c r="M8" s="102" t="s">
        <v>94</v>
      </c>
      <c r="N8" s="3" t="s">
        <v>99</v>
      </c>
      <c r="O8" s="102" t="s">
        <v>92</v>
      </c>
      <c r="P8" s="102" t="s">
        <v>93</v>
      </c>
      <c r="Q8" s="102" t="s">
        <v>94</v>
      </c>
      <c r="R8" s="3" t="s">
        <v>99</v>
      </c>
      <c r="T8" s="118"/>
      <c r="U8" s="102" t="s">
        <v>92</v>
      </c>
      <c r="V8" s="102" t="s">
        <v>93</v>
      </c>
      <c r="W8" s="102" t="s">
        <v>94</v>
      </c>
      <c r="X8" s="3" t="s">
        <v>99</v>
      </c>
      <c r="Y8" s="102" t="s">
        <v>92</v>
      </c>
      <c r="Z8" s="102" t="s">
        <v>93</v>
      </c>
      <c r="AA8" s="102" t="s">
        <v>94</v>
      </c>
      <c r="AB8" s="3" t="s">
        <v>99</v>
      </c>
      <c r="AC8" s="102" t="s">
        <v>92</v>
      </c>
      <c r="AD8" s="102" t="s">
        <v>93</v>
      </c>
      <c r="AE8" s="102" t="s">
        <v>94</v>
      </c>
      <c r="AF8" s="3" t="s">
        <v>99</v>
      </c>
      <c r="AG8" s="102" t="s">
        <v>92</v>
      </c>
      <c r="AH8" s="102" t="s">
        <v>93</v>
      </c>
      <c r="AI8" s="102" t="s">
        <v>94</v>
      </c>
      <c r="AJ8" s="3" t="s">
        <v>99</v>
      </c>
    </row>
    <row r="9" spans="1:36" x14ac:dyDescent="0.25">
      <c r="B9" s="4" t="s">
        <v>4</v>
      </c>
      <c r="C9" s="5"/>
      <c r="D9" s="5"/>
      <c r="E9" s="5"/>
      <c r="F9" s="48"/>
      <c r="G9" s="56"/>
      <c r="H9" s="5"/>
      <c r="I9" s="5"/>
      <c r="J9" s="57"/>
      <c r="K9" s="68"/>
      <c r="L9" s="5"/>
      <c r="M9" s="5"/>
      <c r="N9" s="69"/>
      <c r="O9" s="5"/>
      <c r="P9" s="5"/>
      <c r="Q9" s="5"/>
      <c r="R9" s="5"/>
      <c r="T9" s="4" t="s">
        <v>4</v>
      </c>
      <c r="U9" s="5"/>
      <c r="V9" s="5"/>
      <c r="W9" s="5"/>
      <c r="X9" s="48"/>
      <c r="Y9" s="56"/>
      <c r="Z9" s="5"/>
      <c r="AA9" s="5"/>
      <c r="AB9" s="57"/>
      <c r="AC9" s="68"/>
      <c r="AD9" s="5"/>
      <c r="AE9" s="5"/>
      <c r="AF9" s="69"/>
      <c r="AG9" s="5"/>
      <c r="AH9" s="5"/>
      <c r="AI9" s="5"/>
      <c r="AJ9" s="5"/>
    </row>
    <row r="10" spans="1:36" x14ac:dyDescent="0.25">
      <c r="B10" s="6" t="s">
        <v>4</v>
      </c>
      <c r="C10" s="7">
        <v>1327</v>
      </c>
      <c r="D10" s="7">
        <v>251</v>
      </c>
      <c r="E10" s="7">
        <v>2681</v>
      </c>
      <c r="F10" s="49">
        <v>576</v>
      </c>
      <c r="G10" s="49">
        <v>913</v>
      </c>
      <c r="H10" s="49">
        <v>291</v>
      </c>
      <c r="I10" s="49">
        <v>2814</v>
      </c>
      <c r="J10" s="49">
        <v>817</v>
      </c>
      <c r="K10" s="49">
        <v>954</v>
      </c>
      <c r="L10" s="49">
        <v>227</v>
      </c>
      <c r="M10" s="49">
        <v>2806</v>
      </c>
      <c r="N10" s="49">
        <v>848</v>
      </c>
      <c r="O10" s="49">
        <v>1086</v>
      </c>
      <c r="P10" s="49">
        <v>383</v>
      </c>
      <c r="Q10" s="49">
        <v>2620</v>
      </c>
      <c r="R10" s="49">
        <v>746</v>
      </c>
      <c r="T10" s="6" t="s">
        <v>4</v>
      </c>
      <c r="U10" s="11">
        <f>C10/(C10+D10+E10+F10)*100</f>
        <v>27.445708376421923</v>
      </c>
      <c r="V10" s="11">
        <f>D10/(D10+E10+F10+C10)*100</f>
        <v>5.1913133402275076</v>
      </c>
      <c r="W10" s="11">
        <f>E10/(E10+F10+D10+C10)*100</f>
        <v>55.449844881075492</v>
      </c>
      <c r="X10" s="78">
        <f>F10/(F10+E10+D10+C10)*100</f>
        <v>11.913133402275077</v>
      </c>
      <c r="Y10" s="82">
        <f>G10/(G10+H10+I10+J10)*100</f>
        <v>18.883143743536714</v>
      </c>
      <c r="Z10" s="11">
        <f>H10/(H10+I10+J10+G10)*100</f>
        <v>6.0186142709410548</v>
      </c>
      <c r="AA10" s="11">
        <f>I10/(I10+J10+H10+G10)*100</f>
        <v>58.200620475698038</v>
      </c>
      <c r="AB10" s="83">
        <f>J10/(J10+I10+H10+G10)*100</f>
        <v>16.897621509824198</v>
      </c>
      <c r="AC10" s="90">
        <f>K10/(K10+L10+M10+N10)*100</f>
        <v>19.731127197518099</v>
      </c>
      <c r="AD10" s="11">
        <f>L10/(L10+M10+N10+K10)*100</f>
        <v>4.6949327817993796</v>
      </c>
      <c r="AE10" s="11">
        <f>M10/(M10+N10+L10+K10)*100</f>
        <v>58.035160289555321</v>
      </c>
      <c r="AF10" s="91">
        <f>N10/(N10+M10+L10+K10)*100</f>
        <v>17.538779731127196</v>
      </c>
      <c r="AG10" s="26">
        <f>O10/(O10+P10+Q10+R10)*100</f>
        <v>22.461220268872804</v>
      </c>
      <c r="AH10" s="11">
        <f>P10/(P10+Q10+R10+O10)*100</f>
        <v>7.9214064115822129</v>
      </c>
      <c r="AI10" s="11">
        <f>Q10/(Q10+R10+P10+O10)*100</f>
        <v>54.188210961737326</v>
      </c>
      <c r="AJ10" s="11">
        <f>R10/(R10+Q10+P10+O10)*100</f>
        <v>15.429162357807652</v>
      </c>
    </row>
    <row r="11" spans="1:36" x14ac:dyDescent="0.25">
      <c r="B11" s="4" t="s">
        <v>5</v>
      </c>
      <c r="C11" s="8"/>
      <c r="D11" s="8"/>
      <c r="E11" s="8"/>
      <c r="F11" s="50"/>
      <c r="G11" s="60"/>
      <c r="H11" s="8"/>
      <c r="I11" s="8"/>
      <c r="J11" s="61"/>
      <c r="K11" s="72"/>
      <c r="L11" s="8"/>
      <c r="M11" s="8"/>
      <c r="N11" s="73"/>
      <c r="O11" s="8"/>
      <c r="P11" s="8"/>
      <c r="Q11" s="8"/>
      <c r="R11" s="8"/>
      <c r="T11" s="4" t="s">
        <v>5</v>
      </c>
      <c r="U11" s="12"/>
      <c r="V11" s="12"/>
      <c r="W11" s="12"/>
      <c r="X11" s="79"/>
      <c r="Y11" s="84"/>
      <c r="Z11" s="12"/>
      <c r="AA11" s="12"/>
      <c r="AB11" s="85"/>
      <c r="AC11" s="92"/>
      <c r="AD11" s="12"/>
      <c r="AE11" s="12"/>
      <c r="AF11" s="93"/>
      <c r="AG11" s="12"/>
      <c r="AH11" s="12"/>
      <c r="AI11" s="12"/>
      <c r="AJ11" s="12"/>
    </row>
    <row r="12" spans="1:36" x14ac:dyDescent="0.25">
      <c r="B12" s="9" t="s">
        <v>6</v>
      </c>
      <c r="C12" s="10">
        <v>267</v>
      </c>
      <c r="D12" s="10">
        <v>53</v>
      </c>
      <c r="E12" s="10">
        <v>564</v>
      </c>
      <c r="F12" s="51">
        <v>156</v>
      </c>
      <c r="G12" s="51">
        <v>144</v>
      </c>
      <c r="H12" s="51">
        <v>54</v>
      </c>
      <c r="I12" s="51">
        <v>623</v>
      </c>
      <c r="J12" s="51">
        <v>219</v>
      </c>
      <c r="K12" s="51">
        <v>140</v>
      </c>
      <c r="L12" s="51">
        <v>54</v>
      </c>
      <c r="M12" s="51">
        <v>624</v>
      </c>
      <c r="N12" s="51">
        <v>222</v>
      </c>
      <c r="O12" s="51">
        <v>211</v>
      </c>
      <c r="P12" s="51">
        <v>82</v>
      </c>
      <c r="Q12" s="51">
        <v>553</v>
      </c>
      <c r="R12" s="51">
        <v>194</v>
      </c>
      <c r="T12" s="9" t="s">
        <v>6</v>
      </c>
      <c r="U12" s="13">
        <f>C12/(C12+D12+E12+F12)*100</f>
        <v>25.67307692307692</v>
      </c>
      <c r="V12" s="13">
        <f>D12/(D12+E12+F12+C12)*100</f>
        <v>5.0961538461538458</v>
      </c>
      <c r="W12" s="13">
        <f>E12/(E12+F12+D12+C12)*100</f>
        <v>54.230769230769226</v>
      </c>
      <c r="X12" s="80">
        <f>F12/(F12+E12+D12+C12)*100</f>
        <v>15</v>
      </c>
      <c r="Y12" s="86">
        <f>G12/(G12+H12+I12+J12)*100</f>
        <v>13.846153846153847</v>
      </c>
      <c r="Z12" s="13">
        <f>H12/(H12+I12+J12+G12)*100</f>
        <v>5.1923076923076925</v>
      </c>
      <c r="AA12" s="13">
        <f>I12/(I12+J12+H12+G12)*100</f>
        <v>59.903846153846153</v>
      </c>
      <c r="AB12" s="87">
        <f>J12/(J12+I12+H12+G12)*100</f>
        <v>21.057692307692307</v>
      </c>
      <c r="AC12" s="94">
        <f>K12/(K12+L12+M12+N12)*100</f>
        <v>13.461538461538462</v>
      </c>
      <c r="AD12" s="13">
        <f>L12/(L12+M12+N12+K12)*100</f>
        <v>5.1923076923076925</v>
      </c>
      <c r="AE12" s="13">
        <f>M12/(M12+N12+L12+K12)*100</f>
        <v>60</v>
      </c>
      <c r="AF12" s="95">
        <f>N12/(N12+M12+L12+K12)*100</f>
        <v>21.346153846153847</v>
      </c>
      <c r="AG12" s="27">
        <f>O12/(O12+P12+Q12+R12)*100</f>
        <v>20.28846153846154</v>
      </c>
      <c r="AH12" s="13">
        <f>P12/(P12+Q12+R12+O12)*100</f>
        <v>7.8846153846153841</v>
      </c>
      <c r="AI12" s="13">
        <f>Q12/(Q12+R12+P12+O12)*100</f>
        <v>53.17307692307692</v>
      </c>
      <c r="AJ12" s="13">
        <f>R12/(R12+Q12+P12+O12)*100</f>
        <v>18.653846153846153</v>
      </c>
    </row>
    <row r="13" spans="1:36" x14ac:dyDescent="0.25">
      <c r="B13" s="9" t="s">
        <v>7</v>
      </c>
      <c r="C13" s="10">
        <v>460</v>
      </c>
      <c r="D13" s="10">
        <v>83</v>
      </c>
      <c r="E13" s="10">
        <v>952</v>
      </c>
      <c r="F13" s="51">
        <v>209</v>
      </c>
      <c r="G13" s="51">
        <v>348</v>
      </c>
      <c r="H13" s="51">
        <v>102</v>
      </c>
      <c r="I13" s="51">
        <v>979</v>
      </c>
      <c r="J13" s="51">
        <v>275</v>
      </c>
      <c r="K13" s="51">
        <v>378</v>
      </c>
      <c r="L13" s="51">
        <v>78</v>
      </c>
      <c r="M13" s="51">
        <v>962</v>
      </c>
      <c r="N13" s="51">
        <v>286</v>
      </c>
      <c r="O13" s="51">
        <v>433</v>
      </c>
      <c r="P13" s="51">
        <v>129</v>
      </c>
      <c r="Q13" s="51">
        <v>885</v>
      </c>
      <c r="R13" s="51">
        <v>257</v>
      </c>
      <c r="T13" s="9" t="s">
        <v>7</v>
      </c>
      <c r="U13" s="13">
        <f>C13/(C13+D13+E13+F13)*100</f>
        <v>26.995305164319248</v>
      </c>
      <c r="V13" s="13">
        <f>D13/(D13+E13+F13+C13)*100</f>
        <v>4.870892018779343</v>
      </c>
      <c r="W13" s="13">
        <f>E13/(E13+F13+D13+C13)*100</f>
        <v>55.868544600938961</v>
      </c>
      <c r="X13" s="80">
        <f>F13/(F13+E13+D13+C13)*100</f>
        <v>12.26525821596244</v>
      </c>
      <c r="Y13" s="86">
        <f>G13/(G13+H13+I13+J13)*100</f>
        <v>20.422535211267608</v>
      </c>
      <c r="Z13" s="13">
        <f>H13/(H13+I13+J13+G13)*100</f>
        <v>5.9859154929577461</v>
      </c>
      <c r="AA13" s="13">
        <f>I13/(I13+J13+H13+G13)*100</f>
        <v>57.453051643192488</v>
      </c>
      <c r="AB13" s="87">
        <f>J13/(J13+I13+H13+G13)*100</f>
        <v>16.13849765258216</v>
      </c>
      <c r="AC13" s="94">
        <f>K13/(K13+L13+M13+N13)*100</f>
        <v>22.183098591549296</v>
      </c>
      <c r="AD13" s="13">
        <f>L13/(L13+M13+N13+K13)*100</f>
        <v>4.5774647887323949</v>
      </c>
      <c r="AE13" s="13">
        <f>M13/(M13+N13+L13+K13)*100</f>
        <v>56.455399061032864</v>
      </c>
      <c r="AF13" s="95">
        <f>N13/(N13+M13+L13+K13)*100</f>
        <v>16.784037558685448</v>
      </c>
      <c r="AG13" s="27">
        <f>O13/(O13+P13+Q13+R13)*100</f>
        <v>25.410798122065724</v>
      </c>
      <c r="AH13" s="13">
        <f>P13/(P13+Q13+R13+O13)*100</f>
        <v>7.5704225352112671</v>
      </c>
      <c r="AI13" s="13">
        <f>Q13/(Q13+R13+P13+O13)*100</f>
        <v>51.936619718309863</v>
      </c>
      <c r="AJ13" s="13">
        <f>R13/(R13+Q13+P13+O13)*100</f>
        <v>15.082159624413146</v>
      </c>
    </row>
    <row r="14" spans="1:36" x14ac:dyDescent="0.25">
      <c r="B14" s="9" t="s">
        <v>8</v>
      </c>
      <c r="C14" s="10">
        <v>393</v>
      </c>
      <c r="D14" s="10">
        <v>69</v>
      </c>
      <c r="E14" s="10">
        <v>774</v>
      </c>
      <c r="F14" s="51">
        <v>142</v>
      </c>
      <c r="G14" s="51">
        <v>315</v>
      </c>
      <c r="H14" s="51">
        <v>93</v>
      </c>
      <c r="I14" s="51">
        <v>762</v>
      </c>
      <c r="J14" s="51">
        <v>208</v>
      </c>
      <c r="K14" s="51">
        <v>324</v>
      </c>
      <c r="L14" s="51">
        <v>66</v>
      </c>
      <c r="M14" s="51">
        <v>767</v>
      </c>
      <c r="N14" s="51">
        <v>221</v>
      </c>
      <c r="O14" s="51">
        <v>290</v>
      </c>
      <c r="P14" s="51">
        <v>122</v>
      </c>
      <c r="Q14" s="51">
        <v>775</v>
      </c>
      <c r="R14" s="51">
        <v>191</v>
      </c>
      <c r="T14" s="9" t="s">
        <v>8</v>
      </c>
      <c r="U14" s="13">
        <f>C14/(C14+D14+E14+F14)*100</f>
        <v>28.519593613933235</v>
      </c>
      <c r="V14" s="13">
        <f>D14/(D14+E14+F14+C14)*100</f>
        <v>5.0072568940493465</v>
      </c>
      <c r="W14" s="13">
        <f>E14/(E14+F14+D14+C14)*100</f>
        <v>56.168359941944843</v>
      </c>
      <c r="X14" s="80">
        <f>F14/(F14+E14+D14+C14)*100</f>
        <v>10.304789550072568</v>
      </c>
      <c r="Y14" s="86">
        <f>G14/(G14+H14+I14+J14)*100</f>
        <v>22.859216255442671</v>
      </c>
      <c r="Z14" s="13">
        <f>H14/(H14+I14+J14+G14)*100</f>
        <v>6.7489114658925988</v>
      </c>
      <c r="AA14" s="13">
        <f>I14/(I14+J14+H14+G14)*100</f>
        <v>55.297532656023222</v>
      </c>
      <c r="AB14" s="87">
        <f>J14/(J14+I14+H14+G14)*100</f>
        <v>15.09433962264151</v>
      </c>
      <c r="AC14" s="94">
        <f>K14/(K14+L14+M14+N14)*100</f>
        <v>23.512336719883891</v>
      </c>
      <c r="AD14" s="13">
        <f>L14/(L14+M14+N14+K14)*100</f>
        <v>4.7895500725689404</v>
      </c>
      <c r="AE14" s="13">
        <f>M14/(M14+N14+L14+K14)*100</f>
        <v>55.660377358490564</v>
      </c>
      <c r="AF14" s="95">
        <f>N14/(N14+M14+L14+K14)*100</f>
        <v>16.037735849056602</v>
      </c>
      <c r="AG14" s="27">
        <f>O14/(O14+P14+Q14+R14)*100</f>
        <v>21.044992743105951</v>
      </c>
      <c r="AH14" s="13">
        <f>P14/(P14+Q14+R14+O14)*100</f>
        <v>8.8534107402031932</v>
      </c>
      <c r="AI14" s="13">
        <f>Q14/(Q14+R14+P14+O14)*100</f>
        <v>56.240928882438311</v>
      </c>
      <c r="AJ14" s="13">
        <f>R14/(R14+Q14+P14+O14)*100</f>
        <v>13.860667634252541</v>
      </c>
    </row>
    <row r="15" spans="1:36" x14ac:dyDescent="0.25">
      <c r="B15" s="9" t="s">
        <v>9</v>
      </c>
      <c r="C15" s="10">
        <v>207</v>
      </c>
      <c r="D15" s="10">
        <v>46</v>
      </c>
      <c r="E15" s="10">
        <v>391</v>
      </c>
      <c r="F15" s="51">
        <v>69</v>
      </c>
      <c r="G15" s="51">
        <v>106</v>
      </c>
      <c r="H15" s="51">
        <v>42</v>
      </c>
      <c r="I15" s="51">
        <v>450</v>
      </c>
      <c r="J15" s="51">
        <v>115</v>
      </c>
      <c r="K15" s="51">
        <v>112</v>
      </c>
      <c r="L15" s="51">
        <v>29</v>
      </c>
      <c r="M15" s="51">
        <v>453</v>
      </c>
      <c r="N15" s="51">
        <v>119</v>
      </c>
      <c r="O15" s="51">
        <v>152</v>
      </c>
      <c r="P15" s="51">
        <v>50</v>
      </c>
      <c r="Q15" s="51">
        <v>407</v>
      </c>
      <c r="R15" s="51">
        <v>104</v>
      </c>
      <c r="T15" s="9" t="s">
        <v>9</v>
      </c>
      <c r="U15" s="13">
        <f>C15/(C15+D15+E15+F15)*100</f>
        <v>29.032258064516132</v>
      </c>
      <c r="V15" s="13">
        <f>D15/(D15+E15+F15+C15)*100</f>
        <v>6.4516129032258061</v>
      </c>
      <c r="W15" s="13">
        <f>E15/(E15+F15+D15+C15)*100</f>
        <v>54.838709677419352</v>
      </c>
      <c r="X15" s="80">
        <f>F15/(F15+E15+D15+C15)*100</f>
        <v>9.67741935483871</v>
      </c>
      <c r="Y15" s="86">
        <f>G15/(G15+H15+I15+J15)*100</f>
        <v>14.866760168302944</v>
      </c>
      <c r="Z15" s="13">
        <f>H15/(H15+I15+J15+G15)*100</f>
        <v>5.8906030855539973</v>
      </c>
      <c r="AA15" s="13">
        <f>I15/(I15+J15+H15+G15)*100</f>
        <v>63.113604488078543</v>
      </c>
      <c r="AB15" s="87">
        <f>J15/(J15+I15+H15+G15)*100</f>
        <v>16.129032258064516</v>
      </c>
      <c r="AC15" s="94">
        <f>K15/(K15+L15+M15+N15)*100</f>
        <v>15.708274894810659</v>
      </c>
      <c r="AD15" s="13">
        <f>L15/(L15+M15+N15+K15)*100</f>
        <v>4.0673211781206167</v>
      </c>
      <c r="AE15" s="13">
        <f>M15/(M15+N15+L15+K15)*100</f>
        <v>63.534361851332399</v>
      </c>
      <c r="AF15" s="95">
        <f>N15/(N15+M15+L15+K15)*100</f>
        <v>16.690042075736326</v>
      </c>
      <c r="AG15" s="27">
        <f>O15/(O15+P15+Q15+R15)*100</f>
        <v>21.31837307152875</v>
      </c>
      <c r="AH15" s="13">
        <f>P15/(P15+Q15+R15+O15)*100</f>
        <v>7.0126227208976157</v>
      </c>
      <c r="AI15" s="13">
        <f>Q15/(Q15+R15+P15+O15)*100</f>
        <v>57.082748948106584</v>
      </c>
      <c r="AJ15" s="13">
        <f>R15/(R15+Q15+P15+O15)*100</f>
        <v>14.586255259467041</v>
      </c>
    </row>
    <row r="16" spans="1:36" x14ac:dyDescent="0.25">
      <c r="B16" s="4" t="s">
        <v>36</v>
      </c>
      <c r="C16" s="8"/>
      <c r="D16" s="8"/>
      <c r="E16" s="8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T16" s="4" t="s">
        <v>36</v>
      </c>
      <c r="U16" s="8"/>
      <c r="V16" s="8"/>
      <c r="W16" s="8"/>
      <c r="X16" s="50"/>
      <c r="Y16" s="60"/>
      <c r="Z16" s="8"/>
      <c r="AA16" s="8"/>
      <c r="AB16" s="61"/>
      <c r="AC16" s="72"/>
      <c r="AD16" s="8"/>
      <c r="AE16" s="8"/>
      <c r="AF16" s="73"/>
      <c r="AG16" s="8"/>
      <c r="AH16" s="8"/>
      <c r="AI16" s="8"/>
      <c r="AJ16" s="8"/>
    </row>
    <row r="17" spans="2:36" x14ac:dyDescent="0.25">
      <c r="B17" s="9" t="s">
        <v>29</v>
      </c>
      <c r="C17" s="10">
        <v>353</v>
      </c>
      <c r="D17" s="10">
        <v>81</v>
      </c>
      <c r="E17" s="10">
        <v>800</v>
      </c>
      <c r="F17" s="51">
        <v>162</v>
      </c>
      <c r="G17" s="51">
        <v>293</v>
      </c>
      <c r="H17" s="51">
        <v>103</v>
      </c>
      <c r="I17" s="51">
        <v>796</v>
      </c>
      <c r="J17" s="51">
        <v>204</v>
      </c>
      <c r="K17" s="51">
        <v>317</v>
      </c>
      <c r="L17" s="51">
        <v>74</v>
      </c>
      <c r="M17" s="51">
        <v>787</v>
      </c>
      <c r="N17" s="51">
        <v>218</v>
      </c>
      <c r="O17" s="51">
        <v>275</v>
      </c>
      <c r="P17" s="51">
        <v>98</v>
      </c>
      <c r="Q17" s="51">
        <v>818</v>
      </c>
      <c r="R17" s="51">
        <v>205</v>
      </c>
      <c r="T17" s="9" t="s">
        <v>29</v>
      </c>
      <c r="U17" s="13">
        <f t="shared" ref="U17:U23" si="0">C17/(C17+D17+E17+F17)*100</f>
        <v>25.286532951289399</v>
      </c>
      <c r="V17" s="13">
        <f t="shared" ref="V17:V23" si="1">D17/(D17+E17+F17+C17)*100</f>
        <v>5.8022922636103154</v>
      </c>
      <c r="W17" s="13">
        <f t="shared" ref="W17:W23" si="2">E17/(E17+F17+D17+C17)*100</f>
        <v>57.306590257879655</v>
      </c>
      <c r="X17" s="80">
        <f t="shared" ref="X17:X23" si="3">F17/(F17+E17+D17+C17)*100</f>
        <v>11.604584527220631</v>
      </c>
      <c r="Y17" s="86">
        <f t="shared" ref="Y17:Y23" si="4">G17/(G17+H17+I17+J17)*100</f>
        <v>20.988538681948423</v>
      </c>
      <c r="Z17" s="13">
        <f t="shared" ref="Z17:Z23" si="5">H17/(H17+I17+J17+G17)*100</f>
        <v>7.3782234957020059</v>
      </c>
      <c r="AA17" s="13">
        <f t="shared" ref="AA17:AA23" si="6">I17/(I17+J17+H17+G17)*100</f>
        <v>57.020057306590253</v>
      </c>
      <c r="AB17" s="87">
        <f t="shared" ref="AB17:AB23" si="7">J17/(J17+I17+H17+G17)*100</f>
        <v>14.613180515759314</v>
      </c>
      <c r="AC17" s="94">
        <f t="shared" ref="AC17:AC23" si="8">K17/(K17+L17+M17+N17)*100</f>
        <v>22.707736389684811</v>
      </c>
      <c r="AD17" s="13">
        <f t="shared" ref="AD17:AD23" si="9">L17/(L17+M17+N17+K17)*100</f>
        <v>5.3008595988538678</v>
      </c>
      <c r="AE17" s="13">
        <f t="shared" ref="AE17:AE23" si="10">M17/(M17+N17+L17+K17)*100</f>
        <v>56.375358166189116</v>
      </c>
      <c r="AF17" s="95">
        <f t="shared" ref="AF17:AF23" si="11">N17/(N17+M17+L17+K17)*100</f>
        <v>15.616045845272206</v>
      </c>
      <c r="AG17" s="27">
        <f t="shared" ref="AG17:AG23" si="12">O17/(O17+P17+Q17+R17)*100</f>
        <v>19.699140401146131</v>
      </c>
      <c r="AH17" s="13">
        <f t="shared" ref="AH17:AH23" si="13">P17/(P17+Q17+R17+O17)*100</f>
        <v>7.0200573065902576</v>
      </c>
      <c r="AI17" s="13">
        <f t="shared" ref="AI17:AI23" si="14">Q17/(Q17+R17+P17+O17)*100</f>
        <v>58.595988538681951</v>
      </c>
      <c r="AJ17" s="13">
        <f t="shared" ref="AJ17:AJ23" si="15">R17/(R17+Q17+P17+O17)*100</f>
        <v>14.684813753581663</v>
      </c>
    </row>
    <row r="18" spans="2:36" x14ac:dyDescent="0.25">
      <c r="B18" s="9" t="s">
        <v>30</v>
      </c>
      <c r="C18" s="10">
        <v>66</v>
      </c>
      <c r="D18" s="10">
        <v>12</v>
      </c>
      <c r="E18" s="10">
        <v>368</v>
      </c>
      <c r="F18" s="51">
        <v>99</v>
      </c>
      <c r="G18" s="51">
        <v>73</v>
      </c>
      <c r="H18" s="51">
        <v>18</v>
      </c>
      <c r="I18" s="51">
        <v>335</v>
      </c>
      <c r="J18" s="51">
        <v>119</v>
      </c>
      <c r="K18" s="51">
        <v>71</v>
      </c>
      <c r="L18" s="51">
        <v>17</v>
      </c>
      <c r="M18" s="51">
        <v>336</v>
      </c>
      <c r="N18" s="51">
        <v>121</v>
      </c>
      <c r="O18" s="51">
        <v>89</v>
      </c>
      <c r="P18" s="51">
        <v>31</v>
      </c>
      <c r="Q18" s="51">
        <v>310</v>
      </c>
      <c r="R18" s="51">
        <v>115</v>
      </c>
      <c r="T18" s="9" t="s">
        <v>30</v>
      </c>
      <c r="U18" s="13">
        <f t="shared" si="0"/>
        <v>12.110091743119266</v>
      </c>
      <c r="V18" s="13">
        <f t="shared" si="1"/>
        <v>2.2018348623853212</v>
      </c>
      <c r="W18" s="13">
        <f t="shared" si="2"/>
        <v>67.522935779816521</v>
      </c>
      <c r="X18" s="80">
        <f t="shared" si="3"/>
        <v>18.165137614678901</v>
      </c>
      <c r="Y18" s="86">
        <f t="shared" si="4"/>
        <v>13.394495412844037</v>
      </c>
      <c r="Z18" s="13">
        <f t="shared" si="5"/>
        <v>3.3027522935779818</v>
      </c>
      <c r="AA18" s="13">
        <f t="shared" si="6"/>
        <v>61.467889908256879</v>
      </c>
      <c r="AB18" s="87">
        <f t="shared" si="7"/>
        <v>21.834862385321102</v>
      </c>
      <c r="AC18" s="94">
        <f t="shared" si="8"/>
        <v>13.027522935779817</v>
      </c>
      <c r="AD18" s="13">
        <f t="shared" si="9"/>
        <v>3.1192660550458715</v>
      </c>
      <c r="AE18" s="13">
        <f t="shared" si="10"/>
        <v>61.651376146788991</v>
      </c>
      <c r="AF18" s="95">
        <f t="shared" si="11"/>
        <v>22.201834862385322</v>
      </c>
      <c r="AG18" s="27">
        <f t="shared" si="12"/>
        <v>16.330275229357799</v>
      </c>
      <c r="AH18" s="13">
        <f t="shared" si="13"/>
        <v>5.6880733944954134</v>
      </c>
      <c r="AI18" s="13">
        <f t="shared" si="14"/>
        <v>56.88073394495413</v>
      </c>
      <c r="AJ18" s="13">
        <f t="shared" si="15"/>
        <v>21.100917431192663</v>
      </c>
    </row>
    <row r="19" spans="2:36" x14ac:dyDescent="0.25">
      <c r="B19" s="9" t="s">
        <v>31</v>
      </c>
      <c r="C19" s="10">
        <v>379</v>
      </c>
      <c r="D19" s="10">
        <v>90</v>
      </c>
      <c r="E19" s="10">
        <v>852</v>
      </c>
      <c r="F19" s="51">
        <v>170</v>
      </c>
      <c r="G19" s="51">
        <v>244</v>
      </c>
      <c r="H19" s="51">
        <v>90</v>
      </c>
      <c r="I19" s="51">
        <v>922</v>
      </c>
      <c r="J19" s="51">
        <v>235</v>
      </c>
      <c r="K19" s="51">
        <v>257</v>
      </c>
      <c r="L19" s="51">
        <v>72</v>
      </c>
      <c r="M19" s="51">
        <v>912</v>
      </c>
      <c r="N19" s="51">
        <v>250</v>
      </c>
      <c r="O19" s="51">
        <v>314</v>
      </c>
      <c r="P19" s="51">
        <v>125</v>
      </c>
      <c r="Q19" s="51">
        <v>835</v>
      </c>
      <c r="R19" s="51">
        <v>217</v>
      </c>
      <c r="T19" s="9" t="s">
        <v>31</v>
      </c>
      <c r="U19" s="13">
        <f t="shared" si="0"/>
        <v>25.419181757209923</v>
      </c>
      <c r="V19" s="13">
        <f t="shared" si="1"/>
        <v>6.0362173038229372</v>
      </c>
      <c r="W19" s="13">
        <f t="shared" si="2"/>
        <v>57.142857142857139</v>
      </c>
      <c r="X19" s="80">
        <f t="shared" si="3"/>
        <v>11.401743796109994</v>
      </c>
      <c r="Y19" s="86">
        <f t="shared" si="4"/>
        <v>16.364855801475521</v>
      </c>
      <c r="Z19" s="13">
        <f t="shared" si="5"/>
        <v>6.0362173038229372</v>
      </c>
      <c r="AA19" s="13">
        <f t="shared" si="6"/>
        <v>61.837692823608315</v>
      </c>
      <c r="AB19" s="87">
        <f t="shared" si="7"/>
        <v>15.761234071093225</v>
      </c>
      <c r="AC19" s="94">
        <f t="shared" si="8"/>
        <v>17.236753856472166</v>
      </c>
      <c r="AD19" s="13">
        <f t="shared" si="9"/>
        <v>4.8289738430583498</v>
      </c>
      <c r="AE19" s="13">
        <f t="shared" si="10"/>
        <v>61.167002012072437</v>
      </c>
      <c r="AF19" s="95">
        <f t="shared" si="11"/>
        <v>16.76727028839705</v>
      </c>
      <c r="AG19" s="27">
        <f t="shared" si="12"/>
        <v>21.059691482226693</v>
      </c>
      <c r="AH19" s="13">
        <f t="shared" si="13"/>
        <v>8.3836351441985251</v>
      </c>
      <c r="AI19" s="13">
        <f t="shared" si="14"/>
        <v>56.002682763246149</v>
      </c>
      <c r="AJ19" s="13">
        <f t="shared" si="15"/>
        <v>14.553990610328638</v>
      </c>
    </row>
    <row r="20" spans="2:36" x14ac:dyDescent="0.25">
      <c r="B20" s="9" t="s">
        <v>32</v>
      </c>
      <c r="C20" s="10">
        <v>42</v>
      </c>
      <c r="D20" s="10">
        <v>9</v>
      </c>
      <c r="E20" s="10">
        <v>91</v>
      </c>
      <c r="F20" s="51">
        <v>13</v>
      </c>
      <c r="G20" s="51">
        <v>35</v>
      </c>
      <c r="H20" s="51">
        <v>8</v>
      </c>
      <c r="I20" s="51">
        <v>92</v>
      </c>
      <c r="J20" s="51">
        <v>20</v>
      </c>
      <c r="K20" s="51">
        <v>33</v>
      </c>
      <c r="L20" s="51">
        <v>3</v>
      </c>
      <c r="M20" s="51">
        <v>101</v>
      </c>
      <c r="N20" s="51">
        <v>18</v>
      </c>
      <c r="O20" s="51">
        <v>32</v>
      </c>
      <c r="P20" s="51">
        <v>17</v>
      </c>
      <c r="Q20" s="51">
        <v>89</v>
      </c>
      <c r="R20" s="51">
        <v>17</v>
      </c>
      <c r="T20" s="9" t="s">
        <v>32</v>
      </c>
      <c r="U20" s="13">
        <f t="shared" si="0"/>
        <v>27.096774193548391</v>
      </c>
      <c r="V20" s="13">
        <f t="shared" si="1"/>
        <v>5.806451612903226</v>
      </c>
      <c r="W20" s="13">
        <f t="shared" si="2"/>
        <v>58.709677419354833</v>
      </c>
      <c r="X20" s="80">
        <f t="shared" si="3"/>
        <v>8.3870967741935498</v>
      </c>
      <c r="Y20" s="86">
        <f t="shared" si="4"/>
        <v>22.58064516129032</v>
      </c>
      <c r="Z20" s="13">
        <f t="shared" si="5"/>
        <v>5.161290322580645</v>
      </c>
      <c r="AA20" s="13">
        <f t="shared" si="6"/>
        <v>59.354838709677416</v>
      </c>
      <c r="AB20" s="87">
        <f t="shared" si="7"/>
        <v>12.903225806451612</v>
      </c>
      <c r="AC20" s="94">
        <f t="shared" si="8"/>
        <v>21.29032258064516</v>
      </c>
      <c r="AD20" s="13">
        <f t="shared" si="9"/>
        <v>1.935483870967742</v>
      </c>
      <c r="AE20" s="13">
        <f t="shared" si="10"/>
        <v>65.161290322580641</v>
      </c>
      <c r="AF20" s="95">
        <f t="shared" si="11"/>
        <v>11.612903225806452</v>
      </c>
      <c r="AG20" s="27">
        <f t="shared" si="12"/>
        <v>20.64516129032258</v>
      </c>
      <c r="AH20" s="13">
        <f t="shared" si="13"/>
        <v>10.967741935483872</v>
      </c>
      <c r="AI20" s="13">
        <f t="shared" si="14"/>
        <v>57.41935483870968</v>
      </c>
      <c r="AJ20" s="13">
        <f t="shared" si="15"/>
        <v>10.967741935483872</v>
      </c>
    </row>
    <row r="21" spans="2:36" x14ac:dyDescent="0.25">
      <c r="B21" s="9" t="s">
        <v>33</v>
      </c>
      <c r="C21" s="10">
        <v>217</v>
      </c>
      <c r="D21" s="10">
        <v>12</v>
      </c>
      <c r="E21" s="10">
        <v>40</v>
      </c>
      <c r="F21" s="51">
        <v>25</v>
      </c>
      <c r="G21" s="51">
        <v>96</v>
      </c>
      <c r="H21" s="51">
        <v>17</v>
      </c>
      <c r="I21" s="51">
        <v>101</v>
      </c>
      <c r="J21" s="51">
        <v>80</v>
      </c>
      <c r="K21" s="51">
        <v>108</v>
      </c>
      <c r="L21" s="51">
        <v>12</v>
      </c>
      <c r="M21" s="51">
        <v>95</v>
      </c>
      <c r="N21" s="51">
        <v>79</v>
      </c>
      <c r="O21" s="51">
        <v>139</v>
      </c>
      <c r="P21" s="51">
        <v>18</v>
      </c>
      <c r="Q21" s="51">
        <v>84</v>
      </c>
      <c r="R21" s="51">
        <v>53</v>
      </c>
      <c r="T21" s="9" t="s">
        <v>33</v>
      </c>
      <c r="U21" s="13">
        <f t="shared" si="0"/>
        <v>73.80952380952381</v>
      </c>
      <c r="V21" s="13">
        <f t="shared" si="1"/>
        <v>4.0816326530612246</v>
      </c>
      <c r="W21" s="13">
        <f t="shared" si="2"/>
        <v>13.605442176870749</v>
      </c>
      <c r="X21" s="80">
        <f t="shared" si="3"/>
        <v>8.5034013605442169</v>
      </c>
      <c r="Y21" s="86">
        <f t="shared" si="4"/>
        <v>32.653061224489797</v>
      </c>
      <c r="Z21" s="13">
        <f t="shared" si="5"/>
        <v>5.7823129251700678</v>
      </c>
      <c r="AA21" s="13">
        <f t="shared" si="6"/>
        <v>34.353741496598637</v>
      </c>
      <c r="AB21" s="87">
        <f t="shared" si="7"/>
        <v>27.210884353741498</v>
      </c>
      <c r="AC21" s="94">
        <f t="shared" si="8"/>
        <v>36.734693877551024</v>
      </c>
      <c r="AD21" s="13">
        <f t="shared" si="9"/>
        <v>4.0816326530612246</v>
      </c>
      <c r="AE21" s="13">
        <f t="shared" si="10"/>
        <v>32.312925170068027</v>
      </c>
      <c r="AF21" s="95">
        <f t="shared" si="11"/>
        <v>26.870748299319729</v>
      </c>
      <c r="AG21" s="27">
        <f t="shared" si="12"/>
        <v>47.278911564625851</v>
      </c>
      <c r="AH21" s="13">
        <f t="shared" si="13"/>
        <v>6.1224489795918364</v>
      </c>
      <c r="AI21" s="13">
        <f t="shared" si="14"/>
        <v>28.571428571428569</v>
      </c>
      <c r="AJ21" s="13">
        <f t="shared" si="15"/>
        <v>18.027210884353742</v>
      </c>
    </row>
    <row r="22" spans="2:36" x14ac:dyDescent="0.25">
      <c r="B22" s="9" t="s">
        <v>34</v>
      </c>
      <c r="C22" s="10">
        <v>36</v>
      </c>
      <c r="D22" s="10">
        <v>9</v>
      </c>
      <c r="E22" s="10">
        <v>117</v>
      </c>
      <c r="F22" s="51">
        <v>19</v>
      </c>
      <c r="G22" s="51">
        <v>22</v>
      </c>
      <c r="H22" s="51">
        <v>7</v>
      </c>
      <c r="I22" s="51">
        <v>126</v>
      </c>
      <c r="J22" s="51">
        <v>26</v>
      </c>
      <c r="K22" s="51">
        <v>34</v>
      </c>
      <c r="L22" s="51">
        <v>7</v>
      </c>
      <c r="M22" s="51">
        <v>115</v>
      </c>
      <c r="N22" s="51">
        <v>25</v>
      </c>
      <c r="O22" s="51">
        <v>40</v>
      </c>
      <c r="P22" s="51">
        <v>21</v>
      </c>
      <c r="Q22" s="51">
        <v>97</v>
      </c>
      <c r="R22" s="51">
        <v>23</v>
      </c>
      <c r="T22" s="9" t="s">
        <v>34</v>
      </c>
      <c r="U22" s="13">
        <f t="shared" si="0"/>
        <v>19.88950276243094</v>
      </c>
      <c r="V22" s="13">
        <f t="shared" si="1"/>
        <v>4.972375690607735</v>
      </c>
      <c r="W22" s="13">
        <f t="shared" si="2"/>
        <v>64.640883977900558</v>
      </c>
      <c r="X22" s="80">
        <f t="shared" si="3"/>
        <v>10.497237569060774</v>
      </c>
      <c r="Y22" s="86">
        <f t="shared" si="4"/>
        <v>12.154696132596685</v>
      </c>
      <c r="Z22" s="13">
        <f t="shared" si="5"/>
        <v>3.867403314917127</v>
      </c>
      <c r="AA22" s="13">
        <f t="shared" si="6"/>
        <v>69.613259668508292</v>
      </c>
      <c r="AB22" s="87">
        <f t="shared" si="7"/>
        <v>14.3646408839779</v>
      </c>
      <c r="AC22" s="94">
        <f t="shared" si="8"/>
        <v>18.784530386740332</v>
      </c>
      <c r="AD22" s="13">
        <f t="shared" si="9"/>
        <v>3.867403314917127</v>
      </c>
      <c r="AE22" s="13">
        <f t="shared" si="10"/>
        <v>63.53591160220995</v>
      </c>
      <c r="AF22" s="95">
        <f t="shared" si="11"/>
        <v>13.812154696132598</v>
      </c>
      <c r="AG22" s="27">
        <f t="shared" si="12"/>
        <v>22.099447513812155</v>
      </c>
      <c r="AH22" s="13">
        <f t="shared" si="13"/>
        <v>11.602209944751381</v>
      </c>
      <c r="AI22" s="13">
        <f t="shared" si="14"/>
        <v>53.591160220994475</v>
      </c>
      <c r="AJ22" s="13">
        <f t="shared" si="15"/>
        <v>12.707182320441991</v>
      </c>
    </row>
    <row r="23" spans="2:36" x14ac:dyDescent="0.25">
      <c r="B23" s="9" t="s">
        <v>35</v>
      </c>
      <c r="C23" s="10">
        <v>234</v>
      </c>
      <c r="D23" s="10">
        <v>38</v>
      </c>
      <c r="E23" s="10">
        <v>413</v>
      </c>
      <c r="F23" s="51">
        <v>88</v>
      </c>
      <c r="G23" s="51">
        <v>150</v>
      </c>
      <c r="H23" s="51">
        <v>48</v>
      </c>
      <c r="I23" s="51">
        <v>442</v>
      </c>
      <c r="J23" s="51">
        <v>133</v>
      </c>
      <c r="K23" s="51">
        <v>134</v>
      </c>
      <c r="L23" s="51">
        <v>42</v>
      </c>
      <c r="M23" s="51">
        <v>460</v>
      </c>
      <c r="N23" s="51">
        <v>137</v>
      </c>
      <c r="O23" s="51">
        <v>197</v>
      </c>
      <c r="P23" s="51">
        <v>73</v>
      </c>
      <c r="Q23" s="51">
        <v>387</v>
      </c>
      <c r="R23" s="51">
        <v>116</v>
      </c>
      <c r="T23" s="9" t="s">
        <v>35</v>
      </c>
      <c r="U23" s="13">
        <f t="shared" si="0"/>
        <v>30.271668822768433</v>
      </c>
      <c r="V23" s="13">
        <f t="shared" si="1"/>
        <v>4.9159120310478661</v>
      </c>
      <c r="W23" s="13">
        <f t="shared" si="2"/>
        <v>53.42820181112549</v>
      </c>
      <c r="X23" s="80">
        <f t="shared" si="3"/>
        <v>11.384217335058215</v>
      </c>
      <c r="Y23" s="86">
        <f t="shared" si="4"/>
        <v>19.404915912031047</v>
      </c>
      <c r="Z23" s="13">
        <f t="shared" si="5"/>
        <v>6.2095730918499354</v>
      </c>
      <c r="AA23" s="13">
        <f t="shared" si="6"/>
        <v>57.179818887451482</v>
      </c>
      <c r="AB23" s="87">
        <f t="shared" si="7"/>
        <v>17.205692108667527</v>
      </c>
      <c r="AC23" s="94">
        <f t="shared" si="8"/>
        <v>17.335058214747736</v>
      </c>
      <c r="AD23" s="13">
        <f t="shared" si="9"/>
        <v>5.4333764553686938</v>
      </c>
      <c r="AE23" s="13">
        <f t="shared" si="10"/>
        <v>59.508408796895218</v>
      </c>
      <c r="AF23" s="95">
        <f t="shared" si="11"/>
        <v>17.723156532988359</v>
      </c>
      <c r="AG23" s="27">
        <f t="shared" si="12"/>
        <v>25.485122897800778</v>
      </c>
      <c r="AH23" s="13">
        <f t="shared" si="13"/>
        <v>9.4437257438551097</v>
      </c>
      <c r="AI23" s="13">
        <f t="shared" si="14"/>
        <v>50.064683053040106</v>
      </c>
      <c r="AJ23" s="13">
        <f t="shared" si="15"/>
        <v>15.006468305304011</v>
      </c>
    </row>
    <row r="24" spans="2:36" x14ac:dyDescent="0.25">
      <c r="B24" s="4" t="s">
        <v>65</v>
      </c>
      <c r="C24" s="19"/>
      <c r="D24" s="19"/>
      <c r="E24" s="19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T24" s="4" t="s">
        <v>65</v>
      </c>
      <c r="U24" s="52"/>
      <c r="V24" s="52"/>
      <c r="W24" s="52"/>
      <c r="X24" s="81"/>
      <c r="Y24" s="88"/>
      <c r="Z24" s="52"/>
      <c r="AA24" s="52"/>
      <c r="AB24" s="89"/>
      <c r="AC24" s="76"/>
      <c r="AD24" s="52"/>
      <c r="AE24" s="52"/>
      <c r="AF24" s="96"/>
    </row>
    <row r="25" spans="2:36" x14ac:dyDescent="0.25">
      <c r="B25" s="9" t="s">
        <v>66</v>
      </c>
      <c r="C25" s="10">
        <v>982</v>
      </c>
      <c r="D25" s="10">
        <v>178</v>
      </c>
      <c r="E25" s="10">
        <v>1945</v>
      </c>
      <c r="F25" s="51">
        <v>436</v>
      </c>
      <c r="G25" s="51">
        <v>630</v>
      </c>
      <c r="H25" s="51">
        <v>200</v>
      </c>
      <c r="I25" s="51">
        <v>2072</v>
      </c>
      <c r="J25" s="51">
        <v>639</v>
      </c>
      <c r="K25" s="51">
        <v>641</v>
      </c>
      <c r="L25" s="51">
        <v>170</v>
      </c>
      <c r="M25" s="51">
        <v>2077</v>
      </c>
      <c r="N25" s="51">
        <v>653</v>
      </c>
      <c r="O25" s="51">
        <v>814</v>
      </c>
      <c r="P25" s="51">
        <v>281</v>
      </c>
      <c r="Q25" s="51">
        <v>1880</v>
      </c>
      <c r="R25" s="51">
        <v>566</v>
      </c>
      <c r="T25" s="9" t="s">
        <v>66</v>
      </c>
      <c r="U25" s="13">
        <f>C25/(C25+D25+E25+F25)*100</f>
        <v>27.732279017226773</v>
      </c>
      <c r="V25" s="13">
        <f>D25/(D25+E25+F25+C25)*100</f>
        <v>5.0268285794973178</v>
      </c>
      <c r="W25" s="13">
        <f>E25/(E25+F25+D25+C25)*100</f>
        <v>54.927986444507205</v>
      </c>
      <c r="X25" s="80">
        <f>F25/(F25+E25+D25+C25)*100</f>
        <v>12.31290595876871</v>
      </c>
      <c r="Y25" s="86">
        <f>G25/(G25+H25+I25+J25)*100</f>
        <v>17.79158429822084</v>
      </c>
      <c r="Z25" s="13">
        <f>H25/(H25+I25+J25+G25)*100</f>
        <v>5.6481219994351877</v>
      </c>
      <c r="AA25" s="13">
        <f>I25/(I25+J25+H25+G25)*100</f>
        <v>58.51454391414854</v>
      </c>
      <c r="AB25" s="87">
        <f>J25/(J25+I25+H25+G25)*100</f>
        <v>18.045749788195426</v>
      </c>
      <c r="AC25" s="94">
        <f>K25/(K25+L25+M25+N25)*100</f>
        <v>18.102231008189776</v>
      </c>
      <c r="AD25" s="13">
        <f>L25/(L25+M25+N25+K25)*100</f>
        <v>4.8009036995199095</v>
      </c>
      <c r="AE25" s="13">
        <f>M25/(M25+N25+L25+K25)*100</f>
        <v>58.655746964134423</v>
      </c>
      <c r="AF25" s="95">
        <f>N25/(N25+M25+L25+K25)*100</f>
        <v>18.441118328155888</v>
      </c>
      <c r="AG25" s="27">
        <f>O25/(O25+P25+Q25+R25)*100</f>
        <v>22.987856537701216</v>
      </c>
      <c r="AH25" s="13">
        <f>P25/(P25+Q25+R25+O25)*100</f>
        <v>7.9356114092064391</v>
      </c>
      <c r="AI25" s="13">
        <f>Q25/(Q25+R25+P25+O25)*100</f>
        <v>53.092346794690769</v>
      </c>
      <c r="AJ25" s="13">
        <f>R25/(R25+Q25+P25+O25)*100</f>
        <v>15.984185258401581</v>
      </c>
    </row>
    <row r="26" spans="2:36" x14ac:dyDescent="0.25">
      <c r="B26" s="9" t="s">
        <v>67</v>
      </c>
      <c r="C26" s="10">
        <v>345</v>
      </c>
      <c r="D26" s="10">
        <v>73</v>
      </c>
      <c r="E26" s="10">
        <v>736</v>
      </c>
      <c r="F26" s="51">
        <v>140</v>
      </c>
      <c r="G26" s="51">
        <v>283</v>
      </c>
      <c r="H26" s="51">
        <v>91</v>
      </c>
      <c r="I26" s="51">
        <v>742</v>
      </c>
      <c r="J26" s="51">
        <v>178</v>
      </c>
      <c r="K26" s="51">
        <v>313</v>
      </c>
      <c r="L26" s="51">
        <v>57</v>
      </c>
      <c r="M26" s="51">
        <v>729</v>
      </c>
      <c r="N26" s="51">
        <v>195</v>
      </c>
      <c r="O26" s="51">
        <v>272</v>
      </c>
      <c r="P26" s="51">
        <v>102</v>
      </c>
      <c r="Q26" s="51">
        <v>740</v>
      </c>
      <c r="R26" s="51">
        <v>180</v>
      </c>
      <c r="T26" s="9" t="s">
        <v>67</v>
      </c>
      <c r="U26" s="13">
        <f>C26/(C26+D26+E26+F26)*100</f>
        <v>26.661514683153015</v>
      </c>
      <c r="V26" s="13">
        <f>D26/(D26+E26+F26+C26)*100</f>
        <v>5.6414219474497678</v>
      </c>
      <c r="W26" s="13">
        <f>E26/(E26+F26+D26+C26)*100</f>
        <v>56.877897990726431</v>
      </c>
      <c r="X26" s="80">
        <f>F26/(F26+E26+D26+C26)*100</f>
        <v>10.819165378670787</v>
      </c>
      <c r="Y26" s="86">
        <f>G26/(G26+H26+I26+J26)*100</f>
        <v>21.870170015455951</v>
      </c>
      <c r="Z26" s="13">
        <f>H26/(H26+I26+J26+G26)*100</f>
        <v>7.0324574961360113</v>
      </c>
      <c r="AA26" s="13">
        <f>I26/(I26+J26+H26+G26)*100</f>
        <v>57.341576506955185</v>
      </c>
      <c r="AB26" s="87">
        <f>J26/(J26+I26+H26+G26)*100</f>
        <v>13.755795981452859</v>
      </c>
      <c r="AC26" s="94">
        <f>K26/(K26+L26+M26+N26)*100</f>
        <v>24.188562596599692</v>
      </c>
      <c r="AD26" s="13">
        <f>L26/(L26+M26+N26+K26)*100</f>
        <v>4.4049459041731067</v>
      </c>
      <c r="AE26" s="13">
        <f>M26/(M26+N26+L26+K26)*100</f>
        <v>56.336939721792888</v>
      </c>
      <c r="AF26" s="95">
        <f>N26/(N26+M26+L26+K26)*100</f>
        <v>15.069551777434311</v>
      </c>
      <c r="AG26" s="27">
        <f>O26/(O26+P26+Q26+R26)*100</f>
        <v>21.020092735703248</v>
      </c>
      <c r="AH26" s="13">
        <f>P26/(P26+Q26+R26+O26)*100</f>
        <v>7.8825347758887165</v>
      </c>
      <c r="AI26" s="13">
        <f>Q26/(Q26+R26+P26+O26)*100</f>
        <v>57.187017001545591</v>
      </c>
      <c r="AJ26" s="13">
        <f>R26/(R26+Q26+P26+O26)*100</f>
        <v>13.910355486862441</v>
      </c>
    </row>
  </sheetData>
  <mergeCells count="14">
    <mergeCell ref="B7:B8"/>
    <mergeCell ref="C7:F7"/>
    <mergeCell ref="G7:J7"/>
    <mergeCell ref="K7:N7"/>
    <mergeCell ref="O7:R7"/>
    <mergeCell ref="U7:X7"/>
    <mergeCell ref="Y7:AB7"/>
    <mergeCell ref="AC7:AF7"/>
    <mergeCell ref="AG7:AJ7"/>
    <mergeCell ref="L2:N2"/>
    <mergeCell ref="O2:Q2"/>
    <mergeCell ref="R2:U2"/>
    <mergeCell ref="V2:X2"/>
    <mergeCell ref="T7:T8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  <colBreaks count="3" manualBreakCount="3">
    <brk id="10" max="1048575" man="1"/>
    <brk id="19" max="1048575" man="1"/>
    <brk id="2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7" width="14.5703125" customWidth="1"/>
    <col min="8" max="8" width="3.42578125" customWidth="1"/>
    <col min="9" max="9" width="27.7109375" customWidth="1"/>
    <col min="10" max="14" width="13.7109375" customWidth="1"/>
  </cols>
  <sheetData>
    <row r="1" spans="1:14" ht="18" x14ac:dyDescent="0.25">
      <c r="B1" s="1" t="s">
        <v>49</v>
      </c>
    </row>
    <row r="2" spans="1:14" ht="18" x14ac:dyDescent="0.25">
      <c r="A2" s="30"/>
      <c r="B2" s="1" t="str">
        <f>Índice!B2</f>
        <v>1ª quinzena de julho 2020</v>
      </c>
    </row>
    <row r="3" spans="1:14" x14ac:dyDescent="0.25">
      <c r="B3" s="31" t="s">
        <v>52</v>
      </c>
    </row>
    <row r="4" spans="1:14" ht="18" customHeight="1" x14ac:dyDescent="0.25">
      <c r="B4" s="1" t="s">
        <v>85</v>
      </c>
      <c r="C4" s="1"/>
      <c r="D4" s="1"/>
      <c r="E4" s="1"/>
      <c r="F4" s="1"/>
      <c r="G4" s="1"/>
    </row>
    <row r="5" spans="1:14" ht="4.5" customHeight="1" x14ac:dyDescent="0.25"/>
    <row r="6" spans="1:14" x14ac:dyDescent="0.25">
      <c r="B6" s="20" t="s">
        <v>46</v>
      </c>
      <c r="I6" s="2" t="s">
        <v>47</v>
      </c>
    </row>
    <row r="7" spans="1:14" ht="22.5" x14ac:dyDescent="0.25">
      <c r="B7" s="100" t="s">
        <v>0</v>
      </c>
      <c r="C7" s="100" t="s">
        <v>81</v>
      </c>
      <c r="D7" s="100" t="s">
        <v>82</v>
      </c>
      <c r="E7" s="100" t="s">
        <v>83</v>
      </c>
      <c r="F7" s="100" t="s">
        <v>84</v>
      </c>
      <c r="G7" s="3" t="s">
        <v>99</v>
      </c>
      <c r="I7" s="100" t="s">
        <v>0</v>
      </c>
      <c r="J7" s="100" t="s">
        <v>81</v>
      </c>
      <c r="K7" s="100" t="s">
        <v>82</v>
      </c>
      <c r="L7" s="100" t="s">
        <v>83</v>
      </c>
      <c r="M7" s="100" t="s">
        <v>84</v>
      </c>
      <c r="N7" s="3" t="s">
        <v>99</v>
      </c>
    </row>
    <row r="8" spans="1:14" x14ac:dyDescent="0.25">
      <c r="B8" s="4" t="s">
        <v>4</v>
      </c>
      <c r="C8" s="5"/>
      <c r="D8" s="5"/>
      <c r="E8" s="5"/>
      <c r="F8" s="5"/>
      <c r="G8" s="5"/>
      <c r="I8" s="4" t="s">
        <v>4</v>
      </c>
      <c r="J8" s="5"/>
      <c r="K8" s="5"/>
      <c r="L8" s="5"/>
      <c r="M8" s="5"/>
      <c r="N8" s="5"/>
    </row>
    <row r="9" spans="1:14" x14ac:dyDescent="0.25">
      <c r="B9" s="6" t="s">
        <v>4</v>
      </c>
      <c r="C9" s="7">
        <v>56</v>
      </c>
      <c r="D9" s="7">
        <v>337</v>
      </c>
      <c r="E9" s="7">
        <v>712</v>
      </c>
      <c r="F9" s="7">
        <v>1577</v>
      </c>
      <c r="G9" s="7">
        <v>2153</v>
      </c>
      <c r="I9" s="6" t="s">
        <v>4</v>
      </c>
      <c r="J9" s="11">
        <f>C9/(C9+D9+E9+F9+G9)*100</f>
        <v>1.1582213029989659</v>
      </c>
      <c r="K9" s="11">
        <f>D9/(D9+E9+F9+G9+C9)*100</f>
        <v>6.9700103412616343</v>
      </c>
      <c r="L9" s="11">
        <f>E9/(E9+F9+G9+D9+C9)*100</f>
        <v>14.725956566701138</v>
      </c>
      <c r="M9" s="11">
        <f>F9/(F9+G9+E9+D9+C9)*100</f>
        <v>32.616339193381592</v>
      </c>
      <c r="N9" s="11">
        <f>G9/(G9+C9+F9+E9+D9)*100</f>
        <v>44.529472595656671</v>
      </c>
    </row>
    <row r="10" spans="1:14" x14ac:dyDescent="0.25">
      <c r="B10" s="4" t="s">
        <v>5</v>
      </c>
      <c r="C10" s="8"/>
      <c r="D10" s="8"/>
      <c r="E10" s="8"/>
      <c r="F10" s="8"/>
      <c r="G10" s="8"/>
      <c r="I10" s="4" t="s">
        <v>5</v>
      </c>
      <c r="J10" s="12"/>
      <c r="K10" s="12"/>
      <c r="L10" s="12"/>
      <c r="M10" s="12"/>
      <c r="N10" s="12"/>
    </row>
    <row r="11" spans="1:14" x14ac:dyDescent="0.25">
      <c r="B11" s="9" t="s">
        <v>6</v>
      </c>
      <c r="C11" s="10">
        <v>16</v>
      </c>
      <c r="D11" s="10">
        <v>80</v>
      </c>
      <c r="E11" s="10">
        <v>141</v>
      </c>
      <c r="F11" s="10">
        <v>243</v>
      </c>
      <c r="G11" s="10">
        <v>560</v>
      </c>
      <c r="I11" s="9" t="s">
        <v>6</v>
      </c>
      <c r="J11" s="13">
        <f t="shared" ref="J11:J22" si="0">C11/(C11+D11+E11+F11+G11)*100</f>
        <v>1.5384615384615385</v>
      </c>
      <c r="K11" s="13">
        <f t="shared" ref="K11:K22" si="1">D11/(D11+E11+F11+G11+C11)*100</f>
        <v>7.6923076923076925</v>
      </c>
      <c r="L11" s="13">
        <f t="shared" ref="L11:L22" si="2">E11/(E11+F11+G11+D11+C11)*100</f>
        <v>13.557692307692307</v>
      </c>
      <c r="M11" s="13">
        <f t="shared" ref="M11:M22" si="3">F11/(F11+G11+E11+D11+C11)*100</f>
        <v>23.365384615384617</v>
      </c>
      <c r="N11" s="13">
        <f>G11/(G11+C11+F11+E11+D11)*100</f>
        <v>53.846153846153847</v>
      </c>
    </row>
    <row r="12" spans="1:14" x14ac:dyDescent="0.25">
      <c r="B12" s="9" t="s">
        <v>7</v>
      </c>
      <c r="C12" s="10">
        <v>23</v>
      </c>
      <c r="D12" s="10">
        <v>148</v>
      </c>
      <c r="E12" s="10">
        <v>282</v>
      </c>
      <c r="F12" s="10">
        <v>453</v>
      </c>
      <c r="G12" s="10">
        <v>798</v>
      </c>
      <c r="I12" s="9" t="s">
        <v>7</v>
      </c>
      <c r="J12" s="13">
        <f t="shared" si="0"/>
        <v>1.3497652582159625</v>
      </c>
      <c r="K12" s="13">
        <f t="shared" si="1"/>
        <v>8.6854460093896719</v>
      </c>
      <c r="L12" s="13">
        <f t="shared" si="2"/>
        <v>16.549295774647888</v>
      </c>
      <c r="M12" s="13">
        <f t="shared" si="3"/>
        <v>26.58450704225352</v>
      </c>
      <c r="N12" s="13">
        <f t="shared" ref="N12:N22" si="4">G12/(G12+C12+F12+E12+D12)*100</f>
        <v>46.83098591549296</v>
      </c>
    </row>
    <row r="13" spans="1:14" x14ac:dyDescent="0.25">
      <c r="B13" s="9" t="s">
        <v>8</v>
      </c>
      <c r="C13" s="10">
        <v>12</v>
      </c>
      <c r="D13" s="10">
        <v>78</v>
      </c>
      <c r="E13" s="10">
        <v>196</v>
      </c>
      <c r="F13" s="10">
        <v>531</v>
      </c>
      <c r="G13" s="10">
        <v>561</v>
      </c>
      <c r="I13" s="9" t="s">
        <v>8</v>
      </c>
      <c r="J13" s="13">
        <f t="shared" si="0"/>
        <v>0.8708272859216255</v>
      </c>
      <c r="K13" s="13">
        <f t="shared" si="1"/>
        <v>5.6603773584905666</v>
      </c>
      <c r="L13" s="13">
        <f t="shared" si="2"/>
        <v>14.223512336719885</v>
      </c>
      <c r="M13" s="13">
        <f t="shared" si="3"/>
        <v>38.534107402031928</v>
      </c>
      <c r="N13" s="13">
        <f t="shared" si="4"/>
        <v>40.711175616835995</v>
      </c>
    </row>
    <row r="14" spans="1:14" x14ac:dyDescent="0.25">
      <c r="B14" s="9" t="s">
        <v>9</v>
      </c>
      <c r="C14" s="10">
        <v>5</v>
      </c>
      <c r="D14" s="10">
        <v>31</v>
      </c>
      <c r="E14" s="10">
        <v>93</v>
      </c>
      <c r="F14" s="10">
        <v>350</v>
      </c>
      <c r="G14" s="10">
        <v>234</v>
      </c>
      <c r="I14" s="9" t="s">
        <v>9</v>
      </c>
      <c r="J14" s="13">
        <f t="shared" si="0"/>
        <v>0.70126227208976155</v>
      </c>
      <c r="K14" s="13">
        <f t="shared" si="1"/>
        <v>4.3478260869565215</v>
      </c>
      <c r="L14" s="13">
        <f t="shared" si="2"/>
        <v>13.043478260869565</v>
      </c>
      <c r="M14" s="13">
        <f t="shared" si="3"/>
        <v>49.088359046283308</v>
      </c>
      <c r="N14" s="13">
        <f t="shared" si="4"/>
        <v>32.819074333800842</v>
      </c>
    </row>
    <row r="15" spans="1:14" x14ac:dyDescent="0.25">
      <c r="B15" s="4" t="s">
        <v>36</v>
      </c>
      <c r="C15" s="8"/>
      <c r="D15" s="8"/>
      <c r="E15" s="8"/>
      <c r="F15" s="8"/>
      <c r="G15" s="8"/>
      <c r="I15" s="4" t="s">
        <v>36</v>
      </c>
      <c r="J15" s="12"/>
      <c r="K15" s="12"/>
      <c r="L15" s="12"/>
      <c r="M15" s="12"/>
      <c r="N15" s="12"/>
    </row>
    <row r="16" spans="1:14" x14ac:dyDescent="0.25">
      <c r="B16" s="9" t="s">
        <v>29</v>
      </c>
      <c r="C16" s="10">
        <v>15</v>
      </c>
      <c r="D16" s="10">
        <v>100</v>
      </c>
      <c r="E16" s="10">
        <v>217</v>
      </c>
      <c r="F16" s="10">
        <v>504</v>
      </c>
      <c r="G16" s="10">
        <v>560</v>
      </c>
      <c r="I16" s="9" t="s">
        <v>29</v>
      </c>
      <c r="J16" s="13">
        <f t="shared" si="0"/>
        <v>1.0744985673352434</v>
      </c>
      <c r="K16" s="13">
        <f t="shared" si="1"/>
        <v>7.1633237822349569</v>
      </c>
      <c r="L16" s="13">
        <f t="shared" si="2"/>
        <v>15.544412607449857</v>
      </c>
      <c r="M16" s="13">
        <f t="shared" si="3"/>
        <v>36.103151862464181</v>
      </c>
      <c r="N16" s="13">
        <f t="shared" si="4"/>
        <v>40.114613180515754</v>
      </c>
    </row>
    <row r="17" spans="2:14" x14ac:dyDescent="0.25">
      <c r="B17" s="9" t="s">
        <v>30</v>
      </c>
      <c r="C17" s="10">
        <v>5</v>
      </c>
      <c r="D17" s="10">
        <v>31</v>
      </c>
      <c r="E17" s="10">
        <v>61</v>
      </c>
      <c r="F17" s="10">
        <v>180</v>
      </c>
      <c r="G17" s="10">
        <v>268</v>
      </c>
      <c r="I17" s="9" t="s">
        <v>30</v>
      </c>
      <c r="J17" s="13">
        <f t="shared" si="0"/>
        <v>0.91743119266055051</v>
      </c>
      <c r="K17" s="13">
        <f t="shared" si="1"/>
        <v>5.6880733944954134</v>
      </c>
      <c r="L17" s="13">
        <f t="shared" si="2"/>
        <v>11.192660550458717</v>
      </c>
      <c r="M17" s="13">
        <f t="shared" si="3"/>
        <v>33.027522935779821</v>
      </c>
      <c r="N17" s="13">
        <f t="shared" si="4"/>
        <v>49.174311926605505</v>
      </c>
    </row>
    <row r="18" spans="2:14" x14ac:dyDescent="0.25">
      <c r="B18" s="9" t="s">
        <v>31</v>
      </c>
      <c r="C18" s="10">
        <v>14</v>
      </c>
      <c r="D18" s="10">
        <v>79</v>
      </c>
      <c r="E18" s="10">
        <v>209</v>
      </c>
      <c r="F18" s="10">
        <v>492</v>
      </c>
      <c r="G18" s="10">
        <v>697</v>
      </c>
      <c r="I18" s="9" t="s">
        <v>31</v>
      </c>
      <c r="J18" s="13">
        <f t="shared" si="0"/>
        <v>0.93896713615023475</v>
      </c>
      <c r="K18" s="13">
        <f t="shared" si="1"/>
        <v>5.2984574111334677</v>
      </c>
      <c r="L18" s="13">
        <f t="shared" si="2"/>
        <v>14.017437961099933</v>
      </c>
      <c r="M18" s="13">
        <f t="shared" si="3"/>
        <v>32.99798792756539</v>
      </c>
      <c r="N18" s="13">
        <f t="shared" si="4"/>
        <v>46.747149564050972</v>
      </c>
    </row>
    <row r="19" spans="2:14" x14ac:dyDescent="0.25">
      <c r="B19" s="9" t="s">
        <v>32</v>
      </c>
      <c r="C19" s="10">
        <v>4</v>
      </c>
      <c r="D19" s="10">
        <v>16</v>
      </c>
      <c r="E19" s="10">
        <v>25</v>
      </c>
      <c r="F19" s="10">
        <v>54</v>
      </c>
      <c r="G19" s="10">
        <v>56</v>
      </c>
      <c r="I19" s="9" t="s">
        <v>32</v>
      </c>
      <c r="J19" s="13">
        <f t="shared" si="0"/>
        <v>2.5806451612903225</v>
      </c>
      <c r="K19" s="13">
        <f t="shared" si="1"/>
        <v>10.32258064516129</v>
      </c>
      <c r="L19" s="13">
        <f t="shared" si="2"/>
        <v>16.129032258064516</v>
      </c>
      <c r="M19" s="13">
        <f t="shared" si="3"/>
        <v>34.838709677419352</v>
      </c>
      <c r="N19" s="13">
        <f t="shared" si="4"/>
        <v>36.129032258064512</v>
      </c>
    </row>
    <row r="20" spans="2:14" x14ac:dyDescent="0.25">
      <c r="B20" s="9" t="s">
        <v>33</v>
      </c>
      <c r="C20" s="10">
        <v>7</v>
      </c>
      <c r="D20" s="10">
        <v>37</v>
      </c>
      <c r="E20" s="10">
        <v>60</v>
      </c>
      <c r="F20" s="10">
        <v>42</v>
      </c>
      <c r="G20" s="10">
        <v>148</v>
      </c>
      <c r="I20" s="9" t="s">
        <v>33</v>
      </c>
      <c r="J20" s="13">
        <f t="shared" si="0"/>
        <v>2.3809523809523809</v>
      </c>
      <c r="K20" s="13">
        <f t="shared" si="1"/>
        <v>12.585034013605442</v>
      </c>
      <c r="L20" s="13">
        <f t="shared" si="2"/>
        <v>20.408163265306122</v>
      </c>
      <c r="M20" s="13">
        <f t="shared" si="3"/>
        <v>14.285714285714285</v>
      </c>
      <c r="N20" s="13">
        <f t="shared" si="4"/>
        <v>50.34013605442177</v>
      </c>
    </row>
    <row r="21" spans="2:14" x14ac:dyDescent="0.25">
      <c r="B21" s="9" t="s">
        <v>34</v>
      </c>
      <c r="C21" s="10">
        <v>1</v>
      </c>
      <c r="D21" s="10">
        <v>9</v>
      </c>
      <c r="E21" s="10">
        <v>28</v>
      </c>
      <c r="F21" s="10">
        <v>64</v>
      </c>
      <c r="G21" s="10">
        <v>79</v>
      </c>
      <c r="I21" s="9" t="s">
        <v>34</v>
      </c>
      <c r="J21" s="13">
        <f t="shared" si="0"/>
        <v>0.55248618784530379</v>
      </c>
      <c r="K21" s="13">
        <f t="shared" si="1"/>
        <v>4.972375690607735</v>
      </c>
      <c r="L21" s="13">
        <f t="shared" si="2"/>
        <v>15.469613259668508</v>
      </c>
      <c r="M21" s="13">
        <f t="shared" si="3"/>
        <v>35.359116022099442</v>
      </c>
      <c r="N21" s="13">
        <f t="shared" si="4"/>
        <v>43.646408839779006</v>
      </c>
    </row>
    <row r="22" spans="2:14" x14ac:dyDescent="0.25">
      <c r="B22" s="9" t="s">
        <v>35</v>
      </c>
      <c r="C22" s="10">
        <v>10</v>
      </c>
      <c r="D22" s="10">
        <v>65</v>
      </c>
      <c r="E22" s="10">
        <v>112</v>
      </c>
      <c r="F22" s="10">
        <v>241</v>
      </c>
      <c r="G22" s="10">
        <v>345</v>
      </c>
      <c r="I22" s="9" t="s">
        <v>35</v>
      </c>
      <c r="J22" s="13">
        <f t="shared" si="0"/>
        <v>1.29366106080207</v>
      </c>
      <c r="K22" s="13">
        <f t="shared" si="1"/>
        <v>8.4087968952134542</v>
      </c>
      <c r="L22" s="13">
        <f t="shared" si="2"/>
        <v>14.489003880983182</v>
      </c>
      <c r="M22" s="13">
        <f t="shared" si="3"/>
        <v>31.177231565329883</v>
      </c>
      <c r="N22" s="13">
        <f t="shared" si="4"/>
        <v>44.631306597671411</v>
      </c>
    </row>
    <row r="23" spans="2:14" x14ac:dyDescent="0.25">
      <c r="B23" s="4" t="s">
        <v>65</v>
      </c>
      <c r="C23" s="19"/>
      <c r="D23" s="19"/>
      <c r="E23" s="19"/>
      <c r="G23" s="4"/>
      <c r="I23" s="4" t="s">
        <v>65</v>
      </c>
      <c r="J23" s="19"/>
      <c r="K23" s="19"/>
      <c r="L23" s="19"/>
      <c r="N23" s="4"/>
    </row>
    <row r="24" spans="2:14" x14ac:dyDescent="0.25">
      <c r="B24" s="9" t="s">
        <v>66</v>
      </c>
      <c r="C24" s="10">
        <v>39</v>
      </c>
      <c r="D24" s="10">
        <v>239</v>
      </c>
      <c r="E24" s="10">
        <v>511</v>
      </c>
      <c r="F24" s="10">
        <v>1096</v>
      </c>
      <c r="G24" s="10">
        <v>1656</v>
      </c>
      <c r="I24" s="9" t="s">
        <v>66</v>
      </c>
      <c r="J24" s="38">
        <f t="shared" ref="J24:J25" si="5">C24/(C24+D24+E24+F24+G24)*100</f>
        <v>1.1013837898898615</v>
      </c>
      <c r="K24" s="38">
        <f t="shared" ref="K24:K25" si="6">D24/(D24+E24+F24+G24+C24)*100</f>
        <v>6.7495057893250499</v>
      </c>
      <c r="L24" s="38">
        <f t="shared" ref="L24:L25" si="7">E24/(E24+F24+G24+D24+C24)*100</f>
        <v>14.430951708556904</v>
      </c>
      <c r="M24" s="38">
        <f t="shared" ref="M24:M25" si="8">F24/(F24+G24+E24+D24+C24)*100</f>
        <v>30.951708556904826</v>
      </c>
      <c r="N24" s="38">
        <f t="shared" ref="N24:N25" si="9">G24/(G24+C24+F24+E24+D24)*100</f>
        <v>46.766450155323355</v>
      </c>
    </row>
    <row r="25" spans="2:14" x14ac:dyDescent="0.25">
      <c r="B25" s="9" t="s">
        <v>67</v>
      </c>
      <c r="C25" s="10">
        <v>17</v>
      </c>
      <c r="D25" s="10">
        <v>98</v>
      </c>
      <c r="E25" s="10">
        <v>201</v>
      </c>
      <c r="F25" s="10">
        <v>481</v>
      </c>
      <c r="G25" s="10">
        <v>497</v>
      </c>
      <c r="I25" s="9" t="s">
        <v>67</v>
      </c>
      <c r="J25" s="38">
        <f t="shared" si="5"/>
        <v>1.313755795981453</v>
      </c>
      <c r="K25" s="38">
        <f t="shared" si="6"/>
        <v>7.5734157650695524</v>
      </c>
      <c r="L25" s="38">
        <f t="shared" si="7"/>
        <v>15.533230293663062</v>
      </c>
      <c r="M25" s="38">
        <f t="shared" si="8"/>
        <v>37.171561051004637</v>
      </c>
      <c r="N25" s="38">
        <f t="shared" si="9"/>
        <v>38.408037094281298</v>
      </c>
    </row>
  </sheetData>
  <hyperlinks>
    <hyperlink ref="B3" location="Índice!A1" display="voltar"/>
  </hyperlink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8" width="12.7109375" customWidth="1"/>
    <col min="9" max="9" width="3.42578125" customWidth="1"/>
    <col min="10" max="10" width="28.28515625" customWidth="1"/>
    <col min="11" max="16" width="12.7109375" customWidth="1"/>
    <col min="17" max="17" width="3.85546875" customWidth="1"/>
  </cols>
  <sheetData>
    <row r="1" spans="1:18" ht="18" x14ac:dyDescent="0.25">
      <c r="B1" s="1" t="s">
        <v>49</v>
      </c>
    </row>
    <row r="2" spans="1:18" ht="18" x14ac:dyDescent="0.25">
      <c r="A2" s="30"/>
      <c r="B2" s="1" t="str">
        <f>Índice!B2</f>
        <v>1ª quinzena de julho 2020</v>
      </c>
    </row>
    <row r="3" spans="1:18" x14ac:dyDescent="0.25">
      <c r="B3" s="31" t="s">
        <v>52</v>
      </c>
    </row>
    <row r="4" spans="1:18" ht="18" customHeight="1" x14ac:dyDescent="0.25">
      <c r="B4" s="1" t="s">
        <v>86</v>
      </c>
      <c r="C4" s="1"/>
      <c r="D4" s="1"/>
      <c r="E4" s="1"/>
      <c r="F4" s="1"/>
      <c r="G4" s="1"/>
      <c r="H4" s="1"/>
    </row>
    <row r="6" spans="1:18" x14ac:dyDescent="0.25">
      <c r="B6" s="20" t="s">
        <v>46</v>
      </c>
      <c r="J6" s="2" t="s">
        <v>47</v>
      </c>
    </row>
    <row r="7" spans="1:18" ht="22.5" x14ac:dyDescent="0.25">
      <c r="B7" s="100" t="s">
        <v>0</v>
      </c>
      <c r="C7" s="100" t="s">
        <v>122</v>
      </c>
      <c r="D7" s="100" t="s">
        <v>123</v>
      </c>
      <c r="E7" s="100" t="s">
        <v>124</v>
      </c>
      <c r="F7" s="100" t="s">
        <v>125</v>
      </c>
      <c r="G7" s="100" t="s">
        <v>126</v>
      </c>
      <c r="H7" s="3" t="s">
        <v>99</v>
      </c>
      <c r="J7" s="100" t="s">
        <v>0</v>
      </c>
      <c r="K7" s="103" t="s">
        <v>122</v>
      </c>
      <c r="L7" s="103" t="s">
        <v>123</v>
      </c>
      <c r="M7" s="103" t="s">
        <v>124</v>
      </c>
      <c r="N7" s="103" t="s">
        <v>125</v>
      </c>
      <c r="O7" s="103" t="s">
        <v>126</v>
      </c>
      <c r="P7" s="3" t="s">
        <v>99</v>
      </c>
      <c r="R7" s="101"/>
    </row>
    <row r="8" spans="1:18" x14ac:dyDescent="0.25">
      <c r="B8" s="4" t="s">
        <v>4</v>
      </c>
      <c r="C8" s="5"/>
      <c r="D8" s="5"/>
      <c r="E8" s="5"/>
      <c r="F8" s="5"/>
      <c r="G8" s="5"/>
      <c r="H8" s="5"/>
      <c r="J8" s="4" t="s">
        <v>4</v>
      </c>
      <c r="K8" s="5"/>
      <c r="L8" s="5"/>
      <c r="M8" s="5"/>
      <c r="N8" s="5"/>
      <c r="O8" s="5"/>
      <c r="P8" s="5"/>
    </row>
    <row r="9" spans="1:18" x14ac:dyDescent="0.25">
      <c r="B9" s="6" t="s">
        <v>4</v>
      </c>
      <c r="C9" s="7">
        <v>8</v>
      </c>
      <c r="D9" s="7">
        <v>129</v>
      </c>
      <c r="E9" s="7">
        <v>3655</v>
      </c>
      <c r="F9" s="7">
        <v>356</v>
      </c>
      <c r="G9" s="7">
        <v>123</v>
      </c>
      <c r="H9" s="7">
        <v>564</v>
      </c>
      <c r="J9" s="6" t="s">
        <v>4</v>
      </c>
      <c r="K9" s="11">
        <f>C9/(C9+D9+E9+F9+G9+H9)*100</f>
        <v>0.16546018614270941</v>
      </c>
      <c r="L9" s="11">
        <f>D9/(D9+E9+F9+G9+H9+C9)*100</f>
        <v>2.6680455015511892</v>
      </c>
      <c r="M9" s="11">
        <f>E9/(E9+F9+G9+H9+D9+C9)*100</f>
        <v>75.594622543950365</v>
      </c>
      <c r="N9" s="11">
        <f>F9/(F9+G9+H9+D9+E9+C9)*100</f>
        <v>7.3629782833505688</v>
      </c>
      <c r="O9" s="11">
        <f>G9/(G9+H9+F9+E9+D9+C9)*100</f>
        <v>2.5439503619441575</v>
      </c>
      <c r="P9" s="11">
        <f>H9/(H9+G9+F9+E9+D9+C9)*100</f>
        <v>11.664943123061015</v>
      </c>
    </row>
    <row r="10" spans="1:18" x14ac:dyDescent="0.25">
      <c r="B10" s="4" t="s">
        <v>5</v>
      </c>
      <c r="C10" s="8"/>
      <c r="D10" s="8"/>
      <c r="E10" s="8"/>
      <c r="F10" s="8"/>
      <c r="G10" s="8"/>
      <c r="H10" s="8"/>
      <c r="J10" s="4" t="s">
        <v>5</v>
      </c>
      <c r="K10" s="12"/>
      <c r="L10" s="12"/>
      <c r="M10" s="12"/>
      <c r="N10" s="12"/>
      <c r="O10" s="12"/>
      <c r="P10" s="12"/>
    </row>
    <row r="11" spans="1:18" x14ac:dyDescent="0.25">
      <c r="B11" s="9" t="s">
        <v>6</v>
      </c>
      <c r="C11" s="10">
        <v>2</v>
      </c>
      <c r="D11" s="10">
        <v>19</v>
      </c>
      <c r="E11" s="10">
        <v>793</v>
      </c>
      <c r="F11" s="10">
        <v>60</v>
      </c>
      <c r="G11" s="10">
        <v>21</v>
      </c>
      <c r="H11" s="10">
        <v>145</v>
      </c>
      <c r="J11" s="9" t="s">
        <v>6</v>
      </c>
      <c r="K11" s="13">
        <f t="shared" ref="K11:K22" si="0">C11/(C11+D11+E11+F11+G11+H11)*100</f>
        <v>0.19230769230769232</v>
      </c>
      <c r="L11" s="13">
        <f t="shared" ref="L11:L22" si="1">D11/(D11+E11+F11+G11+H11+C11)*100</f>
        <v>1.8269230769230771</v>
      </c>
      <c r="M11" s="13">
        <f t="shared" ref="M11:M22" si="2">E11/(E11+F11+G11+H11+D11+C11)*100</f>
        <v>76.25</v>
      </c>
      <c r="N11" s="13">
        <f t="shared" ref="N11:N22" si="3">F11/(F11+G11+H11+D11+E11+C11)*100</f>
        <v>5.7692307692307692</v>
      </c>
      <c r="O11" s="13">
        <f t="shared" ref="O11:O22" si="4">G11/(G11+H11+F11+E11+D11+C11)*100</f>
        <v>2.0192307692307692</v>
      </c>
      <c r="P11" s="13">
        <f t="shared" ref="P11:P22" si="5">H11/(H11+G11+F11+E11+D11+C11)*100</f>
        <v>13.942307692307693</v>
      </c>
    </row>
    <row r="12" spans="1:18" x14ac:dyDescent="0.25">
      <c r="B12" s="9" t="s">
        <v>7</v>
      </c>
      <c r="C12" s="10">
        <v>3</v>
      </c>
      <c r="D12" s="10">
        <v>38</v>
      </c>
      <c r="E12" s="10">
        <v>1326</v>
      </c>
      <c r="F12" s="10">
        <v>120</v>
      </c>
      <c r="G12" s="10">
        <v>32</v>
      </c>
      <c r="H12" s="10">
        <v>185</v>
      </c>
      <c r="J12" s="9" t="s">
        <v>7</v>
      </c>
      <c r="K12" s="13">
        <f t="shared" si="0"/>
        <v>0.17605633802816903</v>
      </c>
      <c r="L12" s="13">
        <f t="shared" si="1"/>
        <v>2.2300469483568075</v>
      </c>
      <c r="M12" s="13">
        <f t="shared" si="2"/>
        <v>77.816901408450704</v>
      </c>
      <c r="N12" s="13">
        <f t="shared" si="3"/>
        <v>7.042253521126761</v>
      </c>
      <c r="O12" s="13">
        <f t="shared" si="4"/>
        <v>1.8779342723004695</v>
      </c>
      <c r="P12" s="13">
        <f t="shared" si="5"/>
        <v>10.85680751173709</v>
      </c>
    </row>
    <row r="13" spans="1:18" x14ac:dyDescent="0.25">
      <c r="B13" s="9" t="s">
        <v>8</v>
      </c>
      <c r="C13" s="10">
        <v>1</v>
      </c>
      <c r="D13" s="10">
        <v>46</v>
      </c>
      <c r="E13" s="10">
        <v>1032</v>
      </c>
      <c r="F13" s="10">
        <v>103</v>
      </c>
      <c r="G13" s="10">
        <v>43</v>
      </c>
      <c r="H13" s="10">
        <v>153</v>
      </c>
      <c r="J13" s="9" t="s">
        <v>8</v>
      </c>
      <c r="K13" s="13">
        <f t="shared" si="0"/>
        <v>7.2568940493468792E-2</v>
      </c>
      <c r="L13" s="13">
        <f t="shared" si="1"/>
        <v>3.3381712626995643</v>
      </c>
      <c r="M13" s="13">
        <f t="shared" si="2"/>
        <v>74.89114658925979</v>
      </c>
      <c r="N13" s="13">
        <f t="shared" si="3"/>
        <v>7.4746008708272864</v>
      </c>
      <c r="O13" s="13">
        <f t="shared" si="4"/>
        <v>3.1204644412191582</v>
      </c>
      <c r="P13" s="13">
        <f t="shared" si="5"/>
        <v>11.103047895500726</v>
      </c>
    </row>
    <row r="14" spans="1:18" x14ac:dyDescent="0.25">
      <c r="B14" s="9" t="s">
        <v>9</v>
      </c>
      <c r="C14" s="10">
        <v>2</v>
      </c>
      <c r="D14" s="10">
        <v>26</v>
      </c>
      <c r="E14" s="10">
        <v>504</v>
      </c>
      <c r="F14" s="10">
        <v>73</v>
      </c>
      <c r="G14" s="10">
        <v>27</v>
      </c>
      <c r="H14" s="10">
        <v>81</v>
      </c>
      <c r="J14" s="9" t="s">
        <v>9</v>
      </c>
      <c r="K14" s="13">
        <f t="shared" si="0"/>
        <v>0.28050490883590462</v>
      </c>
      <c r="L14" s="13">
        <f t="shared" si="1"/>
        <v>3.6465638148667603</v>
      </c>
      <c r="M14" s="13">
        <f t="shared" si="2"/>
        <v>70.687237026647963</v>
      </c>
      <c r="N14" s="13">
        <f t="shared" si="3"/>
        <v>10.238429172510518</v>
      </c>
      <c r="O14" s="13">
        <f t="shared" si="4"/>
        <v>3.7868162692847123</v>
      </c>
      <c r="P14" s="13">
        <f t="shared" si="5"/>
        <v>11.360448807854137</v>
      </c>
    </row>
    <row r="15" spans="1:18" x14ac:dyDescent="0.25">
      <c r="B15" s="4" t="s">
        <v>36</v>
      </c>
      <c r="C15" s="8"/>
      <c r="D15" s="8"/>
      <c r="E15" s="8"/>
      <c r="F15" s="8"/>
      <c r="G15" s="8"/>
      <c r="H15" s="8"/>
      <c r="J15" s="4" t="s">
        <v>36</v>
      </c>
      <c r="K15" s="8"/>
      <c r="L15" s="8"/>
      <c r="M15" s="8"/>
      <c r="N15" s="8"/>
      <c r="O15" s="8"/>
      <c r="P15" s="8"/>
      <c r="Q15" s="8"/>
      <c r="R15" s="8"/>
    </row>
    <row r="16" spans="1:18" x14ac:dyDescent="0.25">
      <c r="B16" s="9" t="s">
        <v>29</v>
      </c>
      <c r="C16" s="10">
        <v>2</v>
      </c>
      <c r="D16" s="10">
        <v>41</v>
      </c>
      <c r="E16" s="10">
        <v>1086</v>
      </c>
      <c r="F16" s="10">
        <v>108</v>
      </c>
      <c r="G16" s="10">
        <v>32</v>
      </c>
      <c r="H16" s="10">
        <v>127</v>
      </c>
      <c r="J16" s="9" t="s">
        <v>29</v>
      </c>
      <c r="K16" s="13">
        <f t="shared" si="0"/>
        <v>0.14326647564469913</v>
      </c>
      <c r="L16" s="13">
        <f t="shared" si="1"/>
        <v>2.9369627507163325</v>
      </c>
      <c r="M16" s="13">
        <f t="shared" si="2"/>
        <v>77.793696275071639</v>
      </c>
      <c r="N16" s="13">
        <f t="shared" si="3"/>
        <v>7.7363896848137532</v>
      </c>
      <c r="O16" s="13">
        <f t="shared" si="4"/>
        <v>2.2922636103151861</v>
      </c>
      <c r="P16" s="13">
        <f t="shared" si="5"/>
        <v>9.0974212034383957</v>
      </c>
    </row>
    <row r="17" spans="2:16" x14ac:dyDescent="0.25">
      <c r="B17" s="9" t="s">
        <v>30</v>
      </c>
      <c r="C17" s="10">
        <v>0</v>
      </c>
      <c r="D17" s="10">
        <v>11</v>
      </c>
      <c r="E17" s="10">
        <v>406</v>
      </c>
      <c r="F17" s="10">
        <v>41</v>
      </c>
      <c r="G17" s="10">
        <v>10</v>
      </c>
      <c r="H17" s="10">
        <v>77</v>
      </c>
      <c r="J17" s="9" t="s">
        <v>30</v>
      </c>
      <c r="K17" s="13">
        <f t="shared" si="0"/>
        <v>0</v>
      </c>
      <c r="L17" s="13">
        <f t="shared" si="1"/>
        <v>2.0183486238532113</v>
      </c>
      <c r="M17" s="13">
        <f t="shared" si="2"/>
        <v>74.495412844036707</v>
      </c>
      <c r="N17" s="13">
        <f t="shared" si="3"/>
        <v>7.522935779816514</v>
      </c>
      <c r="O17" s="13">
        <f t="shared" si="4"/>
        <v>1.834862385321101</v>
      </c>
      <c r="P17" s="13">
        <f t="shared" si="5"/>
        <v>14.128440366972479</v>
      </c>
    </row>
    <row r="18" spans="2:16" x14ac:dyDescent="0.25">
      <c r="B18" s="9" t="s">
        <v>31</v>
      </c>
      <c r="C18" s="10">
        <v>1</v>
      </c>
      <c r="D18" s="10">
        <v>45</v>
      </c>
      <c r="E18" s="10">
        <v>1157</v>
      </c>
      <c r="F18" s="10">
        <v>100</v>
      </c>
      <c r="G18" s="10">
        <v>21</v>
      </c>
      <c r="H18" s="10">
        <v>167</v>
      </c>
      <c r="J18" s="9" t="s">
        <v>31</v>
      </c>
      <c r="K18" s="13">
        <f t="shared" si="0"/>
        <v>6.70690811535882E-2</v>
      </c>
      <c r="L18" s="13">
        <f t="shared" si="1"/>
        <v>3.0181086519114686</v>
      </c>
      <c r="M18" s="13">
        <f t="shared" si="2"/>
        <v>77.598926894701549</v>
      </c>
      <c r="N18" s="13">
        <f t="shared" si="3"/>
        <v>6.7069081153588197</v>
      </c>
      <c r="O18" s="13">
        <f t="shared" si="4"/>
        <v>1.4084507042253522</v>
      </c>
      <c r="P18" s="13">
        <f t="shared" si="5"/>
        <v>11.200536552649229</v>
      </c>
    </row>
    <row r="19" spans="2:16" x14ac:dyDescent="0.25">
      <c r="B19" s="9" t="s">
        <v>32</v>
      </c>
      <c r="C19" s="10">
        <v>0</v>
      </c>
      <c r="D19" s="10">
        <v>5</v>
      </c>
      <c r="E19" s="10">
        <v>117</v>
      </c>
      <c r="F19" s="10">
        <v>9</v>
      </c>
      <c r="G19" s="10">
        <v>8</v>
      </c>
      <c r="H19" s="10">
        <v>16</v>
      </c>
      <c r="J19" s="9" t="s">
        <v>32</v>
      </c>
      <c r="K19" s="13">
        <f t="shared" si="0"/>
        <v>0</v>
      </c>
      <c r="L19" s="13">
        <f t="shared" si="1"/>
        <v>3.225806451612903</v>
      </c>
      <c r="M19" s="13">
        <f t="shared" si="2"/>
        <v>75.483870967741936</v>
      </c>
      <c r="N19" s="13">
        <f t="shared" si="3"/>
        <v>5.806451612903226</v>
      </c>
      <c r="O19" s="13">
        <f t="shared" si="4"/>
        <v>5.161290322580645</v>
      </c>
      <c r="P19" s="13">
        <f t="shared" si="5"/>
        <v>10.32258064516129</v>
      </c>
    </row>
    <row r="20" spans="2:16" x14ac:dyDescent="0.25">
      <c r="B20" s="9" t="s">
        <v>33</v>
      </c>
      <c r="C20" s="10">
        <v>4</v>
      </c>
      <c r="D20" s="10">
        <v>4</v>
      </c>
      <c r="E20" s="10">
        <v>191</v>
      </c>
      <c r="F20" s="10">
        <v>26</v>
      </c>
      <c r="G20" s="10">
        <v>31</v>
      </c>
      <c r="H20" s="10">
        <v>38</v>
      </c>
      <c r="J20" s="9" t="s">
        <v>33</v>
      </c>
      <c r="K20" s="13">
        <f t="shared" si="0"/>
        <v>1.3605442176870748</v>
      </c>
      <c r="L20" s="13">
        <f t="shared" si="1"/>
        <v>1.3605442176870748</v>
      </c>
      <c r="M20" s="13">
        <f t="shared" si="2"/>
        <v>64.965986394557831</v>
      </c>
      <c r="N20" s="13">
        <f t="shared" si="3"/>
        <v>8.8435374149659864</v>
      </c>
      <c r="O20" s="13">
        <f t="shared" si="4"/>
        <v>10.544217687074831</v>
      </c>
      <c r="P20" s="13">
        <f t="shared" si="5"/>
        <v>12.925170068027212</v>
      </c>
    </row>
    <row r="21" spans="2:16" x14ac:dyDescent="0.25">
      <c r="B21" s="9" t="s">
        <v>34</v>
      </c>
      <c r="C21" s="10">
        <v>0</v>
      </c>
      <c r="D21" s="10">
        <v>1</v>
      </c>
      <c r="E21" s="10">
        <v>136</v>
      </c>
      <c r="F21" s="10">
        <v>18</v>
      </c>
      <c r="G21" s="10">
        <v>3</v>
      </c>
      <c r="H21" s="10">
        <v>23</v>
      </c>
      <c r="J21" s="9" t="s">
        <v>34</v>
      </c>
      <c r="K21" s="13">
        <f t="shared" si="0"/>
        <v>0</v>
      </c>
      <c r="L21" s="13">
        <f t="shared" si="1"/>
        <v>0.55248618784530379</v>
      </c>
      <c r="M21" s="13">
        <f t="shared" si="2"/>
        <v>75.138121546961329</v>
      </c>
      <c r="N21" s="13">
        <f t="shared" si="3"/>
        <v>9.94475138121547</v>
      </c>
      <c r="O21" s="13">
        <f t="shared" si="4"/>
        <v>1.6574585635359116</v>
      </c>
      <c r="P21" s="13">
        <f t="shared" si="5"/>
        <v>12.707182320441991</v>
      </c>
    </row>
    <row r="22" spans="2:16" x14ac:dyDescent="0.25">
      <c r="B22" s="9" t="s">
        <v>35</v>
      </c>
      <c r="C22" s="10">
        <v>1</v>
      </c>
      <c r="D22" s="10">
        <v>22</v>
      </c>
      <c r="E22" s="10">
        <v>562</v>
      </c>
      <c r="F22" s="10">
        <v>54</v>
      </c>
      <c r="G22" s="10">
        <v>18</v>
      </c>
      <c r="H22" s="10">
        <v>116</v>
      </c>
      <c r="J22" s="9" t="s">
        <v>35</v>
      </c>
      <c r="K22" s="13">
        <f t="shared" si="0"/>
        <v>0.12936610608020699</v>
      </c>
      <c r="L22" s="13">
        <f t="shared" si="1"/>
        <v>2.8460543337645539</v>
      </c>
      <c r="M22" s="13">
        <f t="shared" si="2"/>
        <v>72.703751617076335</v>
      </c>
      <c r="N22" s="13">
        <f t="shared" si="3"/>
        <v>6.985769728331177</v>
      </c>
      <c r="O22" s="13">
        <f t="shared" si="4"/>
        <v>2.3285899094437257</v>
      </c>
      <c r="P22" s="13">
        <f t="shared" si="5"/>
        <v>15.006468305304011</v>
      </c>
    </row>
    <row r="23" spans="2:16" x14ac:dyDescent="0.25">
      <c r="B23" s="4" t="s">
        <v>65</v>
      </c>
      <c r="C23" s="19"/>
      <c r="D23" s="19"/>
      <c r="E23" s="19"/>
      <c r="H23" s="4"/>
      <c r="I23" s="19"/>
      <c r="J23" s="4" t="s">
        <v>65</v>
      </c>
      <c r="K23" s="19"/>
      <c r="L23" s="19"/>
      <c r="M23" s="19"/>
      <c r="P23" s="4"/>
    </row>
    <row r="24" spans="2:16" x14ac:dyDescent="0.25">
      <c r="B24" s="9" t="s">
        <v>66</v>
      </c>
      <c r="C24" s="10">
        <v>7</v>
      </c>
      <c r="D24" s="10">
        <v>96</v>
      </c>
      <c r="E24" s="10">
        <v>2674</v>
      </c>
      <c r="F24" s="10">
        <v>259</v>
      </c>
      <c r="G24" s="10">
        <v>92</v>
      </c>
      <c r="H24" s="10">
        <v>413</v>
      </c>
      <c r="I24" s="19"/>
      <c r="J24" s="9" t="s">
        <v>66</v>
      </c>
      <c r="K24" s="38">
        <f t="shared" ref="K24:K25" si="6">C24/(C24+D24+E24+F24+G24+H24)*100</f>
        <v>0.19768426998023159</v>
      </c>
      <c r="L24" s="38">
        <f t="shared" ref="L24:L25" si="7">D24/(D24+E24+F24+G24+H24+C24)*100</f>
        <v>2.7110985597288901</v>
      </c>
      <c r="M24" s="38">
        <f t="shared" ref="M24:M25" si="8">E24/(E24+F24+G24+H24+D24+C24)*100</f>
        <v>75.515391132448457</v>
      </c>
      <c r="N24" s="38">
        <f t="shared" ref="N24:N25" si="9">F24/(F24+G24+H24+D24+E24+C24)*100</f>
        <v>7.3143179892685675</v>
      </c>
      <c r="O24" s="38">
        <f t="shared" ref="O24:O25" si="10">G24/(G24+H24+F24+E24+D24+C24)*100</f>
        <v>2.5981361197401864</v>
      </c>
      <c r="P24" s="38">
        <f t="shared" ref="P24:P25" si="11">H24/(H24+G24+F24+E24+D24+C24)*100</f>
        <v>11.663371928833662</v>
      </c>
    </row>
    <row r="25" spans="2:16" x14ac:dyDescent="0.25">
      <c r="B25" s="9" t="s">
        <v>67</v>
      </c>
      <c r="C25" s="10">
        <v>1</v>
      </c>
      <c r="D25" s="10">
        <v>33</v>
      </c>
      <c r="E25" s="10">
        <v>981</v>
      </c>
      <c r="F25" s="10">
        <v>97</v>
      </c>
      <c r="G25" s="10">
        <v>31</v>
      </c>
      <c r="H25" s="10">
        <v>151</v>
      </c>
      <c r="I25" s="19"/>
      <c r="J25" s="9" t="s">
        <v>67</v>
      </c>
      <c r="K25" s="38">
        <f t="shared" si="6"/>
        <v>7.7279752704791344E-2</v>
      </c>
      <c r="L25" s="38">
        <f t="shared" si="7"/>
        <v>2.5502318392581143</v>
      </c>
      <c r="M25" s="38">
        <f t="shared" si="8"/>
        <v>75.811437403400305</v>
      </c>
      <c r="N25" s="38">
        <f t="shared" si="9"/>
        <v>7.4961360123647607</v>
      </c>
      <c r="O25" s="38">
        <f t="shared" si="10"/>
        <v>2.3956723338485317</v>
      </c>
      <c r="P25" s="38">
        <f t="shared" si="11"/>
        <v>11.669242658423492</v>
      </c>
    </row>
  </sheetData>
  <hyperlinks>
    <hyperlink ref="B3" location="Índice!A1" display="voltar"/>
  </hyperlinks>
  <pageMargins left="0.7" right="0.7" top="0.75" bottom="0.75" header="0.3" footer="0.3"/>
  <pageSetup paperSize="9" scale="78" orientation="portrait" verticalDpi="0" r:id="rId1"/>
  <colBreaks count="1" manualBreakCount="1">
    <brk id="9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3" width="12.5703125" bestFit="1" customWidth="1"/>
    <col min="4" max="4" width="10.85546875" bestFit="1" customWidth="1"/>
    <col min="5" max="6" width="11.7109375" bestFit="1" customWidth="1"/>
    <col min="7" max="7" width="3.42578125" customWidth="1"/>
    <col min="8" max="8" width="28.28515625" customWidth="1"/>
    <col min="9" max="12" width="11.7109375" customWidth="1"/>
  </cols>
  <sheetData>
    <row r="1" spans="1:12" ht="18" x14ac:dyDescent="0.25">
      <c r="B1" s="1" t="s">
        <v>49</v>
      </c>
    </row>
    <row r="2" spans="1:12" ht="18" x14ac:dyDescent="0.25">
      <c r="A2" s="30"/>
      <c r="B2" s="1" t="str">
        <f>Índice!B2</f>
        <v>1ª quinzena de julho 2020</v>
      </c>
    </row>
    <row r="3" spans="1:12" x14ac:dyDescent="0.25">
      <c r="B3" s="31" t="s">
        <v>52</v>
      </c>
    </row>
    <row r="4" spans="1:12" ht="18" customHeight="1" x14ac:dyDescent="0.25">
      <c r="B4" s="1" t="s">
        <v>95</v>
      </c>
      <c r="C4" s="1"/>
      <c r="D4" s="1"/>
      <c r="E4" s="1"/>
      <c r="F4" s="1"/>
    </row>
    <row r="5" spans="1:12" ht="4.5" customHeight="1" x14ac:dyDescent="0.25"/>
    <row r="6" spans="1:12" x14ac:dyDescent="0.25">
      <c r="B6" s="20" t="s">
        <v>46</v>
      </c>
      <c r="H6" s="2" t="s">
        <v>47</v>
      </c>
    </row>
    <row r="7" spans="1:12" ht="22.5" x14ac:dyDescent="0.25">
      <c r="B7" s="3" t="s">
        <v>0</v>
      </c>
      <c r="C7" s="3" t="s">
        <v>96</v>
      </c>
      <c r="D7" s="3" t="s">
        <v>97</v>
      </c>
      <c r="E7" s="3" t="s">
        <v>98</v>
      </c>
      <c r="F7" s="3" t="s">
        <v>99</v>
      </c>
      <c r="H7" s="3" t="s">
        <v>0</v>
      </c>
      <c r="I7" s="3" t="s">
        <v>96</v>
      </c>
      <c r="J7" s="3" t="s">
        <v>97</v>
      </c>
      <c r="K7" s="3" t="s">
        <v>98</v>
      </c>
      <c r="L7" s="3" t="s">
        <v>99</v>
      </c>
    </row>
    <row r="8" spans="1:12" x14ac:dyDescent="0.25">
      <c r="B8" s="4" t="s">
        <v>4</v>
      </c>
      <c r="C8" s="5"/>
      <c r="D8" s="5"/>
      <c r="E8" s="5"/>
      <c r="F8" s="5"/>
      <c r="H8" s="4" t="s">
        <v>4</v>
      </c>
      <c r="I8" s="5"/>
      <c r="J8" s="5"/>
      <c r="K8" s="5"/>
      <c r="L8" s="5"/>
    </row>
    <row r="9" spans="1:12" x14ac:dyDescent="0.25">
      <c r="B9" s="6" t="s">
        <v>4</v>
      </c>
      <c r="C9" s="7">
        <v>789</v>
      </c>
      <c r="D9" s="7">
        <v>3453</v>
      </c>
      <c r="E9" s="7">
        <v>291</v>
      </c>
      <c r="F9" s="7">
        <v>302</v>
      </c>
      <c r="H9" s="6" t="s">
        <v>4</v>
      </c>
      <c r="I9" s="11">
        <f>C9/(C9+D9+E9+F9)*100</f>
        <v>16.318510858324718</v>
      </c>
      <c r="J9" s="11">
        <f>D9/(D9+E9+F9+C9)*100</f>
        <v>71.41675284384695</v>
      </c>
      <c r="K9" s="11">
        <f>E9/(E9+F9+D9+C9)*100</f>
        <v>6.0186142709410548</v>
      </c>
      <c r="L9" s="11">
        <f>F9/(F9+E9+D9+C9)*100</f>
        <v>6.2461220268872806</v>
      </c>
    </row>
    <row r="10" spans="1:12" x14ac:dyDescent="0.25">
      <c r="B10" s="4" t="s">
        <v>5</v>
      </c>
      <c r="C10" s="8"/>
      <c r="D10" s="8"/>
      <c r="E10" s="8"/>
      <c r="F10" s="8"/>
      <c r="H10" s="4" t="s">
        <v>5</v>
      </c>
      <c r="I10" s="12"/>
      <c r="J10" s="12"/>
      <c r="K10" s="12"/>
      <c r="L10" s="12"/>
    </row>
    <row r="11" spans="1:12" x14ac:dyDescent="0.25">
      <c r="B11" s="9" t="s">
        <v>6</v>
      </c>
      <c r="C11" s="10">
        <v>66</v>
      </c>
      <c r="D11" s="10">
        <v>874</v>
      </c>
      <c r="E11" s="10">
        <v>31</v>
      </c>
      <c r="F11" s="10">
        <v>69</v>
      </c>
      <c r="H11" s="9" t="s">
        <v>6</v>
      </c>
      <c r="I11" s="13">
        <f t="shared" ref="I11:I21" si="0">C11/(C11+D11+E11+F11)*100</f>
        <v>6.3461538461538458</v>
      </c>
      <c r="J11" s="13">
        <f t="shared" ref="J11:J22" si="1">D11/(D11+E11+F11+C11)*100</f>
        <v>84.038461538461533</v>
      </c>
      <c r="K11" s="13">
        <f t="shared" ref="K11:K22" si="2">E11/(E11+F11+D11+C11)*100</f>
        <v>2.9807692307692308</v>
      </c>
      <c r="L11" s="13">
        <f t="shared" ref="L11:L22" si="3">F11/(F11+E11+D11+C11)*100</f>
        <v>6.634615384615385</v>
      </c>
    </row>
    <row r="12" spans="1:12" x14ac:dyDescent="0.25">
      <c r="B12" s="9" t="s">
        <v>7</v>
      </c>
      <c r="C12" s="10">
        <v>227</v>
      </c>
      <c r="D12" s="10">
        <v>1295</v>
      </c>
      <c r="E12" s="10">
        <v>99</v>
      </c>
      <c r="F12" s="10">
        <v>83</v>
      </c>
      <c r="H12" s="9" t="s">
        <v>7</v>
      </c>
      <c r="I12" s="13">
        <f t="shared" si="0"/>
        <v>13.321596244131456</v>
      </c>
      <c r="J12" s="13">
        <f t="shared" si="1"/>
        <v>75.997652582159631</v>
      </c>
      <c r="K12" s="13">
        <f t="shared" si="2"/>
        <v>5.8098591549295771</v>
      </c>
      <c r="L12" s="13">
        <f t="shared" si="3"/>
        <v>4.870892018779343</v>
      </c>
    </row>
    <row r="13" spans="1:12" x14ac:dyDescent="0.25">
      <c r="B13" s="9" t="s">
        <v>8</v>
      </c>
      <c r="C13" s="10">
        <v>301</v>
      </c>
      <c r="D13" s="10">
        <v>875</v>
      </c>
      <c r="E13" s="10">
        <v>106</v>
      </c>
      <c r="F13" s="10">
        <v>96</v>
      </c>
      <c r="H13" s="9" t="s">
        <v>8</v>
      </c>
      <c r="I13" s="13">
        <f t="shared" si="0"/>
        <v>21.843251088534107</v>
      </c>
      <c r="J13" s="13">
        <f t="shared" si="1"/>
        <v>63.497822931785194</v>
      </c>
      <c r="K13" s="13">
        <f t="shared" si="2"/>
        <v>7.6923076923076925</v>
      </c>
      <c r="L13" s="13">
        <f t="shared" si="3"/>
        <v>6.966618287373004</v>
      </c>
    </row>
    <row r="14" spans="1:12" x14ac:dyDescent="0.25">
      <c r="B14" s="9" t="s">
        <v>9</v>
      </c>
      <c r="C14" s="10">
        <v>195</v>
      </c>
      <c r="D14" s="10">
        <v>409</v>
      </c>
      <c r="E14" s="10">
        <v>55</v>
      </c>
      <c r="F14" s="10">
        <v>54</v>
      </c>
      <c r="H14" s="9" t="s">
        <v>9</v>
      </c>
      <c r="I14" s="13">
        <f t="shared" si="0"/>
        <v>27.349228611500703</v>
      </c>
      <c r="J14" s="13">
        <f t="shared" si="1"/>
        <v>57.363253856942499</v>
      </c>
      <c r="K14" s="13">
        <f t="shared" si="2"/>
        <v>7.713884992987377</v>
      </c>
      <c r="L14" s="13">
        <f t="shared" si="3"/>
        <v>7.5736325385694245</v>
      </c>
    </row>
    <row r="15" spans="1:12" x14ac:dyDescent="0.25">
      <c r="B15" s="4" t="s">
        <v>36</v>
      </c>
      <c r="C15" s="8"/>
      <c r="D15" s="8"/>
      <c r="E15" s="8"/>
      <c r="F15" s="8"/>
      <c r="H15" s="4" t="s">
        <v>36</v>
      </c>
      <c r="I15" s="8"/>
      <c r="J15" s="8"/>
      <c r="K15" s="8"/>
      <c r="L15" s="8"/>
    </row>
    <row r="16" spans="1:12" x14ac:dyDescent="0.25">
      <c r="B16" s="9" t="s">
        <v>29</v>
      </c>
      <c r="C16" s="10">
        <v>237</v>
      </c>
      <c r="D16" s="10">
        <v>979</v>
      </c>
      <c r="E16" s="10">
        <v>110</v>
      </c>
      <c r="F16" s="10">
        <v>70</v>
      </c>
      <c r="H16" s="9" t="s">
        <v>29</v>
      </c>
      <c r="I16" s="13">
        <f t="shared" si="0"/>
        <v>16.977077363896846</v>
      </c>
      <c r="J16" s="13">
        <f t="shared" si="1"/>
        <v>70.128939828080235</v>
      </c>
      <c r="K16" s="13">
        <f t="shared" si="2"/>
        <v>7.8796561604584525</v>
      </c>
      <c r="L16" s="13">
        <f t="shared" si="3"/>
        <v>5.0143266475644692</v>
      </c>
    </row>
    <row r="17" spans="2:12" x14ac:dyDescent="0.25">
      <c r="B17" s="9" t="s">
        <v>30</v>
      </c>
      <c r="C17" s="10">
        <v>51</v>
      </c>
      <c r="D17" s="10">
        <v>391</v>
      </c>
      <c r="E17" s="10">
        <v>44</v>
      </c>
      <c r="F17" s="10">
        <v>59</v>
      </c>
      <c r="H17" s="9" t="s">
        <v>30</v>
      </c>
      <c r="I17" s="13">
        <f t="shared" si="0"/>
        <v>9.3577981651376145</v>
      </c>
      <c r="J17" s="13">
        <f t="shared" si="1"/>
        <v>71.743119266055047</v>
      </c>
      <c r="K17" s="13">
        <f t="shared" si="2"/>
        <v>8.0733944954128454</v>
      </c>
      <c r="L17" s="13">
        <f t="shared" si="3"/>
        <v>10.825688073394495</v>
      </c>
    </row>
    <row r="18" spans="2:12" x14ac:dyDescent="0.25">
      <c r="B18" s="9" t="s">
        <v>31</v>
      </c>
      <c r="C18" s="10">
        <v>172</v>
      </c>
      <c r="D18" s="10">
        <v>1183</v>
      </c>
      <c r="E18" s="10">
        <v>70</v>
      </c>
      <c r="F18" s="10">
        <v>66</v>
      </c>
      <c r="H18" s="9" t="s">
        <v>31</v>
      </c>
      <c r="I18" s="13">
        <f t="shared" si="0"/>
        <v>11.535881958417169</v>
      </c>
      <c r="J18" s="13">
        <f t="shared" si="1"/>
        <v>79.342723004694832</v>
      </c>
      <c r="K18" s="13">
        <f t="shared" si="2"/>
        <v>4.6948356807511731</v>
      </c>
      <c r="L18" s="13">
        <f t="shared" si="3"/>
        <v>4.4265593561368206</v>
      </c>
    </row>
    <row r="19" spans="2:12" x14ac:dyDescent="0.25">
      <c r="B19" s="9" t="s">
        <v>32</v>
      </c>
      <c r="C19" s="10">
        <v>41</v>
      </c>
      <c r="D19" s="10">
        <v>94</v>
      </c>
      <c r="E19" s="10">
        <v>12</v>
      </c>
      <c r="F19" s="10">
        <v>8</v>
      </c>
      <c r="H19" s="9" t="s">
        <v>32</v>
      </c>
      <c r="I19" s="13">
        <f t="shared" si="0"/>
        <v>26.451612903225808</v>
      </c>
      <c r="J19" s="13">
        <f t="shared" si="1"/>
        <v>60.645161290322577</v>
      </c>
      <c r="K19" s="13">
        <f t="shared" si="2"/>
        <v>7.741935483870968</v>
      </c>
      <c r="L19" s="13">
        <f t="shared" si="3"/>
        <v>5.161290322580645</v>
      </c>
    </row>
    <row r="20" spans="2:12" x14ac:dyDescent="0.25">
      <c r="B20" s="9" t="s">
        <v>33</v>
      </c>
      <c r="C20" s="10">
        <v>103</v>
      </c>
      <c r="D20" s="10">
        <v>154</v>
      </c>
      <c r="E20" s="10">
        <v>9</v>
      </c>
      <c r="F20" s="10">
        <v>28</v>
      </c>
      <c r="H20" s="9" t="s">
        <v>33</v>
      </c>
      <c r="I20" s="13">
        <f t="shared" si="0"/>
        <v>35.034013605442176</v>
      </c>
      <c r="J20" s="13">
        <f t="shared" si="1"/>
        <v>52.380952380952387</v>
      </c>
      <c r="K20" s="13">
        <f t="shared" si="2"/>
        <v>3.0612244897959182</v>
      </c>
      <c r="L20" s="13">
        <f t="shared" si="3"/>
        <v>9.5238095238095237</v>
      </c>
    </row>
    <row r="21" spans="2:12" x14ac:dyDescent="0.25">
      <c r="B21" s="9" t="s">
        <v>34</v>
      </c>
      <c r="C21" s="10">
        <v>24</v>
      </c>
      <c r="D21" s="10">
        <v>131</v>
      </c>
      <c r="E21" s="10">
        <v>15</v>
      </c>
      <c r="F21" s="10">
        <v>11</v>
      </c>
      <c r="H21" s="9" t="s">
        <v>34</v>
      </c>
      <c r="I21" s="13">
        <f t="shared" si="0"/>
        <v>13.259668508287293</v>
      </c>
      <c r="J21" s="13">
        <f t="shared" si="1"/>
        <v>72.375690607734811</v>
      </c>
      <c r="K21" s="13">
        <f t="shared" si="2"/>
        <v>8.2872928176795568</v>
      </c>
      <c r="L21" s="13">
        <f t="shared" si="3"/>
        <v>6.0773480662983426</v>
      </c>
    </row>
    <row r="22" spans="2:12" x14ac:dyDescent="0.25">
      <c r="B22" s="9" t="s">
        <v>35</v>
      </c>
      <c r="C22" s="10">
        <v>161</v>
      </c>
      <c r="D22" s="10">
        <v>521</v>
      </c>
      <c r="E22" s="10">
        <v>31</v>
      </c>
      <c r="F22" s="10">
        <v>60</v>
      </c>
      <c r="H22" s="9" t="s">
        <v>35</v>
      </c>
      <c r="I22" s="13">
        <f>C22/(C22+D22+E22+F22)*100</f>
        <v>20.827943078913325</v>
      </c>
      <c r="J22" s="13">
        <f t="shared" si="1"/>
        <v>67.399741267787832</v>
      </c>
      <c r="K22" s="13">
        <f t="shared" si="2"/>
        <v>4.0103492884864167</v>
      </c>
      <c r="L22" s="13">
        <f t="shared" si="3"/>
        <v>7.7619663648124186</v>
      </c>
    </row>
    <row r="23" spans="2:12" x14ac:dyDescent="0.25">
      <c r="B23" s="4" t="s">
        <v>65</v>
      </c>
      <c r="C23" s="19"/>
      <c r="D23" s="19"/>
      <c r="E23" s="19"/>
      <c r="G23" s="4"/>
      <c r="H23" s="4" t="s">
        <v>65</v>
      </c>
      <c r="I23" s="33"/>
      <c r="J23" s="33"/>
      <c r="L23" s="4"/>
    </row>
    <row r="24" spans="2:12" x14ac:dyDescent="0.25">
      <c r="B24" s="9" t="s">
        <v>66</v>
      </c>
      <c r="C24" s="10">
        <v>515</v>
      </c>
      <c r="D24" s="10">
        <v>2607</v>
      </c>
      <c r="E24" s="10">
        <v>194</v>
      </c>
      <c r="F24" s="10">
        <v>225</v>
      </c>
      <c r="H24" s="9" t="s">
        <v>66</v>
      </c>
      <c r="I24" s="38">
        <f t="shared" ref="I24:I25" si="4">C24/(C24+D24+E24+F24)*100</f>
        <v>14.543914148545609</v>
      </c>
      <c r="J24" s="38">
        <f t="shared" ref="J24:J25" si="5">D24/(D24+E24+F24+C24)*100</f>
        <v>73.623270262637675</v>
      </c>
      <c r="K24" s="38">
        <f t="shared" ref="K24:K25" si="6">E24/(E24+F24+D24+C24)*100</f>
        <v>5.4786783394521326</v>
      </c>
      <c r="L24" s="38">
        <f t="shared" ref="L24:L25" si="7">F24/(F24+E24+D24+C24)*100</f>
        <v>6.3541372493645856</v>
      </c>
    </row>
    <row r="25" spans="2:12" x14ac:dyDescent="0.25">
      <c r="B25" s="9" t="s">
        <v>67</v>
      </c>
      <c r="C25" s="10">
        <v>274</v>
      </c>
      <c r="D25" s="10">
        <v>846</v>
      </c>
      <c r="E25" s="10">
        <v>97</v>
      </c>
      <c r="F25" s="10">
        <v>77</v>
      </c>
      <c r="H25" s="9" t="s">
        <v>67</v>
      </c>
      <c r="I25" s="38">
        <f t="shared" si="4"/>
        <v>21.174652241112828</v>
      </c>
      <c r="J25" s="38">
        <f t="shared" si="5"/>
        <v>65.378670788253473</v>
      </c>
      <c r="K25" s="38">
        <f t="shared" si="6"/>
        <v>7.4961360123647607</v>
      </c>
      <c r="L25" s="38">
        <f t="shared" si="7"/>
        <v>5.9505409582689337</v>
      </c>
    </row>
  </sheetData>
  <hyperlinks>
    <hyperlink ref="B3" location="Índice!A1" display="voltar"/>
  </hyperlink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12" width="11.7109375" customWidth="1"/>
    <col min="13" max="13" width="3.42578125" customWidth="1"/>
    <col min="14" max="14" width="27.7109375" customWidth="1"/>
  </cols>
  <sheetData>
    <row r="1" spans="1:24" ht="18" x14ac:dyDescent="0.25">
      <c r="B1" s="1" t="s">
        <v>49</v>
      </c>
    </row>
    <row r="2" spans="1:24" ht="18" x14ac:dyDescent="0.25">
      <c r="A2" s="30"/>
      <c r="B2" s="1" t="str">
        <f>Índice!B2</f>
        <v>1ª quinzena de julho 2020</v>
      </c>
    </row>
    <row r="3" spans="1:24" x14ac:dyDescent="0.25">
      <c r="B3" s="31" t="s">
        <v>52</v>
      </c>
    </row>
    <row r="4" spans="1:24" ht="18" customHeight="1" x14ac:dyDescent="0.25">
      <c r="B4" s="1" t="s">
        <v>100</v>
      </c>
      <c r="C4" s="1"/>
      <c r="D4" s="1"/>
      <c r="E4" s="1"/>
      <c r="F4" s="1"/>
      <c r="G4" s="1"/>
      <c r="H4" s="1"/>
      <c r="I4" s="1"/>
      <c r="J4" s="1"/>
      <c r="K4" s="1"/>
      <c r="L4" s="1"/>
    </row>
    <row r="5" spans="1:24" ht="4.5" customHeight="1" x14ac:dyDescent="0.25"/>
    <row r="6" spans="1:24" x14ac:dyDescent="0.25">
      <c r="B6" s="20" t="s">
        <v>46</v>
      </c>
      <c r="N6" s="20" t="s">
        <v>47</v>
      </c>
    </row>
    <row r="7" spans="1:24" x14ac:dyDescent="0.25">
      <c r="B7" s="117" t="s">
        <v>0</v>
      </c>
      <c r="C7" s="117" t="s">
        <v>127</v>
      </c>
      <c r="D7" s="117"/>
      <c r="E7" s="117"/>
      <c r="F7" s="117"/>
      <c r="G7" s="119"/>
      <c r="H7" s="124" t="s">
        <v>15</v>
      </c>
      <c r="I7" s="117"/>
      <c r="J7" s="117"/>
      <c r="K7" s="117"/>
      <c r="L7" s="117"/>
      <c r="N7" s="117" t="s">
        <v>0</v>
      </c>
      <c r="O7" s="117" t="s">
        <v>127</v>
      </c>
      <c r="P7" s="117"/>
      <c r="Q7" s="117"/>
      <c r="R7" s="117"/>
      <c r="S7" s="119"/>
      <c r="T7" s="124" t="s">
        <v>15</v>
      </c>
      <c r="U7" s="117"/>
      <c r="V7" s="117"/>
      <c r="W7" s="117"/>
      <c r="X7" s="117"/>
    </row>
    <row r="8" spans="1:24" ht="22.5" x14ac:dyDescent="0.25">
      <c r="B8" s="118"/>
      <c r="C8" s="102" t="s">
        <v>101</v>
      </c>
      <c r="D8" s="102" t="s">
        <v>102</v>
      </c>
      <c r="E8" s="102" t="s">
        <v>103</v>
      </c>
      <c r="F8" s="102" t="s">
        <v>104</v>
      </c>
      <c r="G8" s="102" t="s">
        <v>105</v>
      </c>
      <c r="H8" s="102" t="s">
        <v>101</v>
      </c>
      <c r="I8" s="102" t="s">
        <v>102</v>
      </c>
      <c r="J8" s="102" t="s">
        <v>103</v>
      </c>
      <c r="K8" s="102" t="s">
        <v>104</v>
      </c>
      <c r="L8" s="102" t="s">
        <v>105</v>
      </c>
      <c r="N8" s="118"/>
      <c r="O8" s="102" t="s">
        <v>101</v>
      </c>
      <c r="P8" s="102" t="s">
        <v>102</v>
      </c>
      <c r="Q8" s="102" t="s">
        <v>103</v>
      </c>
      <c r="R8" s="102" t="s">
        <v>104</v>
      </c>
      <c r="S8" s="102" t="s">
        <v>105</v>
      </c>
      <c r="T8" s="102" t="s">
        <v>101</v>
      </c>
      <c r="U8" s="102" t="s">
        <v>102</v>
      </c>
      <c r="V8" s="102" t="s">
        <v>103</v>
      </c>
      <c r="W8" s="102" t="s">
        <v>104</v>
      </c>
      <c r="X8" s="102" t="s">
        <v>105</v>
      </c>
    </row>
    <row r="9" spans="1:24" x14ac:dyDescent="0.25">
      <c r="B9" s="4" t="s">
        <v>4</v>
      </c>
      <c r="C9" s="5"/>
      <c r="D9" s="5"/>
      <c r="E9" s="5"/>
      <c r="F9" s="5"/>
      <c r="G9" s="48"/>
      <c r="H9" s="5"/>
      <c r="I9" s="5"/>
      <c r="J9" s="5"/>
      <c r="K9" s="5"/>
      <c r="L9" s="5"/>
      <c r="N9" s="4" t="s">
        <v>4</v>
      </c>
      <c r="O9" s="5"/>
      <c r="P9" s="5"/>
      <c r="Q9" s="5"/>
      <c r="R9" s="5"/>
      <c r="S9" s="48"/>
      <c r="T9" s="5"/>
      <c r="U9" s="5"/>
      <c r="V9" s="5"/>
      <c r="W9" s="5"/>
      <c r="X9" s="5"/>
    </row>
    <row r="10" spans="1:24" x14ac:dyDescent="0.25">
      <c r="B10" s="6" t="s">
        <v>4</v>
      </c>
      <c r="C10" s="7">
        <v>320</v>
      </c>
      <c r="D10" s="7">
        <v>202</v>
      </c>
      <c r="E10" s="7">
        <v>60</v>
      </c>
      <c r="F10" s="7">
        <v>68</v>
      </c>
      <c r="G10" s="49">
        <v>139</v>
      </c>
      <c r="H10" s="28">
        <v>165</v>
      </c>
      <c r="I10" s="7">
        <v>76</v>
      </c>
      <c r="J10" s="7">
        <v>18</v>
      </c>
      <c r="K10" s="7">
        <v>15</v>
      </c>
      <c r="L10" s="7">
        <v>17</v>
      </c>
      <c r="N10" s="6" t="s">
        <v>4</v>
      </c>
      <c r="O10" s="11">
        <f>C10/(C10+D10+E10+F10+G10)*100</f>
        <v>40.557667934093786</v>
      </c>
      <c r="P10" s="11">
        <f>D10/(D10+E10+F10+G10+C10)*100</f>
        <v>25.602027883396705</v>
      </c>
      <c r="Q10" s="11">
        <f>E10/(E10+F10+G10+C10+D10)*100</f>
        <v>7.6045627376425857</v>
      </c>
      <c r="R10" s="11">
        <f>F10/(F10+G10+E10+D10+C10)*100</f>
        <v>8.6185044359949305</v>
      </c>
      <c r="S10" s="78">
        <f>G10/(G10+C10+D10+E10+F10)*100</f>
        <v>17.617237008871989</v>
      </c>
      <c r="T10" s="26">
        <f>H10/(H10+I10+J10+K10+L10)*100</f>
        <v>56.701030927835049</v>
      </c>
      <c r="U10" s="11">
        <f>I10/(I10+J10+K10+L10+H10)*100</f>
        <v>26.116838487972512</v>
      </c>
      <c r="V10" s="11">
        <f>J10/(J10+K10+L10+H10+I10)*100</f>
        <v>6.1855670103092786</v>
      </c>
      <c r="W10" s="11">
        <f>K10/(K10+L10+J10+I10+H10)*100</f>
        <v>5.1546391752577314</v>
      </c>
      <c r="X10" s="11">
        <f>L10/(L10+H10+I10+J10+K10)*100</f>
        <v>5.8419243986254292</v>
      </c>
    </row>
    <row r="11" spans="1:24" x14ac:dyDescent="0.25">
      <c r="B11" s="4" t="s">
        <v>5</v>
      </c>
      <c r="C11" s="8"/>
      <c r="D11" s="8"/>
      <c r="E11" s="8"/>
      <c r="F11" s="8"/>
      <c r="G11" s="50"/>
      <c r="H11" s="8"/>
      <c r="I11" s="8"/>
      <c r="J11" s="8"/>
      <c r="K11" s="8"/>
      <c r="L11" s="8"/>
      <c r="N11" s="4" t="s">
        <v>5</v>
      </c>
      <c r="O11" s="12"/>
      <c r="P11" s="12"/>
      <c r="Q11" s="12"/>
      <c r="R11" s="12"/>
      <c r="S11" s="79"/>
      <c r="T11" s="12"/>
      <c r="U11" s="12"/>
      <c r="V11" s="12"/>
      <c r="W11" s="12"/>
      <c r="X11" s="12"/>
    </row>
    <row r="12" spans="1:24" x14ac:dyDescent="0.25">
      <c r="B12" s="9" t="s">
        <v>6</v>
      </c>
      <c r="C12" s="10">
        <v>18</v>
      </c>
      <c r="D12" s="10">
        <v>8</v>
      </c>
      <c r="E12" s="10">
        <v>4</v>
      </c>
      <c r="F12" s="10">
        <v>11</v>
      </c>
      <c r="G12" s="51">
        <v>25</v>
      </c>
      <c r="H12" s="29">
        <v>11</v>
      </c>
      <c r="I12" s="10">
        <v>8</v>
      </c>
      <c r="J12" s="10">
        <v>3</v>
      </c>
      <c r="K12" s="10">
        <v>5</v>
      </c>
      <c r="L12" s="10">
        <v>4</v>
      </c>
      <c r="N12" s="9" t="s">
        <v>6</v>
      </c>
      <c r="O12" s="13">
        <f t="shared" ref="O12:O15" si="0">C12/(C12+D12+E12+F12+G12)*100</f>
        <v>27.27272727272727</v>
      </c>
      <c r="P12" s="13">
        <f t="shared" ref="P12:P15" si="1">D12/(D12+E12+F12+G12+C12)*100</f>
        <v>12.121212121212121</v>
      </c>
      <c r="Q12" s="13">
        <f t="shared" ref="Q12:Q15" si="2">E12/(E12+F12+G12+C12+D12)*100</f>
        <v>6.0606060606060606</v>
      </c>
      <c r="R12" s="13">
        <f t="shared" ref="R12:R15" si="3">F12/(F12+G12+E12+D12+C12)*100</f>
        <v>16.666666666666664</v>
      </c>
      <c r="S12" s="80">
        <f t="shared" ref="S12:S15" si="4">G12/(G12+C12+D12+E12+F12)*100</f>
        <v>37.878787878787875</v>
      </c>
      <c r="T12" s="27">
        <f t="shared" ref="T12:T15" si="5">H12/(H12+I12+J12+K12+L12)*100</f>
        <v>35.483870967741936</v>
      </c>
      <c r="U12" s="13">
        <f t="shared" ref="U12:U15" si="6">I12/(I12+J12+K12+L12+H12)*100</f>
        <v>25.806451612903224</v>
      </c>
      <c r="V12" s="13">
        <f t="shared" ref="V12:V15" si="7">J12/(J12+K12+L12+H12+I12)*100</f>
        <v>9.67741935483871</v>
      </c>
      <c r="W12" s="13">
        <f t="shared" ref="W12:W15" si="8">K12/(K12+L12+J12+I12+H12)*100</f>
        <v>16.129032258064516</v>
      </c>
      <c r="X12" s="13">
        <f t="shared" ref="X12:X15" si="9">L12/(L12+H12+I12+J12+K12)*100</f>
        <v>12.903225806451612</v>
      </c>
    </row>
    <row r="13" spans="1:24" x14ac:dyDescent="0.25">
      <c r="B13" s="9" t="s">
        <v>7</v>
      </c>
      <c r="C13" s="10">
        <v>87</v>
      </c>
      <c r="D13" s="10">
        <v>60</v>
      </c>
      <c r="E13" s="10">
        <v>18</v>
      </c>
      <c r="F13" s="10">
        <v>22</v>
      </c>
      <c r="G13" s="51">
        <v>40</v>
      </c>
      <c r="H13" s="29">
        <v>49</v>
      </c>
      <c r="I13" s="10">
        <v>32</v>
      </c>
      <c r="J13" s="10">
        <v>8</v>
      </c>
      <c r="K13" s="10">
        <v>4</v>
      </c>
      <c r="L13" s="10">
        <v>6</v>
      </c>
      <c r="N13" s="9" t="s">
        <v>7</v>
      </c>
      <c r="O13" s="13">
        <f t="shared" si="0"/>
        <v>38.325991189427313</v>
      </c>
      <c r="P13" s="13">
        <f t="shared" si="1"/>
        <v>26.431718061674008</v>
      </c>
      <c r="Q13" s="13">
        <f t="shared" si="2"/>
        <v>7.929515418502203</v>
      </c>
      <c r="R13" s="13">
        <f t="shared" si="3"/>
        <v>9.6916299559471373</v>
      </c>
      <c r="S13" s="80">
        <f t="shared" si="4"/>
        <v>17.621145374449341</v>
      </c>
      <c r="T13" s="27">
        <f t="shared" si="5"/>
        <v>49.494949494949495</v>
      </c>
      <c r="U13" s="13">
        <f t="shared" si="6"/>
        <v>32.323232323232325</v>
      </c>
      <c r="V13" s="13">
        <f t="shared" si="7"/>
        <v>8.0808080808080813</v>
      </c>
      <c r="W13" s="13">
        <f t="shared" si="8"/>
        <v>4.0404040404040407</v>
      </c>
      <c r="X13" s="13">
        <f t="shared" si="9"/>
        <v>6.0606060606060606</v>
      </c>
    </row>
    <row r="14" spans="1:24" x14ac:dyDescent="0.25">
      <c r="B14" s="9" t="s">
        <v>8</v>
      </c>
      <c r="C14" s="10">
        <v>128</v>
      </c>
      <c r="D14" s="10">
        <v>79</v>
      </c>
      <c r="E14" s="10">
        <v>23</v>
      </c>
      <c r="F14" s="10">
        <v>25</v>
      </c>
      <c r="G14" s="51">
        <v>46</v>
      </c>
      <c r="H14" s="29">
        <v>71</v>
      </c>
      <c r="I14" s="10">
        <v>22</v>
      </c>
      <c r="J14" s="10">
        <v>5</v>
      </c>
      <c r="K14" s="10">
        <v>3</v>
      </c>
      <c r="L14" s="10">
        <v>5</v>
      </c>
      <c r="N14" s="9" t="s">
        <v>8</v>
      </c>
      <c r="O14" s="13">
        <f>C14/(C14+D14+E14+F14+G14)*100</f>
        <v>42.524916943521596</v>
      </c>
      <c r="P14" s="13">
        <f t="shared" si="1"/>
        <v>26.245847176079735</v>
      </c>
      <c r="Q14" s="13">
        <f t="shared" si="2"/>
        <v>7.6411960132890364</v>
      </c>
      <c r="R14" s="13">
        <f t="shared" si="3"/>
        <v>8.3056478405315612</v>
      </c>
      <c r="S14" s="80">
        <f t="shared" si="4"/>
        <v>15.282392026578073</v>
      </c>
      <c r="T14" s="27">
        <f t="shared" si="5"/>
        <v>66.981132075471692</v>
      </c>
      <c r="U14" s="13">
        <f t="shared" si="6"/>
        <v>20.754716981132077</v>
      </c>
      <c r="V14" s="13">
        <f t="shared" si="7"/>
        <v>4.716981132075472</v>
      </c>
      <c r="W14" s="13">
        <f t="shared" si="8"/>
        <v>2.8301886792452833</v>
      </c>
      <c r="X14" s="13">
        <f t="shared" si="9"/>
        <v>4.716981132075472</v>
      </c>
    </row>
    <row r="15" spans="1:24" x14ac:dyDescent="0.25">
      <c r="B15" s="9" t="s">
        <v>9</v>
      </c>
      <c r="C15" s="10">
        <v>87</v>
      </c>
      <c r="D15" s="10">
        <v>55</v>
      </c>
      <c r="E15" s="10">
        <v>15</v>
      </c>
      <c r="F15" s="10">
        <v>10</v>
      </c>
      <c r="G15" s="51">
        <v>28</v>
      </c>
      <c r="H15" s="29">
        <v>34</v>
      </c>
      <c r="I15" s="10">
        <v>14</v>
      </c>
      <c r="J15" s="10">
        <v>2</v>
      </c>
      <c r="K15" s="10">
        <v>3</v>
      </c>
      <c r="L15" s="10">
        <v>2</v>
      </c>
      <c r="N15" s="9" t="s">
        <v>9</v>
      </c>
      <c r="O15" s="13">
        <f t="shared" si="0"/>
        <v>44.61538461538462</v>
      </c>
      <c r="P15" s="13">
        <f t="shared" si="1"/>
        <v>28.205128205128204</v>
      </c>
      <c r="Q15" s="13">
        <f t="shared" si="2"/>
        <v>7.6923076923076925</v>
      </c>
      <c r="R15" s="13">
        <f t="shared" si="3"/>
        <v>5.1282051282051277</v>
      </c>
      <c r="S15" s="80">
        <f t="shared" si="4"/>
        <v>14.358974358974358</v>
      </c>
      <c r="T15" s="27">
        <f t="shared" si="5"/>
        <v>61.818181818181813</v>
      </c>
      <c r="U15" s="13">
        <f t="shared" si="6"/>
        <v>25.454545454545453</v>
      </c>
      <c r="V15" s="13">
        <f t="shared" si="7"/>
        <v>3.6363636363636362</v>
      </c>
      <c r="W15" s="13">
        <f t="shared" si="8"/>
        <v>5.4545454545454541</v>
      </c>
      <c r="X15" s="13">
        <f t="shared" si="9"/>
        <v>3.6363636363636362</v>
      </c>
    </row>
    <row r="16" spans="1:24" x14ac:dyDescent="0.25">
      <c r="B16" s="4" t="s">
        <v>36</v>
      </c>
      <c r="C16" s="8"/>
      <c r="D16" s="8"/>
      <c r="E16" s="8"/>
      <c r="F16" s="8"/>
      <c r="G16" s="50"/>
      <c r="H16" s="8"/>
      <c r="I16" s="8"/>
      <c r="J16" s="8"/>
      <c r="K16" s="8"/>
      <c r="L16" s="8"/>
      <c r="N16" s="4" t="s">
        <v>36</v>
      </c>
      <c r="O16" s="12"/>
      <c r="P16" s="12"/>
      <c r="Q16" s="12"/>
      <c r="R16" s="12"/>
      <c r="S16" s="79"/>
      <c r="T16" s="12"/>
      <c r="U16" s="12"/>
      <c r="V16" s="12"/>
      <c r="W16" s="12"/>
      <c r="X16" s="12"/>
    </row>
    <row r="17" spans="2:24" x14ac:dyDescent="0.25">
      <c r="B17" s="9" t="s">
        <v>29</v>
      </c>
      <c r="C17" s="10">
        <v>113</v>
      </c>
      <c r="D17" s="10">
        <v>66</v>
      </c>
      <c r="E17" s="10">
        <v>24</v>
      </c>
      <c r="F17" s="10">
        <v>18</v>
      </c>
      <c r="G17" s="51">
        <v>16</v>
      </c>
      <c r="H17" s="29">
        <v>65</v>
      </c>
      <c r="I17" s="10">
        <v>32</v>
      </c>
      <c r="J17" s="10">
        <v>7</v>
      </c>
      <c r="K17" s="10">
        <v>2</v>
      </c>
      <c r="L17" s="10">
        <v>4</v>
      </c>
      <c r="N17" s="9" t="s">
        <v>29</v>
      </c>
      <c r="O17" s="13">
        <f t="shared" ref="O17:O23" si="10">C17/(C17+D17+E17+F17+G17)*100</f>
        <v>47.679324894514771</v>
      </c>
      <c r="P17" s="13">
        <f t="shared" ref="P17:P23" si="11">D17/(D17+E17+F17+G17+C17)*100</f>
        <v>27.848101265822784</v>
      </c>
      <c r="Q17" s="13">
        <f t="shared" ref="Q17:Q23" si="12">E17/(E17+F17+G17+C17+D17)*100</f>
        <v>10.126582278481013</v>
      </c>
      <c r="R17" s="13">
        <f t="shared" ref="R17:R21" si="13">F17/(F17+G17+E17+D17+C17)*100</f>
        <v>7.59493670886076</v>
      </c>
      <c r="S17" s="80">
        <f t="shared" ref="S17:S23" si="14">G17/(G17+C17+D17+E17+F17)*100</f>
        <v>6.7510548523206744</v>
      </c>
      <c r="T17" s="27">
        <f t="shared" ref="T17:T23" si="15">H17/(H17+I17+J17+K17+L17)*100</f>
        <v>59.090909090909093</v>
      </c>
      <c r="U17" s="13">
        <f t="shared" ref="U17:U23" si="16">I17/(I17+J17+K17+L17+H17)*100</f>
        <v>29.09090909090909</v>
      </c>
      <c r="V17" s="13">
        <f t="shared" ref="V17:V23" si="17">J17/(J17+K17+L17+H17+I17)*100</f>
        <v>6.3636363636363633</v>
      </c>
      <c r="W17" s="13">
        <f t="shared" ref="W17:W23" si="18">K17/(K17+L17+J17+I17+H17)*100</f>
        <v>1.8181818181818181</v>
      </c>
      <c r="X17" s="13">
        <f t="shared" ref="X17:X23" si="19">L17/(L17+H17+I17+J17+K17)*100</f>
        <v>3.6363636363636362</v>
      </c>
    </row>
    <row r="18" spans="2:24" x14ac:dyDescent="0.25">
      <c r="B18" s="9" t="s">
        <v>30</v>
      </c>
      <c r="C18" s="10">
        <v>22</v>
      </c>
      <c r="D18" s="10">
        <v>11</v>
      </c>
      <c r="E18" s="10">
        <v>3</v>
      </c>
      <c r="F18" s="10">
        <v>3</v>
      </c>
      <c r="G18" s="51">
        <v>12</v>
      </c>
      <c r="H18" s="29">
        <v>19</v>
      </c>
      <c r="I18" s="10">
        <v>12</v>
      </c>
      <c r="J18" s="10">
        <v>6</v>
      </c>
      <c r="K18" s="10">
        <v>3</v>
      </c>
      <c r="L18" s="10">
        <v>4</v>
      </c>
      <c r="N18" s="9" t="s">
        <v>30</v>
      </c>
      <c r="O18" s="13">
        <f t="shared" si="10"/>
        <v>43.137254901960787</v>
      </c>
      <c r="P18" s="13">
        <f t="shared" si="11"/>
        <v>21.568627450980394</v>
      </c>
      <c r="Q18" s="13">
        <f t="shared" si="12"/>
        <v>5.8823529411764701</v>
      </c>
      <c r="R18" s="13">
        <f t="shared" si="13"/>
        <v>5.8823529411764701</v>
      </c>
      <c r="S18" s="80">
        <f t="shared" si="14"/>
        <v>23.52941176470588</v>
      </c>
      <c r="T18" s="27">
        <f t="shared" si="15"/>
        <v>43.18181818181818</v>
      </c>
      <c r="U18" s="13">
        <f t="shared" si="16"/>
        <v>27.27272727272727</v>
      </c>
      <c r="V18" s="13">
        <f t="shared" si="17"/>
        <v>13.636363636363635</v>
      </c>
      <c r="W18" s="13">
        <f t="shared" si="18"/>
        <v>6.8181818181818175</v>
      </c>
      <c r="X18" s="13">
        <f t="shared" si="19"/>
        <v>9.0909090909090917</v>
      </c>
    </row>
    <row r="19" spans="2:24" x14ac:dyDescent="0.25">
      <c r="B19" s="9" t="s">
        <v>31</v>
      </c>
      <c r="C19" s="10">
        <v>79</v>
      </c>
      <c r="D19" s="10">
        <v>50</v>
      </c>
      <c r="E19" s="10">
        <v>8</v>
      </c>
      <c r="F19" s="10">
        <v>15</v>
      </c>
      <c r="G19" s="51">
        <v>20</v>
      </c>
      <c r="H19" s="29">
        <v>46</v>
      </c>
      <c r="I19" s="10">
        <v>12</v>
      </c>
      <c r="J19" s="10">
        <v>4</v>
      </c>
      <c r="K19" s="10">
        <v>5</v>
      </c>
      <c r="L19" s="10">
        <v>3</v>
      </c>
      <c r="N19" s="9" t="s">
        <v>31</v>
      </c>
      <c r="O19" s="13">
        <f t="shared" si="10"/>
        <v>45.930232558139537</v>
      </c>
      <c r="P19" s="13">
        <f t="shared" si="11"/>
        <v>29.069767441860467</v>
      </c>
      <c r="Q19" s="13">
        <f t="shared" si="12"/>
        <v>4.6511627906976747</v>
      </c>
      <c r="R19" s="13">
        <f t="shared" si="13"/>
        <v>8.720930232558139</v>
      </c>
      <c r="S19" s="80">
        <f t="shared" si="14"/>
        <v>11.627906976744185</v>
      </c>
      <c r="T19" s="27">
        <f t="shared" si="15"/>
        <v>65.714285714285708</v>
      </c>
      <c r="U19" s="13">
        <f t="shared" si="16"/>
        <v>17.142857142857142</v>
      </c>
      <c r="V19" s="13">
        <f t="shared" si="17"/>
        <v>5.7142857142857144</v>
      </c>
      <c r="W19" s="13">
        <f t="shared" si="18"/>
        <v>7.1428571428571423</v>
      </c>
      <c r="X19" s="13">
        <f t="shared" si="19"/>
        <v>4.2857142857142856</v>
      </c>
    </row>
    <row r="20" spans="2:24" x14ac:dyDescent="0.25">
      <c r="B20" s="9" t="s">
        <v>32</v>
      </c>
      <c r="C20" s="10">
        <v>16</v>
      </c>
      <c r="D20" s="10">
        <v>13</v>
      </c>
      <c r="E20" s="10">
        <v>4</v>
      </c>
      <c r="F20" s="10">
        <v>4</v>
      </c>
      <c r="G20" s="51">
        <v>4</v>
      </c>
      <c r="H20" s="29">
        <v>5</v>
      </c>
      <c r="I20" s="10">
        <v>3</v>
      </c>
      <c r="J20" s="10">
        <v>1</v>
      </c>
      <c r="K20" s="10">
        <v>2</v>
      </c>
      <c r="L20" s="10">
        <v>1</v>
      </c>
      <c r="N20" s="9" t="s">
        <v>32</v>
      </c>
      <c r="O20" s="13">
        <f t="shared" si="10"/>
        <v>39.024390243902438</v>
      </c>
      <c r="P20" s="13">
        <f t="shared" si="11"/>
        <v>31.707317073170731</v>
      </c>
      <c r="Q20" s="13">
        <f t="shared" si="12"/>
        <v>9.7560975609756095</v>
      </c>
      <c r="R20" s="13">
        <f t="shared" si="13"/>
        <v>9.7560975609756095</v>
      </c>
      <c r="S20" s="80">
        <f t="shared" si="14"/>
        <v>9.7560975609756095</v>
      </c>
      <c r="T20" s="27">
        <f t="shared" si="15"/>
        <v>41.666666666666671</v>
      </c>
      <c r="U20" s="13">
        <f t="shared" si="16"/>
        <v>25</v>
      </c>
      <c r="V20" s="13">
        <f t="shared" si="17"/>
        <v>8.3333333333333321</v>
      </c>
      <c r="W20" s="13">
        <f t="shared" si="18"/>
        <v>16.666666666666664</v>
      </c>
      <c r="X20" s="13">
        <f t="shared" si="19"/>
        <v>8.3333333333333321</v>
      </c>
    </row>
    <row r="21" spans="2:24" x14ac:dyDescent="0.25">
      <c r="B21" s="9" t="s">
        <v>33</v>
      </c>
      <c r="C21" s="10">
        <v>17</v>
      </c>
      <c r="D21" s="10">
        <v>23</v>
      </c>
      <c r="E21" s="10">
        <v>8</v>
      </c>
      <c r="F21" s="10">
        <v>16</v>
      </c>
      <c r="G21" s="51">
        <v>39</v>
      </c>
      <c r="H21" s="29">
        <v>3</v>
      </c>
      <c r="I21" s="10">
        <v>2</v>
      </c>
      <c r="J21" s="10">
        <v>0</v>
      </c>
      <c r="K21" s="10">
        <v>0</v>
      </c>
      <c r="L21" s="10">
        <v>4</v>
      </c>
      <c r="N21" s="9" t="s">
        <v>33</v>
      </c>
      <c r="O21" s="13">
        <f t="shared" si="10"/>
        <v>16.50485436893204</v>
      </c>
      <c r="P21" s="13">
        <f t="shared" si="11"/>
        <v>22.330097087378643</v>
      </c>
      <c r="Q21" s="13">
        <f t="shared" si="12"/>
        <v>7.7669902912621351</v>
      </c>
      <c r="R21" s="13">
        <f t="shared" si="13"/>
        <v>15.53398058252427</v>
      </c>
      <c r="S21" s="80">
        <f t="shared" si="14"/>
        <v>37.864077669902912</v>
      </c>
      <c r="T21" s="27">
        <f t="shared" si="15"/>
        <v>33.333333333333329</v>
      </c>
      <c r="U21" s="13">
        <f t="shared" si="16"/>
        <v>22.222222222222221</v>
      </c>
      <c r="V21" s="13">
        <f t="shared" si="17"/>
        <v>0</v>
      </c>
      <c r="W21" s="13">
        <f t="shared" si="18"/>
        <v>0</v>
      </c>
      <c r="X21" s="13">
        <f t="shared" si="19"/>
        <v>44.444444444444443</v>
      </c>
    </row>
    <row r="22" spans="2:24" x14ac:dyDescent="0.25">
      <c r="B22" s="9" t="s">
        <v>34</v>
      </c>
      <c r="C22" s="10">
        <v>8</v>
      </c>
      <c r="D22" s="10">
        <v>8</v>
      </c>
      <c r="E22" s="10">
        <v>1</v>
      </c>
      <c r="F22" s="10">
        <v>1</v>
      </c>
      <c r="G22" s="51">
        <v>6</v>
      </c>
      <c r="H22" s="29">
        <v>8</v>
      </c>
      <c r="I22" s="10">
        <v>7</v>
      </c>
      <c r="J22" s="10">
        <v>0</v>
      </c>
      <c r="K22" s="10">
        <v>0</v>
      </c>
      <c r="L22" s="10">
        <v>0</v>
      </c>
      <c r="N22" s="9" t="s">
        <v>34</v>
      </c>
      <c r="O22" s="13">
        <f t="shared" si="10"/>
        <v>33.333333333333329</v>
      </c>
      <c r="P22" s="13">
        <f t="shared" si="11"/>
        <v>33.333333333333329</v>
      </c>
      <c r="Q22" s="13">
        <f t="shared" si="12"/>
        <v>4.1666666666666661</v>
      </c>
      <c r="R22" s="13">
        <f>F22/(F22+G22+E22+D22+C22)*100</f>
        <v>4.1666666666666661</v>
      </c>
      <c r="S22" s="80">
        <f t="shared" si="14"/>
        <v>25</v>
      </c>
      <c r="T22" s="27">
        <f t="shared" si="15"/>
        <v>53.333333333333336</v>
      </c>
      <c r="U22" s="13">
        <f t="shared" si="16"/>
        <v>46.666666666666664</v>
      </c>
      <c r="V22" s="13">
        <f t="shared" si="17"/>
        <v>0</v>
      </c>
      <c r="W22" s="13">
        <f t="shared" si="18"/>
        <v>0</v>
      </c>
      <c r="X22" s="13">
        <f t="shared" si="19"/>
        <v>0</v>
      </c>
    </row>
    <row r="23" spans="2:24" x14ac:dyDescent="0.25">
      <c r="B23" s="9" t="s">
        <v>35</v>
      </c>
      <c r="C23" s="10">
        <v>65</v>
      </c>
      <c r="D23" s="10">
        <v>31</v>
      </c>
      <c r="E23" s="10">
        <v>12</v>
      </c>
      <c r="F23" s="10">
        <v>11</v>
      </c>
      <c r="G23" s="51">
        <v>42</v>
      </c>
      <c r="H23" s="29">
        <v>19</v>
      </c>
      <c r="I23" s="10">
        <v>8</v>
      </c>
      <c r="J23" s="10">
        <v>0</v>
      </c>
      <c r="K23" s="10">
        <v>3</v>
      </c>
      <c r="L23" s="10">
        <v>1</v>
      </c>
      <c r="N23" s="9" t="s">
        <v>35</v>
      </c>
      <c r="O23" s="13">
        <f t="shared" si="10"/>
        <v>40.372670807453417</v>
      </c>
      <c r="P23" s="13">
        <f t="shared" si="11"/>
        <v>19.254658385093169</v>
      </c>
      <c r="Q23" s="13">
        <f t="shared" si="12"/>
        <v>7.4534161490683228</v>
      </c>
      <c r="R23" s="13">
        <f t="shared" ref="R23" si="20">F23/(F23+G23+E23+D23+C23)*100</f>
        <v>6.8322981366459627</v>
      </c>
      <c r="S23" s="80">
        <f t="shared" si="14"/>
        <v>26.086956521739129</v>
      </c>
      <c r="T23" s="27">
        <f t="shared" si="15"/>
        <v>61.29032258064516</v>
      </c>
      <c r="U23" s="13">
        <f t="shared" si="16"/>
        <v>25.806451612903224</v>
      </c>
      <c r="V23" s="13">
        <f t="shared" si="17"/>
        <v>0</v>
      </c>
      <c r="W23" s="13">
        <f t="shared" si="18"/>
        <v>9.67741935483871</v>
      </c>
      <c r="X23" s="13">
        <f t="shared" si="19"/>
        <v>3.225806451612903</v>
      </c>
    </row>
    <row r="24" spans="2:24" x14ac:dyDescent="0.25">
      <c r="B24" s="4" t="s">
        <v>65</v>
      </c>
      <c r="C24" s="19"/>
      <c r="D24" s="19"/>
      <c r="E24" s="19"/>
      <c r="F24" s="52"/>
      <c r="G24" s="53"/>
      <c r="H24" s="4"/>
      <c r="I24" s="33"/>
      <c r="J24" s="33"/>
      <c r="L24" s="4"/>
      <c r="N24" s="4" t="s">
        <v>65</v>
      </c>
      <c r="O24" s="19"/>
      <c r="P24" s="19"/>
      <c r="Q24" s="19"/>
      <c r="R24" s="52"/>
      <c r="S24" s="53"/>
      <c r="T24" s="4"/>
      <c r="U24" s="33"/>
      <c r="V24" s="33"/>
      <c r="X24" s="4"/>
    </row>
    <row r="25" spans="2:24" x14ac:dyDescent="0.25">
      <c r="B25" s="9" t="s">
        <v>66</v>
      </c>
      <c r="C25" s="10">
        <v>193</v>
      </c>
      <c r="D25" s="10">
        <v>133</v>
      </c>
      <c r="E25" s="10">
        <v>34</v>
      </c>
      <c r="F25" s="10">
        <v>54</v>
      </c>
      <c r="G25" s="51">
        <v>101</v>
      </c>
      <c r="H25" s="29">
        <v>116</v>
      </c>
      <c r="I25" s="10">
        <v>42</v>
      </c>
      <c r="J25" s="10">
        <v>14</v>
      </c>
      <c r="K25" s="10">
        <v>10</v>
      </c>
      <c r="L25" s="10">
        <v>12</v>
      </c>
      <c r="N25" s="9" t="s">
        <v>66</v>
      </c>
      <c r="O25" s="38">
        <f t="shared" ref="O25:O26" si="21">C25/(C25+D25+E25+F25+G25)*100</f>
        <v>37.475728155339802</v>
      </c>
      <c r="P25" s="38">
        <f t="shared" ref="P25:P26" si="22">D25/(D25+E25+F25+G25+C25)*100</f>
        <v>25.825242718446599</v>
      </c>
      <c r="Q25" s="38">
        <f t="shared" ref="Q25:Q26" si="23">E25/(E25+F25+G25+C25+D25)*100</f>
        <v>6.6019417475728162</v>
      </c>
      <c r="R25" s="38">
        <f>F25/(F25+G25+E25+D25+C25)*100</f>
        <v>10.485436893203884</v>
      </c>
      <c r="S25" s="97">
        <f t="shared" ref="S25:S26" si="24">G25/(G25+C25+D25+E25+F25)*100</f>
        <v>19.611650485436893</v>
      </c>
      <c r="T25" s="40">
        <f t="shared" ref="T25:T26" si="25">H25/(H25+I25+J25+K25+L25)*100</f>
        <v>59.793814432989691</v>
      </c>
      <c r="U25" s="38">
        <f t="shared" ref="U25:U26" si="26">I25/(I25+J25+K25+L25+H25)*100</f>
        <v>21.649484536082475</v>
      </c>
      <c r="V25" s="38">
        <f t="shared" ref="V25:V26" si="27">J25/(J25+K25+L25+H25+I25)*100</f>
        <v>7.216494845360824</v>
      </c>
      <c r="W25" s="38">
        <f t="shared" ref="W25:W26" si="28">K25/(K25+L25+J25+I25+H25)*100</f>
        <v>5.1546391752577314</v>
      </c>
      <c r="X25" s="38">
        <f t="shared" ref="X25:X26" si="29">L25/(L25+H25+I25+J25+K25)*100</f>
        <v>6.1855670103092786</v>
      </c>
    </row>
    <row r="26" spans="2:24" x14ac:dyDescent="0.25">
      <c r="B26" s="9" t="s">
        <v>67</v>
      </c>
      <c r="C26" s="10">
        <v>127</v>
      </c>
      <c r="D26" s="10">
        <v>69</v>
      </c>
      <c r="E26" s="10">
        <v>26</v>
      </c>
      <c r="F26" s="10">
        <v>14</v>
      </c>
      <c r="G26" s="51">
        <v>38</v>
      </c>
      <c r="H26" s="29">
        <v>49</v>
      </c>
      <c r="I26" s="10">
        <v>34</v>
      </c>
      <c r="J26" s="10">
        <v>4</v>
      </c>
      <c r="K26" s="10">
        <v>5</v>
      </c>
      <c r="L26" s="10">
        <v>5</v>
      </c>
      <c r="N26" s="9" t="s">
        <v>67</v>
      </c>
      <c r="O26" s="38">
        <f t="shared" si="21"/>
        <v>46.350364963503651</v>
      </c>
      <c r="P26" s="38">
        <f t="shared" si="22"/>
        <v>25.18248175182482</v>
      </c>
      <c r="Q26" s="38">
        <f t="shared" si="23"/>
        <v>9.4890510948905096</v>
      </c>
      <c r="R26" s="38">
        <f t="shared" ref="R26" si="30">F26/(F26+G26+E26+D26+C26)*100</f>
        <v>5.1094890510948909</v>
      </c>
      <c r="S26" s="97">
        <f t="shared" si="24"/>
        <v>13.868613138686131</v>
      </c>
      <c r="T26" s="40">
        <f t="shared" si="25"/>
        <v>50.515463917525771</v>
      </c>
      <c r="U26" s="38">
        <f t="shared" si="26"/>
        <v>35.051546391752574</v>
      </c>
      <c r="V26" s="38">
        <f t="shared" si="27"/>
        <v>4.1237113402061851</v>
      </c>
      <c r="W26" s="38">
        <f t="shared" si="28"/>
        <v>5.1546391752577314</v>
      </c>
      <c r="X26" s="38">
        <f t="shared" si="29"/>
        <v>5.1546391752577314</v>
      </c>
    </row>
  </sheetData>
  <mergeCells count="6">
    <mergeCell ref="T7:X7"/>
    <mergeCell ref="B7:B8"/>
    <mergeCell ref="C7:G7"/>
    <mergeCell ref="H7:L7"/>
    <mergeCell ref="N7:N8"/>
    <mergeCell ref="O7:S7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81" orientation="landscape" verticalDpi="0" r:id="rId1"/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4" width="14.5703125" customWidth="1"/>
    <col min="5" max="5" width="3.42578125" customWidth="1"/>
    <col min="6" max="6" width="27.5703125" bestFit="1" customWidth="1"/>
    <col min="7" max="8" width="13.7109375" customWidth="1"/>
  </cols>
  <sheetData>
    <row r="1" spans="1:8" ht="18" x14ac:dyDescent="0.25">
      <c r="B1" s="1" t="s">
        <v>49</v>
      </c>
    </row>
    <row r="2" spans="1:8" ht="18" x14ac:dyDescent="0.25">
      <c r="A2" s="30"/>
      <c r="B2" s="1" t="str">
        <f>Índice!B2</f>
        <v>1ª quinzena de julho 2020</v>
      </c>
    </row>
    <row r="3" spans="1:8" x14ac:dyDescent="0.25">
      <c r="B3" s="31" t="s">
        <v>52</v>
      </c>
    </row>
    <row r="4" spans="1:8" ht="18" customHeight="1" x14ac:dyDescent="0.25">
      <c r="B4" s="1" t="s">
        <v>106</v>
      </c>
      <c r="C4" s="1"/>
      <c r="D4" s="1"/>
    </row>
    <row r="5" spans="1:8" ht="4.5" customHeight="1" x14ac:dyDescent="0.25"/>
    <row r="6" spans="1:8" x14ac:dyDescent="0.25">
      <c r="B6" s="20" t="s">
        <v>46</v>
      </c>
      <c r="F6" s="20" t="s">
        <v>47</v>
      </c>
      <c r="G6" s="19"/>
      <c r="H6" s="19"/>
    </row>
    <row r="7" spans="1:8" x14ac:dyDescent="0.25">
      <c r="B7" s="3" t="s">
        <v>0</v>
      </c>
      <c r="C7" s="3" t="s">
        <v>107</v>
      </c>
      <c r="D7" s="3" t="s">
        <v>108</v>
      </c>
      <c r="F7" s="3" t="s">
        <v>0</v>
      </c>
      <c r="G7" s="3" t="s">
        <v>107</v>
      </c>
      <c r="H7" s="3" t="s">
        <v>108</v>
      </c>
    </row>
    <row r="8" spans="1:8" x14ac:dyDescent="0.25">
      <c r="B8" s="4" t="s">
        <v>4</v>
      </c>
      <c r="C8" s="5"/>
      <c r="D8" s="5"/>
      <c r="F8" s="4" t="s">
        <v>4</v>
      </c>
      <c r="G8" s="5"/>
      <c r="H8" s="5"/>
    </row>
    <row r="9" spans="1:8" x14ac:dyDescent="0.25">
      <c r="B9" s="6" t="s">
        <v>4</v>
      </c>
      <c r="C9" s="7">
        <v>1679</v>
      </c>
      <c r="D9" s="7">
        <v>3156</v>
      </c>
      <c r="F9" s="6" t="s">
        <v>4</v>
      </c>
      <c r="G9" s="11">
        <f>C9/($C$9+$D$9)*100</f>
        <v>34.725956566701136</v>
      </c>
      <c r="H9" s="11">
        <f>D9/($C$9+$D$9)*100</f>
        <v>65.274043433298871</v>
      </c>
    </row>
    <row r="10" spans="1:8" x14ac:dyDescent="0.25">
      <c r="B10" s="4" t="s">
        <v>5</v>
      </c>
      <c r="C10" s="8"/>
      <c r="D10" s="8"/>
      <c r="F10" s="4" t="s">
        <v>5</v>
      </c>
      <c r="G10" s="12"/>
      <c r="H10" s="12"/>
    </row>
    <row r="11" spans="1:8" x14ac:dyDescent="0.25">
      <c r="B11" s="9" t="s">
        <v>6</v>
      </c>
      <c r="C11" s="10">
        <v>348</v>
      </c>
      <c r="D11" s="10">
        <v>692</v>
      </c>
      <c r="F11" s="9" t="s">
        <v>6</v>
      </c>
      <c r="G11" s="13">
        <f>C11/($C$11+$D$11)*100</f>
        <v>33.46153846153846</v>
      </c>
      <c r="H11" s="13">
        <f>D11/($C$11+$D$11)*100</f>
        <v>66.538461538461533</v>
      </c>
    </row>
    <row r="12" spans="1:8" x14ac:dyDescent="0.25">
      <c r="B12" s="9" t="s">
        <v>7</v>
      </c>
      <c r="C12" s="10">
        <v>566</v>
      </c>
      <c r="D12" s="10">
        <v>1138</v>
      </c>
      <c r="F12" s="9" t="s">
        <v>7</v>
      </c>
      <c r="G12" s="13">
        <f>C12/($C$12+$D$12)*100</f>
        <v>33.215962441314559</v>
      </c>
      <c r="H12" s="13">
        <f>D12/($C$12+$D$12)*100</f>
        <v>66.784037558685455</v>
      </c>
    </row>
    <row r="13" spans="1:8" x14ac:dyDescent="0.25">
      <c r="B13" s="9" t="s">
        <v>8</v>
      </c>
      <c r="C13" s="10">
        <v>484</v>
      </c>
      <c r="D13" s="10">
        <v>894</v>
      </c>
      <c r="F13" s="9" t="s">
        <v>8</v>
      </c>
      <c r="G13" s="13">
        <f>C13/($C$13+$D$13)*100</f>
        <v>35.123367198838892</v>
      </c>
      <c r="H13" s="13">
        <f>D13/($C$13+$D$13)*100</f>
        <v>64.876632801161108</v>
      </c>
    </row>
    <row r="14" spans="1:8" x14ac:dyDescent="0.25">
      <c r="B14" s="9" t="s">
        <v>9</v>
      </c>
      <c r="C14" s="10">
        <v>281</v>
      </c>
      <c r="D14" s="10">
        <v>432</v>
      </c>
      <c r="F14" s="9" t="s">
        <v>9</v>
      </c>
      <c r="G14" s="13">
        <f>C14/($C$14+$D$14)*100</f>
        <v>39.410939691444604</v>
      </c>
      <c r="H14" s="13">
        <f>D14/($C$14+$D$14)*100</f>
        <v>60.589060308555396</v>
      </c>
    </row>
    <row r="15" spans="1:8" x14ac:dyDescent="0.25">
      <c r="B15" s="4" t="s">
        <v>36</v>
      </c>
      <c r="C15" s="8"/>
      <c r="D15" s="8"/>
      <c r="F15" s="4" t="s">
        <v>36</v>
      </c>
      <c r="G15" s="8"/>
      <c r="H15" s="8"/>
    </row>
    <row r="16" spans="1:8" x14ac:dyDescent="0.25">
      <c r="B16" s="9" t="s">
        <v>29</v>
      </c>
      <c r="C16" s="10">
        <v>445</v>
      </c>
      <c r="D16" s="10">
        <v>951</v>
      </c>
      <c r="F16" s="9" t="s">
        <v>29</v>
      </c>
      <c r="G16" s="13">
        <f>C16/($C$16+$D$16)*100</f>
        <v>31.876790830945556</v>
      </c>
      <c r="H16" s="13">
        <f>D16/($C$16+$D$16)*100</f>
        <v>68.123209169054448</v>
      </c>
    </row>
    <row r="17" spans="2:8" x14ac:dyDescent="0.25">
      <c r="B17" s="9" t="s">
        <v>30</v>
      </c>
      <c r="C17" s="10">
        <v>87</v>
      </c>
      <c r="D17" s="10">
        <v>458</v>
      </c>
      <c r="F17" s="9" t="s">
        <v>30</v>
      </c>
      <c r="G17" s="13">
        <f>C17/($C$17+$D$17)*100</f>
        <v>15.963302752293579</v>
      </c>
      <c r="H17" s="13">
        <f>D17/($C$17+$D$17)*100</f>
        <v>84.036697247706428</v>
      </c>
    </row>
    <row r="18" spans="2:8" x14ac:dyDescent="0.25">
      <c r="B18" s="9" t="s">
        <v>31</v>
      </c>
      <c r="C18" s="10">
        <v>519</v>
      </c>
      <c r="D18" s="10">
        <v>972</v>
      </c>
      <c r="F18" s="9" t="s">
        <v>31</v>
      </c>
      <c r="G18" s="13">
        <f>C18/($C$18+$D$18)*100</f>
        <v>34.808853118712271</v>
      </c>
      <c r="H18" s="13">
        <f>D18/($C$18+$D$18)*100</f>
        <v>65.191146881287736</v>
      </c>
    </row>
    <row r="19" spans="2:8" x14ac:dyDescent="0.25">
      <c r="B19" s="9" t="s">
        <v>32</v>
      </c>
      <c r="C19" s="10">
        <v>61</v>
      </c>
      <c r="D19" s="10">
        <v>94</v>
      </c>
      <c r="F19" s="9" t="s">
        <v>32</v>
      </c>
      <c r="G19" s="13">
        <f>C19/($C$19+$D$19)*100</f>
        <v>39.354838709677423</v>
      </c>
      <c r="H19" s="13">
        <f>D19/($C$19+$D$19)*100</f>
        <v>60.645161290322577</v>
      </c>
    </row>
    <row r="20" spans="2:8" x14ac:dyDescent="0.25">
      <c r="B20" s="9" t="s">
        <v>33</v>
      </c>
      <c r="C20" s="10">
        <v>241</v>
      </c>
      <c r="D20" s="10">
        <v>53</v>
      </c>
      <c r="F20" s="9" t="s">
        <v>33</v>
      </c>
      <c r="G20" s="13">
        <f>C20/($C$20+$D$20)*100</f>
        <v>81.972789115646265</v>
      </c>
      <c r="H20" s="13">
        <f>D20/($C$20+$D$20)*100</f>
        <v>18.027210884353742</v>
      </c>
    </row>
    <row r="21" spans="2:8" x14ac:dyDescent="0.25">
      <c r="B21" s="9" t="s">
        <v>34</v>
      </c>
      <c r="C21" s="10">
        <v>48</v>
      </c>
      <c r="D21" s="10">
        <v>133</v>
      </c>
      <c r="F21" s="9" t="s">
        <v>34</v>
      </c>
      <c r="G21" s="13">
        <f>C21/($C$21+$D$21)*100</f>
        <v>26.519337016574585</v>
      </c>
      <c r="H21" s="13">
        <f>D21/($C$21+$D$21)*100</f>
        <v>73.480662983425418</v>
      </c>
    </row>
    <row r="22" spans="2:8" x14ac:dyDescent="0.25">
      <c r="B22" s="9" t="s">
        <v>35</v>
      </c>
      <c r="C22" s="10">
        <v>278</v>
      </c>
      <c r="D22" s="10">
        <v>495</v>
      </c>
      <c r="F22" s="9" t="s">
        <v>35</v>
      </c>
      <c r="G22" s="13">
        <f>C22/($C$22+$D$22)*100</f>
        <v>35.963777490297545</v>
      </c>
      <c r="H22" s="13">
        <f>D22/($C$22+$D$22)*100</f>
        <v>64.036222509702455</v>
      </c>
    </row>
    <row r="23" spans="2:8" x14ac:dyDescent="0.25">
      <c r="B23" s="4" t="s">
        <v>65</v>
      </c>
      <c r="C23" s="19"/>
      <c r="D23" s="19"/>
      <c r="F23" s="4" t="s">
        <v>65</v>
      </c>
      <c r="G23" s="33"/>
      <c r="H23" s="33"/>
    </row>
    <row r="24" spans="2:8" x14ac:dyDescent="0.25">
      <c r="B24" s="9" t="s">
        <v>66</v>
      </c>
      <c r="C24" s="10">
        <v>1233</v>
      </c>
      <c r="D24" s="10">
        <v>2308</v>
      </c>
      <c r="F24" s="9" t="s">
        <v>66</v>
      </c>
      <c r="G24" s="38">
        <f>C24/SUM($C24:$D24)*100</f>
        <v>34.820672126517934</v>
      </c>
      <c r="H24" s="38">
        <f>D24/SUM($C24:$D24)*100</f>
        <v>65.179327873482066</v>
      </c>
    </row>
    <row r="25" spans="2:8" x14ac:dyDescent="0.25">
      <c r="B25" s="9" t="s">
        <v>67</v>
      </c>
      <c r="C25" s="10">
        <v>446</v>
      </c>
      <c r="D25" s="10">
        <v>848</v>
      </c>
      <c r="F25" s="9" t="s">
        <v>67</v>
      </c>
      <c r="G25" s="38">
        <f>C25/SUM($C25:$D25)*100</f>
        <v>34.46676970633694</v>
      </c>
      <c r="H25" s="38">
        <f>D25/SUM($C25:$D25)*100</f>
        <v>65.533230293663053</v>
      </c>
    </row>
  </sheetData>
  <hyperlinks>
    <hyperlink ref="B3" location="Índice!A1" display="voltar"/>
  </hyperlink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5" width="14.5703125" customWidth="1"/>
    <col min="6" max="6" width="3.42578125" customWidth="1"/>
    <col min="7" max="7" width="27.5703125" bestFit="1" customWidth="1"/>
    <col min="8" max="10" width="13.7109375" customWidth="1"/>
  </cols>
  <sheetData>
    <row r="1" spans="1:10" ht="18" x14ac:dyDescent="0.25">
      <c r="B1" s="1" t="s">
        <v>49</v>
      </c>
    </row>
    <row r="2" spans="1:10" ht="18" x14ac:dyDescent="0.25">
      <c r="A2" s="30"/>
      <c r="B2" s="1" t="str">
        <f>Índice!B2</f>
        <v>1ª quinzena de julho 2020</v>
      </c>
    </row>
    <row r="3" spans="1:10" x14ac:dyDescent="0.25">
      <c r="B3" s="31" t="s">
        <v>52</v>
      </c>
    </row>
    <row r="4" spans="1:10" ht="18" customHeight="1" x14ac:dyDescent="0.25">
      <c r="B4" s="1" t="s">
        <v>109</v>
      </c>
      <c r="C4" s="1"/>
      <c r="D4" s="1"/>
      <c r="E4" s="1"/>
    </row>
    <row r="5" spans="1:10" ht="4.5" customHeight="1" x14ac:dyDescent="0.25"/>
    <row r="6" spans="1:10" x14ac:dyDescent="0.25">
      <c r="B6" s="20" t="s">
        <v>46</v>
      </c>
      <c r="G6" s="20" t="s">
        <v>47</v>
      </c>
      <c r="H6" s="19"/>
      <c r="I6" s="19"/>
      <c r="J6" s="19"/>
    </row>
    <row r="7" spans="1:10" ht="22.5" x14ac:dyDescent="0.25">
      <c r="B7" s="3" t="s">
        <v>0</v>
      </c>
      <c r="C7" s="3" t="s">
        <v>110</v>
      </c>
      <c r="D7" s="3" t="s">
        <v>111</v>
      </c>
      <c r="E7" s="3" t="s">
        <v>99</v>
      </c>
      <c r="G7" s="3" t="s">
        <v>0</v>
      </c>
      <c r="H7" s="3" t="s">
        <v>110</v>
      </c>
      <c r="I7" s="3" t="s">
        <v>111</v>
      </c>
      <c r="J7" s="3" t="s">
        <v>99</v>
      </c>
    </row>
    <row r="8" spans="1:10" x14ac:dyDescent="0.25">
      <c r="B8" s="4" t="s">
        <v>4</v>
      </c>
      <c r="C8" s="5"/>
      <c r="D8" s="5"/>
      <c r="E8" s="5"/>
      <c r="G8" s="4" t="s">
        <v>4</v>
      </c>
      <c r="H8" s="5"/>
      <c r="I8" s="5"/>
      <c r="J8" s="5"/>
    </row>
    <row r="9" spans="1:10" x14ac:dyDescent="0.25">
      <c r="B9" s="6" t="s">
        <v>4</v>
      </c>
      <c r="C9" s="7">
        <v>961</v>
      </c>
      <c r="D9" s="7">
        <v>290</v>
      </c>
      <c r="E9" s="7">
        <v>428</v>
      </c>
      <c r="G9" s="6" t="s">
        <v>4</v>
      </c>
      <c r="H9" s="11">
        <f>C9/($C$9+$D$9+$E$9)*100</f>
        <v>57.236450268016682</v>
      </c>
      <c r="I9" s="11">
        <f t="shared" ref="I9:J9" si="0">D9/($C$9+$D$9+$E$9)*100</f>
        <v>17.272185824895772</v>
      </c>
      <c r="J9" s="11">
        <f t="shared" si="0"/>
        <v>25.49136390708755</v>
      </c>
    </row>
    <row r="10" spans="1:10" x14ac:dyDescent="0.25">
      <c r="B10" s="4" t="s">
        <v>5</v>
      </c>
      <c r="C10" s="8"/>
      <c r="D10" s="8"/>
      <c r="E10" s="8"/>
      <c r="G10" s="4" t="s">
        <v>5</v>
      </c>
      <c r="H10" s="12"/>
      <c r="I10" s="12"/>
      <c r="J10" s="12"/>
    </row>
    <row r="11" spans="1:10" x14ac:dyDescent="0.25">
      <c r="B11" s="9" t="s">
        <v>6</v>
      </c>
      <c r="C11" s="10">
        <v>162</v>
      </c>
      <c r="D11" s="10">
        <v>87</v>
      </c>
      <c r="E11" s="10">
        <v>99</v>
      </c>
      <c r="G11" s="9" t="s">
        <v>6</v>
      </c>
      <c r="H11" s="13">
        <f>C11/($C$11+$D$11+$E$11)*100</f>
        <v>46.551724137931032</v>
      </c>
      <c r="I11" s="13">
        <f t="shared" ref="I11:J11" si="1">D11/($C$11+$D$11+$E$11)*100</f>
        <v>25</v>
      </c>
      <c r="J11" s="13">
        <f t="shared" si="1"/>
        <v>28.448275862068968</v>
      </c>
    </row>
    <row r="12" spans="1:10" x14ac:dyDescent="0.25">
      <c r="B12" s="9" t="s">
        <v>7</v>
      </c>
      <c r="C12" s="10">
        <v>318</v>
      </c>
      <c r="D12" s="10">
        <v>104</v>
      </c>
      <c r="E12" s="10">
        <v>144</v>
      </c>
      <c r="G12" s="9" t="s">
        <v>7</v>
      </c>
      <c r="H12" s="13">
        <f>C12/($C$12+$D$12+$E$12)*100</f>
        <v>56.183745583038871</v>
      </c>
      <c r="I12" s="13">
        <f t="shared" ref="I12:J12" si="2">D12/($C$12+$D$12+$E$12)*100</f>
        <v>18.374558303886925</v>
      </c>
      <c r="J12" s="13">
        <f t="shared" si="2"/>
        <v>25.441696113074201</v>
      </c>
    </row>
    <row r="13" spans="1:10" x14ac:dyDescent="0.25">
      <c r="B13" s="9" t="s">
        <v>8</v>
      </c>
      <c r="C13" s="10">
        <v>304</v>
      </c>
      <c r="D13" s="10">
        <v>64</v>
      </c>
      <c r="E13" s="10">
        <v>116</v>
      </c>
      <c r="G13" s="9" t="s">
        <v>8</v>
      </c>
      <c r="H13" s="13">
        <f>C13/($C$13+$D$13+$E$13)*100</f>
        <v>62.809917355371901</v>
      </c>
      <c r="I13" s="13">
        <f t="shared" ref="I13:J13" si="3">D13/($C$13+$D$13+$E$13)*100</f>
        <v>13.223140495867769</v>
      </c>
      <c r="J13" s="13">
        <f t="shared" si="3"/>
        <v>23.966942148760332</v>
      </c>
    </row>
    <row r="14" spans="1:10" x14ac:dyDescent="0.25">
      <c r="B14" s="9" t="s">
        <v>9</v>
      </c>
      <c r="C14" s="10">
        <v>177</v>
      </c>
      <c r="D14" s="10">
        <v>35</v>
      </c>
      <c r="E14" s="10">
        <v>69</v>
      </c>
      <c r="G14" s="9" t="s">
        <v>9</v>
      </c>
      <c r="H14" s="13">
        <f>C14/($C$14+$D$14+$E$14)*100</f>
        <v>62.989323843416365</v>
      </c>
      <c r="I14" s="13">
        <f t="shared" ref="I14:J14" si="4">D14/($C$14+$D$14+$E$14)*100</f>
        <v>12.455516014234876</v>
      </c>
      <c r="J14" s="13">
        <f t="shared" si="4"/>
        <v>24.555160142348754</v>
      </c>
    </row>
    <row r="15" spans="1:10" x14ac:dyDescent="0.25">
      <c r="B15" s="4" t="s">
        <v>36</v>
      </c>
      <c r="C15" s="8"/>
      <c r="D15" s="8"/>
      <c r="E15" s="8"/>
      <c r="G15" s="4" t="s">
        <v>36</v>
      </c>
      <c r="H15" s="8"/>
      <c r="I15" s="8"/>
      <c r="J15" s="8"/>
    </row>
    <row r="16" spans="1:10" x14ac:dyDescent="0.25">
      <c r="B16" s="9" t="s">
        <v>29</v>
      </c>
      <c r="C16" s="10">
        <v>262</v>
      </c>
      <c r="D16" s="10">
        <v>78</v>
      </c>
      <c r="E16" s="10">
        <v>105</v>
      </c>
      <c r="G16" s="9" t="s">
        <v>29</v>
      </c>
      <c r="H16" s="13">
        <f>C16/($C$16+$D$16+$E$16)*100</f>
        <v>58.876404494382015</v>
      </c>
      <c r="I16" s="13">
        <f t="shared" ref="I16:J16" si="5">D16/($C$16+$D$16+$E$16)*100</f>
        <v>17.528089887640448</v>
      </c>
      <c r="J16" s="13">
        <f t="shared" si="5"/>
        <v>23.595505617977526</v>
      </c>
    </row>
    <row r="17" spans="2:10" x14ac:dyDescent="0.25">
      <c r="B17" s="9" t="s">
        <v>30</v>
      </c>
      <c r="C17" s="10">
        <v>50</v>
      </c>
      <c r="D17" s="10">
        <v>17</v>
      </c>
      <c r="E17" s="10">
        <v>20</v>
      </c>
      <c r="G17" s="9" t="s">
        <v>30</v>
      </c>
      <c r="H17" s="13">
        <f>C17/($C$17+$D$17+$E$17)*100</f>
        <v>57.47126436781609</v>
      </c>
      <c r="I17" s="13">
        <f t="shared" ref="I17:J17" si="6">D17/($C$17+$D$17+$E$17)*100</f>
        <v>19.540229885057471</v>
      </c>
      <c r="J17" s="13">
        <f t="shared" si="6"/>
        <v>22.988505747126435</v>
      </c>
    </row>
    <row r="18" spans="2:10" x14ac:dyDescent="0.25">
      <c r="B18" s="9" t="s">
        <v>31</v>
      </c>
      <c r="C18" s="10">
        <v>270</v>
      </c>
      <c r="D18" s="10">
        <v>99</v>
      </c>
      <c r="E18" s="10">
        <v>150</v>
      </c>
      <c r="G18" s="9" t="s">
        <v>31</v>
      </c>
      <c r="H18" s="13">
        <f>C18/($C$18+$D$18+$E$18)*100</f>
        <v>52.023121387283233</v>
      </c>
      <c r="I18" s="13">
        <f t="shared" ref="I18:J18" si="7">D18/($C$18+$D$18+$E$18)*100</f>
        <v>19.075144508670519</v>
      </c>
      <c r="J18" s="13">
        <f t="shared" si="7"/>
        <v>28.901734104046245</v>
      </c>
    </row>
    <row r="19" spans="2:10" x14ac:dyDescent="0.25">
      <c r="B19" s="9" t="s">
        <v>32</v>
      </c>
      <c r="C19" s="10">
        <v>39</v>
      </c>
      <c r="D19" s="10">
        <v>9</v>
      </c>
      <c r="E19" s="10">
        <v>13</v>
      </c>
      <c r="G19" s="9" t="s">
        <v>32</v>
      </c>
      <c r="H19" s="13">
        <f>C19/($C$19+$D$19+$E$19)*100</f>
        <v>63.934426229508205</v>
      </c>
      <c r="I19" s="13">
        <f t="shared" ref="I19:J19" si="8">D19/($C$19+$D$19+$E$19)*100</f>
        <v>14.754098360655737</v>
      </c>
      <c r="J19" s="13">
        <f t="shared" si="8"/>
        <v>21.311475409836063</v>
      </c>
    </row>
    <row r="20" spans="2:10" x14ac:dyDescent="0.25">
      <c r="B20" s="9" t="s">
        <v>33</v>
      </c>
      <c r="C20" s="10">
        <v>163</v>
      </c>
      <c r="D20" s="10">
        <v>21</v>
      </c>
      <c r="E20" s="10">
        <v>57</v>
      </c>
      <c r="G20" s="9" t="s">
        <v>33</v>
      </c>
      <c r="H20" s="13">
        <f>C20/($C$20+$D$20+$E$20)*100</f>
        <v>67.634854771784234</v>
      </c>
      <c r="I20" s="13">
        <f t="shared" ref="I20:J20" si="9">D20/($C$20+$D$20+$E$20)*100</f>
        <v>8.7136929460580905</v>
      </c>
      <c r="J20" s="13">
        <f t="shared" si="9"/>
        <v>23.651452282157674</v>
      </c>
    </row>
    <row r="21" spans="2:10" x14ac:dyDescent="0.25">
      <c r="B21" s="9" t="s">
        <v>34</v>
      </c>
      <c r="C21" s="10">
        <v>18</v>
      </c>
      <c r="D21" s="10">
        <v>13</v>
      </c>
      <c r="E21" s="10">
        <v>17</v>
      </c>
      <c r="G21" s="9" t="s">
        <v>34</v>
      </c>
      <c r="H21" s="13">
        <f>C21/($C$21+$D$21+$E$21)*100</f>
        <v>37.5</v>
      </c>
      <c r="I21" s="13">
        <f t="shared" ref="I21:J21" si="10">D21/($C$21+$D$21+$E$21)*100</f>
        <v>27.083333333333332</v>
      </c>
      <c r="J21" s="13">
        <f t="shared" si="10"/>
        <v>35.416666666666671</v>
      </c>
    </row>
    <row r="22" spans="2:10" x14ac:dyDescent="0.25">
      <c r="B22" s="9" t="s">
        <v>35</v>
      </c>
      <c r="C22" s="10">
        <v>159</v>
      </c>
      <c r="D22" s="10">
        <v>53</v>
      </c>
      <c r="E22" s="10">
        <v>66</v>
      </c>
      <c r="G22" s="9" t="s">
        <v>35</v>
      </c>
      <c r="H22" s="13">
        <f>C22/($C$22+$D$22+$E$22)*100</f>
        <v>57.194244604316545</v>
      </c>
      <c r="I22" s="13">
        <f t="shared" ref="I22:J22" si="11">D22/($C$22+$D$22+$E$22)*100</f>
        <v>19.064748201438849</v>
      </c>
      <c r="J22" s="13">
        <f t="shared" si="11"/>
        <v>23.741007194244602</v>
      </c>
    </row>
    <row r="23" spans="2:10" x14ac:dyDescent="0.25">
      <c r="B23" s="4" t="s">
        <v>65</v>
      </c>
      <c r="C23" s="19"/>
      <c r="D23" s="19"/>
      <c r="E23" s="19"/>
      <c r="G23" s="4" t="s">
        <v>65</v>
      </c>
      <c r="H23" s="33"/>
      <c r="I23" s="33"/>
      <c r="J23" s="33"/>
    </row>
    <row r="24" spans="2:10" x14ac:dyDescent="0.25">
      <c r="B24" s="9" t="s">
        <v>66</v>
      </c>
      <c r="C24" s="10">
        <v>704</v>
      </c>
      <c r="D24" s="10">
        <v>210</v>
      </c>
      <c r="E24" s="10">
        <v>319</v>
      </c>
      <c r="G24" s="9" t="s">
        <v>66</v>
      </c>
      <c r="H24" s="38">
        <f t="shared" ref="H24:H25" si="12">C24/SUM($C24:$E24)*100</f>
        <v>57.096512570965132</v>
      </c>
      <c r="I24" s="38">
        <f t="shared" ref="I24:J25" si="13">D24/SUM($C24:$E24)*100</f>
        <v>17.031630170316301</v>
      </c>
      <c r="J24" s="38">
        <f t="shared" si="13"/>
        <v>25.871857258718574</v>
      </c>
    </row>
    <row r="25" spans="2:10" x14ac:dyDescent="0.25">
      <c r="B25" s="9" t="s">
        <v>67</v>
      </c>
      <c r="C25" s="10">
        <v>257</v>
      </c>
      <c r="D25" s="10">
        <v>80</v>
      </c>
      <c r="E25" s="10">
        <v>109</v>
      </c>
      <c r="G25" s="9" t="s">
        <v>67</v>
      </c>
      <c r="H25" s="38">
        <f t="shared" si="12"/>
        <v>57.623318385650222</v>
      </c>
      <c r="I25" s="38">
        <f t="shared" si="13"/>
        <v>17.937219730941703</v>
      </c>
      <c r="J25" s="38">
        <f t="shared" si="13"/>
        <v>24.439461883408072</v>
      </c>
    </row>
  </sheetData>
  <hyperlinks>
    <hyperlink ref="B3" location="Índice!A1" display="voltar"/>
  </hyperlink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7" width="11.7109375" customWidth="1"/>
    <col min="8" max="8" width="3.42578125" customWidth="1"/>
    <col min="9" max="9" width="27.7109375" customWidth="1"/>
    <col min="10" max="14" width="11.7109375" customWidth="1"/>
  </cols>
  <sheetData>
    <row r="1" spans="1:14" ht="18" x14ac:dyDescent="0.25">
      <c r="B1" s="1" t="s">
        <v>49</v>
      </c>
    </row>
    <row r="2" spans="1:14" ht="18" x14ac:dyDescent="0.25">
      <c r="A2" s="30"/>
      <c r="B2" s="1" t="str">
        <f>Índice!B2</f>
        <v>1ª quinzena de julho 2020</v>
      </c>
    </row>
    <row r="3" spans="1:14" x14ac:dyDescent="0.25">
      <c r="B3" s="31" t="s">
        <v>52</v>
      </c>
    </row>
    <row r="4" spans="1:14" ht="18" customHeight="1" x14ac:dyDescent="0.25">
      <c r="B4" s="1" t="s">
        <v>112</v>
      </c>
      <c r="C4" s="1"/>
      <c r="D4" s="1"/>
      <c r="E4" s="1"/>
      <c r="F4" s="1"/>
      <c r="G4" s="1"/>
    </row>
    <row r="5" spans="1:14" ht="4.5" customHeight="1" x14ac:dyDescent="0.25"/>
    <row r="6" spans="1:14" x14ac:dyDescent="0.25">
      <c r="B6" s="20" t="s">
        <v>46</v>
      </c>
      <c r="I6" s="20" t="s">
        <v>47</v>
      </c>
    </row>
    <row r="7" spans="1:14" x14ac:dyDescent="0.25">
      <c r="B7" s="117" t="s">
        <v>0</v>
      </c>
      <c r="C7" s="117" t="s">
        <v>127</v>
      </c>
      <c r="D7" s="117"/>
      <c r="E7" s="117"/>
      <c r="F7" s="117"/>
      <c r="G7" s="119"/>
      <c r="I7" s="117" t="s">
        <v>0</v>
      </c>
      <c r="J7" s="117" t="s">
        <v>127</v>
      </c>
      <c r="K7" s="117"/>
      <c r="L7" s="117"/>
      <c r="M7" s="117"/>
      <c r="N7" s="119"/>
    </row>
    <row r="8" spans="1:14" ht="22.5" x14ac:dyDescent="0.25">
      <c r="B8" s="118"/>
      <c r="C8" s="102" t="s">
        <v>101</v>
      </c>
      <c r="D8" s="102" t="s">
        <v>102</v>
      </c>
      <c r="E8" s="102" t="s">
        <v>103</v>
      </c>
      <c r="F8" s="102" t="s">
        <v>104</v>
      </c>
      <c r="G8" s="102" t="s">
        <v>105</v>
      </c>
      <c r="I8" s="118"/>
      <c r="J8" s="102" t="s">
        <v>101</v>
      </c>
      <c r="K8" s="102" t="s">
        <v>102</v>
      </c>
      <c r="L8" s="102" t="s">
        <v>103</v>
      </c>
      <c r="M8" s="102" t="s">
        <v>104</v>
      </c>
      <c r="N8" s="102" t="s">
        <v>105</v>
      </c>
    </row>
    <row r="9" spans="1:14" x14ac:dyDescent="0.25">
      <c r="B9" s="4" t="s">
        <v>4</v>
      </c>
      <c r="C9" s="5"/>
      <c r="D9" s="5"/>
      <c r="E9" s="5"/>
      <c r="F9" s="5"/>
      <c r="G9" s="48"/>
      <c r="I9" s="4" t="s">
        <v>4</v>
      </c>
      <c r="J9" s="5"/>
      <c r="K9" s="5"/>
      <c r="L9" s="5"/>
      <c r="M9" s="5"/>
      <c r="N9" s="48"/>
    </row>
    <row r="10" spans="1:14" x14ac:dyDescent="0.25">
      <c r="B10" s="6" t="s">
        <v>4</v>
      </c>
      <c r="C10" s="7">
        <v>89</v>
      </c>
      <c r="D10" s="7">
        <v>196</v>
      </c>
      <c r="E10" s="7">
        <v>114</v>
      </c>
      <c r="F10" s="7">
        <v>168</v>
      </c>
      <c r="G10" s="49">
        <v>394</v>
      </c>
      <c r="I10" s="6" t="s">
        <v>4</v>
      </c>
      <c r="J10" s="11">
        <f>C10/(C10+D10+E10+F10+G10)*100</f>
        <v>9.2611862643080123</v>
      </c>
      <c r="K10" s="11">
        <f>D10/(D10+E10+F10+G10+C10)*100</f>
        <v>20.395421436004163</v>
      </c>
      <c r="L10" s="11">
        <f>E10/(E10+F10+G10+C10+D10)*100</f>
        <v>11.862643080124871</v>
      </c>
      <c r="M10" s="11">
        <f>F10/(F10+G10+E10+D10+C10)*100</f>
        <v>17.481789802289281</v>
      </c>
      <c r="N10" s="78">
        <f>G10/(G10+C10+D10+E10+F10)*100</f>
        <v>40.998959417273674</v>
      </c>
    </row>
    <row r="11" spans="1:14" x14ac:dyDescent="0.25">
      <c r="B11" s="4" t="s">
        <v>5</v>
      </c>
      <c r="C11" s="8"/>
      <c r="D11" s="8"/>
      <c r="E11" s="8"/>
      <c r="F11" s="8"/>
      <c r="G11" s="50"/>
      <c r="I11" s="4" t="s">
        <v>5</v>
      </c>
      <c r="J11" s="12"/>
      <c r="K11" s="12"/>
      <c r="L11" s="12"/>
      <c r="M11" s="12"/>
      <c r="N11" s="79"/>
    </row>
    <row r="12" spans="1:14" x14ac:dyDescent="0.25">
      <c r="B12" s="9" t="s">
        <v>6</v>
      </c>
      <c r="C12" s="10">
        <v>16</v>
      </c>
      <c r="D12" s="10">
        <v>23</v>
      </c>
      <c r="E12" s="10">
        <v>13</v>
      </c>
      <c r="F12" s="10">
        <v>21</v>
      </c>
      <c r="G12" s="51">
        <v>89</v>
      </c>
      <c r="I12" s="9" t="s">
        <v>6</v>
      </c>
      <c r="J12" s="13">
        <f>C12/(C12+D12+E12+F12+G12)*100</f>
        <v>9.8765432098765427</v>
      </c>
      <c r="K12" s="13">
        <f>D12/(D12+E12+F12+G12+C12)*100</f>
        <v>14.19753086419753</v>
      </c>
      <c r="L12" s="13">
        <f>E12/(E12+F12+G12+C12+D12)*100</f>
        <v>8.0246913580246915</v>
      </c>
      <c r="M12" s="13">
        <f>F12/(F12+G12+E12+D12+C12)*100</f>
        <v>12.962962962962962</v>
      </c>
      <c r="N12" s="80">
        <f>G12/(G12+C12+D12+E12+F12)*100</f>
        <v>54.938271604938272</v>
      </c>
    </row>
    <row r="13" spans="1:14" x14ac:dyDescent="0.25">
      <c r="B13" s="9" t="s">
        <v>7</v>
      </c>
      <c r="C13" s="10">
        <v>22</v>
      </c>
      <c r="D13" s="10">
        <v>66</v>
      </c>
      <c r="E13" s="10">
        <v>42</v>
      </c>
      <c r="F13" s="10">
        <v>68</v>
      </c>
      <c r="G13" s="51">
        <v>120</v>
      </c>
      <c r="I13" s="9" t="s">
        <v>7</v>
      </c>
      <c r="J13" s="13">
        <f>C13/(C13+D13+E13+F13+G13)*100</f>
        <v>6.9182389937106921</v>
      </c>
      <c r="K13" s="13">
        <f>D13/(D13+E13+F13+G13+C13)*100</f>
        <v>20.754716981132077</v>
      </c>
      <c r="L13" s="13">
        <f>E13/(E13+F13+G13+C13+D13)*100</f>
        <v>13.20754716981132</v>
      </c>
      <c r="M13" s="13">
        <f>F13/(F13+G13+E13+D13+C13)*100</f>
        <v>21.383647798742139</v>
      </c>
      <c r="N13" s="80">
        <f>G13/(G13+C13+D13+E13+F13)*100</f>
        <v>37.735849056603776</v>
      </c>
    </row>
    <row r="14" spans="1:14" x14ac:dyDescent="0.25">
      <c r="B14" s="9" t="s">
        <v>8</v>
      </c>
      <c r="C14" s="10">
        <v>30</v>
      </c>
      <c r="D14" s="10">
        <v>63</v>
      </c>
      <c r="E14" s="10">
        <v>37</v>
      </c>
      <c r="F14" s="10">
        <v>53</v>
      </c>
      <c r="G14" s="51">
        <v>121</v>
      </c>
      <c r="I14" s="9" t="s">
        <v>8</v>
      </c>
      <c r="J14" s="13">
        <f>C14/(C14+D14+E14+F14+G14)*100</f>
        <v>9.8684210526315788</v>
      </c>
      <c r="K14" s="13">
        <f>D14/(D14+E14+F14+G14+C14)*100</f>
        <v>20.723684210526315</v>
      </c>
      <c r="L14" s="13">
        <f>E14/(E14+F14+G14+C14+D14)*100</f>
        <v>12.171052631578947</v>
      </c>
      <c r="M14" s="13">
        <f>F14/(F14+G14+E14+D14+C14)*100</f>
        <v>17.434210526315788</v>
      </c>
      <c r="N14" s="80">
        <f>G14/(G14+C14+D14+E14+F14)*100</f>
        <v>39.80263157894737</v>
      </c>
    </row>
    <row r="15" spans="1:14" x14ac:dyDescent="0.25">
      <c r="B15" s="9" t="s">
        <v>9</v>
      </c>
      <c r="C15" s="10">
        <v>21</v>
      </c>
      <c r="D15" s="10">
        <v>44</v>
      </c>
      <c r="E15" s="10">
        <v>22</v>
      </c>
      <c r="F15" s="10">
        <v>26</v>
      </c>
      <c r="G15" s="51">
        <v>64</v>
      </c>
      <c r="I15" s="9" t="s">
        <v>9</v>
      </c>
      <c r="J15" s="13">
        <f>C15/(C15+D15+E15+F15+G15)*100</f>
        <v>11.864406779661017</v>
      </c>
      <c r="K15" s="13">
        <f>D15/(D15+E15+F15+G15+C15)*100</f>
        <v>24.858757062146893</v>
      </c>
      <c r="L15" s="13">
        <f>E15/(E15+F15+G15+C15+D15)*100</f>
        <v>12.429378531073446</v>
      </c>
      <c r="M15" s="13">
        <f>F15/(F15+G15+E15+D15+C15)*100</f>
        <v>14.689265536723164</v>
      </c>
      <c r="N15" s="80">
        <f>G15/(G15+C15+D15+E15+F15)*100</f>
        <v>36.158192090395481</v>
      </c>
    </row>
    <row r="16" spans="1:14" x14ac:dyDescent="0.25">
      <c r="B16" s="4" t="s">
        <v>36</v>
      </c>
      <c r="C16" s="8"/>
      <c r="D16" s="8"/>
      <c r="E16" s="8"/>
      <c r="F16" s="8"/>
      <c r="G16" s="50"/>
      <c r="I16" s="4" t="s">
        <v>36</v>
      </c>
      <c r="J16" s="12"/>
      <c r="K16" s="12"/>
      <c r="L16" s="12"/>
      <c r="M16" s="12"/>
      <c r="N16" s="79"/>
    </row>
    <row r="17" spans="2:14" x14ac:dyDescent="0.25">
      <c r="B17" s="9" t="s">
        <v>29</v>
      </c>
      <c r="C17" s="10">
        <v>28</v>
      </c>
      <c r="D17" s="10">
        <v>71</v>
      </c>
      <c r="E17" s="10">
        <v>29</v>
      </c>
      <c r="F17" s="10">
        <v>45</v>
      </c>
      <c r="G17" s="51">
        <v>89</v>
      </c>
      <c r="I17" s="9" t="s">
        <v>29</v>
      </c>
      <c r="J17" s="13">
        <f t="shared" ref="J17:J23" si="0">C17/(C17+D17+E17+F17+G17)*100</f>
        <v>10.687022900763358</v>
      </c>
      <c r="K17" s="13">
        <f t="shared" ref="K17:K23" si="1">D17/(D17+E17+F17+G17+C17)*100</f>
        <v>27.099236641221374</v>
      </c>
      <c r="L17" s="13">
        <f t="shared" ref="L17:L23" si="2">E17/(E17+F17+G17+C17+D17)*100</f>
        <v>11.068702290076336</v>
      </c>
      <c r="M17" s="13">
        <f t="shared" ref="M17:M23" si="3">F17/(F17+G17+E17+D17+C17)*100</f>
        <v>17.175572519083971</v>
      </c>
      <c r="N17" s="80">
        <f t="shared" ref="N17:N23" si="4">G17/(G17+C17+D17+E17+F17)*100</f>
        <v>33.969465648854964</v>
      </c>
    </row>
    <row r="18" spans="2:14" x14ac:dyDescent="0.25">
      <c r="B18" s="9" t="s">
        <v>30</v>
      </c>
      <c r="C18" s="10">
        <v>7</v>
      </c>
      <c r="D18" s="10">
        <v>9</v>
      </c>
      <c r="E18" s="10">
        <v>9</v>
      </c>
      <c r="F18" s="10">
        <v>9</v>
      </c>
      <c r="G18" s="51">
        <v>16</v>
      </c>
      <c r="I18" s="9" t="s">
        <v>30</v>
      </c>
      <c r="J18" s="13">
        <f t="shared" si="0"/>
        <v>14.000000000000002</v>
      </c>
      <c r="K18" s="13">
        <f t="shared" si="1"/>
        <v>18</v>
      </c>
      <c r="L18" s="13">
        <f t="shared" si="2"/>
        <v>18</v>
      </c>
      <c r="M18" s="13">
        <f t="shared" si="3"/>
        <v>18</v>
      </c>
      <c r="N18" s="80">
        <f t="shared" si="4"/>
        <v>32</v>
      </c>
    </row>
    <row r="19" spans="2:14" x14ac:dyDescent="0.25">
      <c r="B19" s="9" t="s">
        <v>31</v>
      </c>
      <c r="C19" s="10">
        <v>27</v>
      </c>
      <c r="D19" s="10">
        <v>66</v>
      </c>
      <c r="E19" s="10">
        <v>34</v>
      </c>
      <c r="F19" s="10">
        <v>53</v>
      </c>
      <c r="G19" s="51">
        <v>90</v>
      </c>
      <c r="I19" s="9" t="s">
        <v>31</v>
      </c>
      <c r="J19" s="13">
        <f t="shared" si="0"/>
        <v>10</v>
      </c>
      <c r="K19" s="13">
        <f t="shared" si="1"/>
        <v>24.444444444444443</v>
      </c>
      <c r="L19" s="13">
        <f t="shared" si="2"/>
        <v>12.592592592592592</v>
      </c>
      <c r="M19" s="13">
        <f t="shared" si="3"/>
        <v>19.62962962962963</v>
      </c>
      <c r="N19" s="80">
        <f t="shared" si="4"/>
        <v>33.333333333333329</v>
      </c>
    </row>
    <row r="20" spans="2:14" x14ac:dyDescent="0.25">
      <c r="B20" s="9" t="s">
        <v>32</v>
      </c>
      <c r="C20" s="10">
        <v>2</v>
      </c>
      <c r="D20" s="10">
        <v>7</v>
      </c>
      <c r="E20" s="10">
        <v>4</v>
      </c>
      <c r="F20" s="10">
        <v>5</v>
      </c>
      <c r="G20" s="51">
        <v>21</v>
      </c>
      <c r="I20" s="9" t="s">
        <v>32</v>
      </c>
      <c r="J20" s="13">
        <f t="shared" si="0"/>
        <v>5.1282051282051277</v>
      </c>
      <c r="K20" s="13">
        <f t="shared" si="1"/>
        <v>17.948717948717949</v>
      </c>
      <c r="L20" s="13">
        <f t="shared" si="2"/>
        <v>10.256410256410255</v>
      </c>
      <c r="M20" s="13">
        <f t="shared" si="3"/>
        <v>12.820512820512819</v>
      </c>
      <c r="N20" s="80">
        <f t="shared" si="4"/>
        <v>53.846153846153847</v>
      </c>
    </row>
    <row r="21" spans="2:14" x14ac:dyDescent="0.25">
      <c r="B21" s="9" t="s">
        <v>33</v>
      </c>
      <c r="C21" s="10">
        <v>11</v>
      </c>
      <c r="D21" s="10">
        <v>17</v>
      </c>
      <c r="E21" s="10">
        <v>16</v>
      </c>
      <c r="F21" s="10">
        <v>28</v>
      </c>
      <c r="G21" s="51">
        <v>91</v>
      </c>
      <c r="I21" s="9" t="s">
        <v>33</v>
      </c>
      <c r="J21" s="13">
        <f t="shared" si="0"/>
        <v>6.7484662576687118</v>
      </c>
      <c r="K21" s="13">
        <f t="shared" si="1"/>
        <v>10.429447852760736</v>
      </c>
      <c r="L21" s="13">
        <f t="shared" si="2"/>
        <v>9.8159509202453989</v>
      </c>
      <c r="M21" s="13">
        <f t="shared" si="3"/>
        <v>17.177914110429448</v>
      </c>
      <c r="N21" s="80">
        <f t="shared" si="4"/>
        <v>55.828220858895705</v>
      </c>
    </row>
    <row r="22" spans="2:14" x14ac:dyDescent="0.25">
      <c r="B22" s="9" t="s">
        <v>34</v>
      </c>
      <c r="C22" s="10">
        <v>2</v>
      </c>
      <c r="D22" s="10">
        <v>2</v>
      </c>
      <c r="E22" s="10">
        <v>3</v>
      </c>
      <c r="F22" s="10">
        <v>3</v>
      </c>
      <c r="G22" s="51">
        <v>8</v>
      </c>
      <c r="I22" s="9" t="s">
        <v>34</v>
      </c>
      <c r="J22" s="13">
        <f t="shared" si="0"/>
        <v>11.111111111111111</v>
      </c>
      <c r="K22" s="13">
        <f t="shared" si="1"/>
        <v>11.111111111111111</v>
      </c>
      <c r="L22" s="13">
        <f t="shared" si="2"/>
        <v>16.666666666666664</v>
      </c>
      <c r="M22" s="13">
        <f t="shared" si="3"/>
        <v>16.666666666666664</v>
      </c>
      <c r="N22" s="80">
        <f t="shared" si="4"/>
        <v>44.444444444444443</v>
      </c>
    </row>
    <row r="23" spans="2:14" x14ac:dyDescent="0.25">
      <c r="B23" s="9" t="s">
        <v>35</v>
      </c>
      <c r="C23" s="10">
        <v>12</v>
      </c>
      <c r="D23" s="10">
        <v>24</v>
      </c>
      <c r="E23" s="10">
        <v>19</v>
      </c>
      <c r="F23" s="10">
        <v>25</v>
      </c>
      <c r="G23" s="51">
        <v>79</v>
      </c>
      <c r="I23" s="9" t="s">
        <v>35</v>
      </c>
      <c r="J23" s="13">
        <f t="shared" si="0"/>
        <v>7.5471698113207548</v>
      </c>
      <c r="K23" s="13">
        <f t="shared" si="1"/>
        <v>15.09433962264151</v>
      </c>
      <c r="L23" s="13">
        <f t="shared" si="2"/>
        <v>11.949685534591195</v>
      </c>
      <c r="M23" s="13">
        <f t="shared" si="3"/>
        <v>15.723270440251572</v>
      </c>
      <c r="N23" s="80">
        <f t="shared" si="4"/>
        <v>49.685534591194966</v>
      </c>
    </row>
    <row r="24" spans="2:14" x14ac:dyDescent="0.25">
      <c r="B24" s="4" t="s">
        <v>65</v>
      </c>
      <c r="C24" s="19"/>
      <c r="D24" s="19"/>
      <c r="E24" s="19"/>
      <c r="F24" s="52"/>
      <c r="G24" s="53"/>
      <c r="I24" s="4" t="s">
        <v>65</v>
      </c>
      <c r="J24" s="19"/>
      <c r="K24" s="19"/>
      <c r="L24" s="19"/>
      <c r="M24" s="52"/>
      <c r="N24" s="53"/>
    </row>
    <row r="25" spans="2:14" x14ac:dyDescent="0.25">
      <c r="B25" s="9" t="s">
        <v>66</v>
      </c>
      <c r="C25" s="10">
        <v>68</v>
      </c>
      <c r="D25" s="10">
        <v>131</v>
      </c>
      <c r="E25" s="10">
        <v>81</v>
      </c>
      <c r="F25" s="10">
        <v>114</v>
      </c>
      <c r="G25" s="51">
        <v>310</v>
      </c>
      <c r="I25" s="9" t="s">
        <v>66</v>
      </c>
      <c r="J25" s="38">
        <f>C25/(C25+D25+E25+F25+G25)*100</f>
        <v>9.6590909090909083</v>
      </c>
      <c r="K25" s="38">
        <f>D25/(D25+E25+F25+G25+C25)*100</f>
        <v>18.607954545454543</v>
      </c>
      <c r="L25" s="38">
        <f>E25/(E25+F25+G25+C25+D25)*100</f>
        <v>11.505681818181818</v>
      </c>
      <c r="M25" s="38">
        <f>F25/(F25+G25+E25+D25+C25)*100</f>
        <v>16.193181818181817</v>
      </c>
      <c r="N25" s="97">
        <f>G25/(G25+C25+D25+E25+F25)*100</f>
        <v>44.034090909090914</v>
      </c>
    </row>
    <row r="26" spans="2:14" x14ac:dyDescent="0.25">
      <c r="B26" s="9" t="s">
        <v>67</v>
      </c>
      <c r="C26" s="10">
        <v>21</v>
      </c>
      <c r="D26" s="10">
        <v>65</v>
      </c>
      <c r="E26" s="10">
        <v>33</v>
      </c>
      <c r="F26" s="10">
        <v>54</v>
      </c>
      <c r="G26" s="51">
        <v>84</v>
      </c>
      <c r="I26" s="9" t="s">
        <v>67</v>
      </c>
      <c r="J26" s="38">
        <f>C26/(C26+D26+E26+F26+G26)*100</f>
        <v>8.1712062256809332</v>
      </c>
      <c r="K26" s="38">
        <f>D26/(D26+E26+F26+G26+C26)*100</f>
        <v>25.291828793774318</v>
      </c>
      <c r="L26" s="38">
        <f>E26/(E26+F26+G26+C26+D26)*100</f>
        <v>12.840466926070038</v>
      </c>
      <c r="M26" s="38">
        <f t="shared" ref="M26" si="5">F26/(F26+G26+E26+D26+C26)*100</f>
        <v>21.011673151750973</v>
      </c>
      <c r="N26" s="97">
        <f>G26/(G26+C26+D26+E26+F26)*100</f>
        <v>32.684824902723733</v>
      </c>
    </row>
  </sheetData>
  <mergeCells count="4">
    <mergeCell ref="B7:B8"/>
    <mergeCell ref="C7:G7"/>
    <mergeCell ref="I7:I8"/>
    <mergeCell ref="J7:N7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81" orientation="landscape" verticalDpi="0" r:id="rId1"/>
  <colBreaks count="1" manualBreakCount="1">
    <brk id="7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6" width="20.7109375" customWidth="1"/>
    <col min="7" max="7" width="3.42578125" customWidth="1"/>
    <col min="8" max="8" width="28.28515625" customWidth="1"/>
    <col min="9" max="12" width="20.7109375" customWidth="1"/>
  </cols>
  <sheetData>
    <row r="1" spans="1:12" ht="18" x14ac:dyDescent="0.25">
      <c r="B1" s="1" t="s">
        <v>49</v>
      </c>
    </row>
    <row r="2" spans="1:12" ht="18" x14ac:dyDescent="0.25">
      <c r="A2" s="30"/>
      <c r="B2" s="1" t="str">
        <f>Índice!B2</f>
        <v>1ª quinzena de julho 2020</v>
      </c>
    </row>
    <row r="3" spans="1:12" x14ac:dyDescent="0.25">
      <c r="B3" s="31" t="s">
        <v>52</v>
      </c>
    </row>
    <row r="4" spans="1:12" ht="18" customHeight="1" x14ac:dyDescent="0.25">
      <c r="B4" s="1" t="s">
        <v>113</v>
      </c>
      <c r="C4" s="1"/>
      <c r="D4" s="1"/>
      <c r="E4" s="1"/>
      <c r="F4" s="1"/>
    </row>
    <row r="5" spans="1:12" ht="4.5" customHeight="1" x14ac:dyDescent="0.25"/>
    <row r="6" spans="1:12" x14ac:dyDescent="0.25">
      <c r="B6" s="20" t="s">
        <v>46</v>
      </c>
      <c r="H6" s="2" t="s">
        <v>47</v>
      </c>
    </row>
    <row r="7" spans="1:12" ht="67.5" x14ac:dyDescent="0.25">
      <c r="B7" s="3" t="s">
        <v>0</v>
      </c>
      <c r="C7" s="3" t="s">
        <v>114</v>
      </c>
      <c r="D7" s="3" t="s">
        <v>115</v>
      </c>
      <c r="E7" s="3" t="s">
        <v>116</v>
      </c>
      <c r="F7" s="3" t="s">
        <v>99</v>
      </c>
      <c r="H7" s="3" t="s">
        <v>0</v>
      </c>
      <c r="I7" s="3" t="s">
        <v>114</v>
      </c>
      <c r="J7" s="3" t="s">
        <v>115</v>
      </c>
      <c r="K7" s="3" t="s">
        <v>116</v>
      </c>
      <c r="L7" s="3" t="s">
        <v>99</v>
      </c>
    </row>
    <row r="8" spans="1:12" x14ac:dyDescent="0.25">
      <c r="B8" s="4" t="s">
        <v>4</v>
      </c>
      <c r="C8" s="5"/>
      <c r="D8" s="5"/>
      <c r="E8" s="5"/>
      <c r="F8" s="5"/>
      <c r="H8" s="4" t="s">
        <v>4</v>
      </c>
      <c r="I8" s="5"/>
      <c r="J8" s="5"/>
      <c r="K8" s="5"/>
      <c r="L8" s="5"/>
    </row>
    <row r="9" spans="1:12" x14ac:dyDescent="0.25">
      <c r="B9" s="6" t="s">
        <v>4</v>
      </c>
      <c r="C9" s="7">
        <v>332</v>
      </c>
      <c r="D9" s="7">
        <v>419</v>
      </c>
      <c r="E9" s="7">
        <v>343</v>
      </c>
      <c r="F9" s="7">
        <v>585</v>
      </c>
      <c r="H9" s="6" t="s">
        <v>4</v>
      </c>
      <c r="I9" s="11">
        <f>C9/(C9+D9+E9+F9)*100</f>
        <v>19.7736748064324</v>
      </c>
      <c r="J9" s="11">
        <f>D9/(D9+E9+F9+C9)*100</f>
        <v>24.955330553901131</v>
      </c>
      <c r="K9" s="11">
        <f>E9/(E9+F9+D9+C9)*100</f>
        <v>20.428826682549136</v>
      </c>
      <c r="L9" s="11">
        <f>F9/(F9+E9+D9+C9)*100</f>
        <v>34.842167957117333</v>
      </c>
    </row>
    <row r="10" spans="1:12" x14ac:dyDescent="0.25">
      <c r="B10" s="4" t="s">
        <v>5</v>
      </c>
      <c r="C10" s="8"/>
      <c r="D10" s="8"/>
      <c r="E10" s="8"/>
      <c r="F10" s="8"/>
      <c r="H10" s="4" t="s">
        <v>5</v>
      </c>
      <c r="I10" s="12"/>
      <c r="J10" s="12"/>
      <c r="K10" s="12"/>
      <c r="L10" s="12"/>
    </row>
    <row r="11" spans="1:12" x14ac:dyDescent="0.25">
      <c r="B11" s="9" t="s">
        <v>6</v>
      </c>
      <c r="C11" s="10">
        <v>69</v>
      </c>
      <c r="D11" s="10">
        <v>79</v>
      </c>
      <c r="E11" s="10">
        <v>75</v>
      </c>
      <c r="F11" s="10">
        <v>125</v>
      </c>
      <c r="H11" s="9" t="s">
        <v>6</v>
      </c>
      <c r="I11" s="13">
        <f t="shared" ref="I11:I21" si="0">C11/(C11+D11+E11+F11)*100</f>
        <v>19.827586206896552</v>
      </c>
      <c r="J11" s="13">
        <f t="shared" ref="J11:J22" si="1">D11/(D11+E11+F11+C11)*100</f>
        <v>22.701149425287355</v>
      </c>
      <c r="K11" s="13">
        <f t="shared" ref="K11:K22" si="2">E11/(E11+F11+D11+C11)*100</f>
        <v>21.551724137931032</v>
      </c>
      <c r="L11" s="13">
        <f t="shared" ref="L11:L22" si="3">F11/(F11+E11+D11+C11)*100</f>
        <v>35.919540229885058</v>
      </c>
    </row>
    <row r="12" spans="1:12" x14ac:dyDescent="0.25">
      <c r="B12" s="9" t="s">
        <v>7</v>
      </c>
      <c r="C12" s="10">
        <v>129</v>
      </c>
      <c r="D12" s="10">
        <v>127</v>
      </c>
      <c r="E12" s="10">
        <v>126</v>
      </c>
      <c r="F12" s="10">
        <v>184</v>
      </c>
      <c r="H12" s="9" t="s">
        <v>7</v>
      </c>
      <c r="I12" s="13">
        <f t="shared" si="0"/>
        <v>22.791519434628977</v>
      </c>
      <c r="J12" s="13">
        <f t="shared" si="1"/>
        <v>22.438162544169611</v>
      </c>
      <c r="K12" s="13">
        <f t="shared" si="2"/>
        <v>22.261484098939928</v>
      </c>
      <c r="L12" s="13">
        <f t="shared" si="3"/>
        <v>32.508833922261481</v>
      </c>
    </row>
    <row r="13" spans="1:12" x14ac:dyDescent="0.25">
      <c r="B13" s="9" t="s">
        <v>8</v>
      </c>
      <c r="C13" s="10">
        <v>100</v>
      </c>
      <c r="D13" s="10">
        <v>126</v>
      </c>
      <c r="E13" s="10">
        <v>79</v>
      </c>
      <c r="F13" s="10">
        <v>179</v>
      </c>
      <c r="H13" s="9" t="s">
        <v>8</v>
      </c>
      <c r="I13" s="13">
        <f t="shared" si="0"/>
        <v>20.66115702479339</v>
      </c>
      <c r="J13" s="13">
        <f t="shared" si="1"/>
        <v>26.033057851239672</v>
      </c>
      <c r="K13" s="13">
        <f t="shared" si="2"/>
        <v>16.32231404958678</v>
      </c>
      <c r="L13" s="13">
        <f t="shared" si="3"/>
        <v>36.983471074380162</v>
      </c>
    </row>
    <row r="14" spans="1:12" x14ac:dyDescent="0.25">
      <c r="B14" s="9" t="s">
        <v>9</v>
      </c>
      <c r="C14" s="10">
        <v>34</v>
      </c>
      <c r="D14" s="10">
        <v>87</v>
      </c>
      <c r="E14" s="10">
        <v>63</v>
      </c>
      <c r="F14" s="10">
        <v>97</v>
      </c>
      <c r="H14" s="9" t="s">
        <v>9</v>
      </c>
      <c r="I14" s="13">
        <f t="shared" si="0"/>
        <v>12.099644128113878</v>
      </c>
      <c r="J14" s="13">
        <f t="shared" si="1"/>
        <v>30.960854092526692</v>
      </c>
      <c r="K14" s="13">
        <f t="shared" si="2"/>
        <v>22.419928825622776</v>
      </c>
      <c r="L14" s="13">
        <f t="shared" si="3"/>
        <v>34.519572953736656</v>
      </c>
    </row>
    <row r="15" spans="1:12" x14ac:dyDescent="0.25">
      <c r="B15" s="4" t="s">
        <v>36</v>
      </c>
      <c r="C15" s="8"/>
      <c r="D15" s="8"/>
      <c r="E15" s="8"/>
      <c r="F15" s="8"/>
      <c r="H15" s="4" t="s">
        <v>36</v>
      </c>
      <c r="I15" s="8"/>
      <c r="J15" s="8"/>
      <c r="K15" s="8"/>
      <c r="L15" s="8"/>
    </row>
    <row r="16" spans="1:12" x14ac:dyDescent="0.25">
      <c r="B16" s="9" t="s">
        <v>29</v>
      </c>
      <c r="C16" s="10">
        <v>82</v>
      </c>
      <c r="D16" s="10">
        <v>135</v>
      </c>
      <c r="E16" s="10">
        <v>87</v>
      </c>
      <c r="F16" s="10">
        <v>141</v>
      </c>
      <c r="H16" s="9" t="s">
        <v>29</v>
      </c>
      <c r="I16" s="13">
        <f t="shared" si="0"/>
        <v>18.426966292134832</v>
      </c>
      <c r="J16" s="13">
        <f t="shared" si="1"/>
        <v>30.337078651685395</v>
      </c>
      <c r="K16" s="13">
        <f t="shared" si="2"/>
        <v>19.550561797752806</v>
      </c>
      <c r="L16" s="13">
        <f t="shared" si="3"/>
        <v>31.685393258426963</v>
      </c>
    </row>
    <row r="17" spans="2:12" x14ac:dyDescent="0.25">
      <c r="B17" s="9" t="s">
        <v>30</v>
      </c>
      <c r="C17" s="10">
        <v>14</v>
      </c>
      <c r="D17" s="10">
        <v>16</v>
      </c>
      <c r="E17" s="10">
        <v>28</v>
      </c>
      <c r="F17" s="10">
        <v>29</v>
      </c>
      <c r="H17" s="9" t="s">
        <v>30</v>
      </c>
      <c r="I17" s="13">
        <f t="shared" si="0"/>
        <v>16.091954022988507</v>
      </c>
      <c r="J17" s="13">
        <f t="shared" si="1"/>
        <v>18.390804597701148</v>
      </c>
      <c r="K17" s="13">
        <f t="shared" si="2"/>
        <v>32.183908045977013</v>
      </c>
      <c r="L17" s="13">
        <f t="shared" si="3"/>
        <v>33.333333333333329</v>
      </c>
    </row>
    <row r="18" spans="2:12" x14ac:dyDescent="0.25">
      <c r="B18" s="9" t="s">
        <v>31</v>
      </c>
      <c r="C18" s="10">
        <v>59</v>
      </c>
      <c r="D18" s="10">
        <v>138</v>
      </c>
      <c r="E18" s="10">
        <v>135</v>
      </c>
      <c r="F18" s="10">
        <v>187</v>
      </c>
      <c r="H18" s="9" t="s">
        <v>31</v>
      </c>
      <c r="I18" s="13">
        <f t="shared" si="0"/>
        <v>11.368015414258188</v>
      </c>
      <c r="J18" s="13">
        <f t="shared" si="1"/>
        <v>26.589595375722542</v>
      </c>
      <c r="K18" s="13">
        <f t="shared" si="2"/>
        <v>26.011560693641616</v>
      </c>
      <c r="L18" s="13">
        <f t="shared" si="3"/>
        <v>36.030828516377653</v>
      </c>
    </row>
    <row r="19" spans="2:12" x14ac:dyDescent="0.25">
      <c r="B19" s="9" t="s">
        <v>32</v>
      </c>
      <c r="C19" s="10">
        <v>18</v>
      </c>
      <c r="D19" s="10">
        <v>9</v>
      </c>
      <c r="E19" s="10">
        <v>14</v>
      </c>
      <c r="F19" s="10">
        <v>20</v>
      </c>
      <c r="H19" s="9" t="s">
        <v>32</v>
      </c>
      <c r="I19" s="13">
        <f t="shared" si="0"/>
        <v>29.508196721311474</v>
      </c>
      <c r="J19" s="13">
        <f t="shared" si="1"/>
        <v>14.754098360655737</v>
      </c>
      <c r="K19" s="13">
        <f t="shared" si="2"/>
        <v>22.950819672131146</v>
      </c>
      <c r="L19" s="13">
        <f t="shared" si="3"/>
        <v>32.786885245901637</v>
      </c>
    </row>
    <row r="20" spans="2:12" x14ac:dyDescent="0.25">
      <c r="B20" s="9" t="s">
        <v>33</v>
      </c>
      <c r="C20" s="10">
        <v>64</v>
      </c>
      <c r="D20" s="10">
        <v>51</v>
      </c>
      <c r="E20" s="10">
        <v>25</v>
      </c>
      <c r="F20" s="10">
        <v>101</v>
      </c>
      <c r="H20" s="9" t="s">
        <v>33</v>
      </c>
      <c r="I20" s="13">
        <f t="shared" si="0"/>
        <v>26.556016597510375</v>
      </c>
      <c r="J20" s="13">
        <f t="shared" si="1"/>
        <v>21.161825726141078</v>
      </c>
      <c r="K20" s="13">
        <f t="shared" si="2"/>
        <v>10.37344398340249</v>
      </c>
      <c r="L20" s="13">
        <f t="shared" si="3"/>
        <v>41.908713692946058</v>
      </c>
    </row>
    <row r="21" spans="2:12" x14ac:dyDescent="0.25">
      <c r="B21" s="9" t="s">
        <v>34</v>
      </c>
      <c r="C21" s="10">
        <v>15</v>
      </c>
      <c r="D21" s="10">
        <v>11</v>
      </c>
      <c r="E21" s="10">
        <v>8</v>
      </c>
      <c r="F21" s="10">
        <v>14</v>
      </c>
      <c r="H21" s="9" t="s">
        <v>34</v>
      </c>
      <c r="I21" s="13">
        <f t="shared" si="0"/>
        <v>31.25</v>
      </c>
      <c r="J21" s="13">
        <f t="shared" si="1"/>
        <v>22.916666666666664</v>
      </c>
      <c r="K21" s="13">
        <f t="shared" si="2"/>
        <v>16.666666666666664</v>
      </c>
      <c r="L21" s="13">
        <f t="shared" si="3"/>
        <v>29.166666666666668</v>
      </c>
    </row>
    <row r="22" spans="2:12" x14ac:dyDescent="0.25">
      <c r="B22" s="9" t="s">
        <v>35</v>
      </c>
      <c r="C22" s="10">
        <v>80</v>
      </c>
      <c r="D22" s="10">
        <v>59</v>
      </c>
      <c r="E22" s="10">
        <v>46</v>
      </c>
      <c r="F22" s="10">
        <v>93</v>
      </c>
      <c r="H22" s="9" t="s">
        <v>35</v>
      </c>
      <c r="I22" s="13">
        <f>C22/(C22+D22+E22+F22)*100</f>
        <v>28.776978417266186</v>
      </c>
      <c r="J22" s="13">
        <f t="shared" si="1"/>
        <v>21.223021582733814</v>
      </c>
      <c r="K22" s="13">
        <f t="shared" si="2"/>
        <v>16.546762589928058</v>
      </c>
      <c r="L22" s="13">
        <f t="shared" si="3"/>
        <v>33.453237410071942</v>
      </c>
    </row>
    <row r="23" spans="2:12" x14ac:dyDescent="0.25">
      <c r="B23" s="4" t="s">
        <v>65</v>
      </c>
      <c r="C23" s="19"/>
      <c r="D23" s="19"/>
      <c r="E23" s="19"/>
      <c r="G23" s="4"/>
      <c r="H23" s="4" t="s">
        <v>65</v>
      </c>
      <c r="I23" s="33"/>
      <c r="J23" s="33"/>
      <c r="L23" s="4"/>
    </row>
    <row r="24" spans="2:12" x14ac:dyDescent="0.25">
      <c r="B24" s="9" t="s">
        <v>66</v>
      </c>
      <c r="C24" s="10">
        <v>250</v>
      </c>
      <c r="D24" s="10">
        <v>306</v>
      </c>
      <c r="E24" s="10">
        <v>248</v>
      </c>
      <c r="F24" s="10">
        <v>429</v>
      </c>
      <c r="H24" s="9" t="s">
        <v>66</v>
      </c>
      <c r="I24" s="38">
        <f t="shared" ref="I24:I25" si="4">C24/(C24+D24+E24+F24)*100</f>
        <v>20.275750202757504</v>
      </c>
      <c r="J24" s="38">
        <f t="shared" ref="J24:J25" si="5">D24/(D24+E24+F24+C24)*100</f>
        <v>24.817518248175183</v>
      </c>
      <c r="K24" s="38">
        <f t="shared" ref="K24:K25" si="6">E24/(E24+F24+D24+C24)*100</f>
        <v>20.11354420113544</v>
      </c>
      <c r="L24" s="38">
        <f t="shared" ref="L24:L25" si="7">F24/(F24+E24+D24+C24)*100</f>
        <v>34.793187347931877</v>
      </c>
    </row>
    <row r="25" spans="2:12" x14ac:dyDescent="0.25">
      <c r="B25" s="9" t="s">
        <v>67</v>
      </c>
      <c r="C25" s="10">
        <v>82</v>
      </c>
      <c r="D25" s="10">
        <v>113</v>
      </c>
      <c r="E25" s="10">
        <v>95</v>
      </c>
      <c r="F25" s="10">
        <v>156</v>
      </c>
      <c r="H25" s="9" t="s">
        <v>67</v>
      </c>
      <c r="I25" s="38">
        <f t="shared" si="4"/>
        <v>18.385650224215247</v>
      </c>
      <c r="J25" s="38">
        <f t="shared" si="5"/>
        <v>25.336322869955158</v>
      </c>
      <c r="K25" s="38">
        <f t="shared" si="6"/>
        <v>21.300448430493272</v>
      </c>
      <c r="L25" s="38">
        <f t="shared" si="7"/>
        <v>34.977578475336323</v>
      </c>
    </row>
  </sheetData>
  <hyperlinks>
    <hyperlink ref="B3" location="Índice!A1" display="voltar"/>
  </hyperlink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6" width="20.7109375" customWidth="1"/>
    <col min="7" max="7" width="3.42578125" customWidth="1"/>
    <col min="8" max="8" width="28.28515625" customWidth="1"/>
    <col min="9" max="12" width="20.7109375" customWidth="1"/>
  </cols>
  <sheetData>
    <row r="1" spans="1:12" ht="18" x14ac:dyDescent="0.25">
      <c r="B1" s="1" t="s">
        <v>49</v>
      </c>
    </row>
    <row r="2" spans="1:12" ht="18" x14ac:dyDescent="0.25">
      <c r="A2" s="30"/>
      <c r="B2" s="1" t="str">
        <f>Índice!B2</f>
        <v>1ª quinzena de julho 2020</v>
      </c>
    </row>
    <row r="3" spans="1:12" x14ac:dyDescent="0.25">
      <c r="B3" s="31" t="s">
        <v>52</v>
      </c>
    </row>
    <row r="4" spans="1:12" ht="18" customHeight="1" x14ac:dyDescent="0.25">
      <c r="B4" s="1" t="s">
        <v>117</v>
      </c>
      <c r="C4" s="1"/>
      <c r="D4" s="1"/>
      <c r="E4" s="1"/>
      <c r="F4" s="1"/>
    </row>
    <row r="5" spans="1:12" ht="4.5" customHeight="1" x14ac:dyDescent="0.25"/>
    <row r="6" spans="1:12" x14ac:dyDescent="0.25">
      <c r="B6" s="20" t="s">
        <v>46</v>
      </c>
      <c r="H6" s="2" t="s">
        <v>47</v>
      </c>
    </row>
    <row r="7" spans="1:12" ht="33.75" x14ac:dyDescent="0.25">
      <c r="B7" s="3" t="s">
        <v>0</v>
      </c>
      <c r="C7" s="3" t="s">
        <v>118</v>
      </c>
      <c r="D7" s="3" t="s">
        <v>119</v>
      </c>
      <c r="E7" s="3" t="s">
        <v>120</v>
      </c>
      <c r="F7" s="3" t="s">
        <v>99</v>
      </c>
      <c r="H7" s="3" t="s">
        <v>0</v>
      </c>
      <c r="I7" s="3" t="s">
        <v>118</v>
      </c>
      <c r="J7" s="3" t="s">
        <v>119</v>
      </c>
      <c r="K7" s="3" t="s">
        <v>120</v>
      </c>
      <c r="L7" s="3" t="s">
        <v>99</v>
      </c>
    </row>
    <row r="8" spans="1:12" x14ac:dyDescent="0.25">
      <c r="B8" s="4" t="s">
        <v>4</v>
      </c>
      <c r="C8" s="5"/>
      <c r="D8" s="5"/>
      <c r="E8" s="5"/>
      <c r="F8" s="5"/>
      <c r="H8" s="4" t="s">
        <v>4</v>
      </c>
      <c r="I8" s="5"/>
      <c r="J8" s="5"/>
      <c r="K8" s="5"/>
      <c r="L8" s="5"/>
    </row>
    <row r="9" spans="1:12" x14ac:dyDescent="0.25">
      <c r="B9" s="6" t="s">
        <v>4</v>
      </c>
      <c r="C9" s="7">
        <v>323</v>
      </c>
      <c r="D9" s="7">
        <v>3156</v>
      </c>
      <c r="E9" s="7">
        <v>336</v>
      </c>
      <c r="F9" s="7">
        <v>1020</v>
      </c>
      <c r="H9" s="6" t="s">
        <v>4</v>
      </c>
      <c r="I9" s="11">
        <f>C9/(C9+D9+E9+F9)*100</f>
        <v>6.6804550155118925</v>
      </c>
      <c r="J9" s="11">
        <f>D9/(D9+E9+F9+C9)*100</f>
        <v>65.274043433298871</v>
      </c>
      <c r="K9" s="11">
        <f>E9/(E9+F9+D9+C9)*100</f>
        <v>6.9493278179937956</v>
      </c>
      <c r="L9" s="11">
        <f>F9/(F9+E9+D9+C9)*100</f>
        <v>21.09617373319545</v>
      </c>
    </row>
    <row r="10" spans="1:12" x14ac:dyDescent="0.25">
      <c r="B10" s="4" t="s">
        <v>5</v>
      </c>
      <c r="C10" s="8"/>
      <c r="D10" s="8"/>
      <c r="E10" s="8"/>
      <c r="F10" s="8"/>
      <c r="H10" s="4" t="s">
        <v>5</v>
      </c>
      <c r="I10" s="12"/>
      <c r="J10" s="12"/>
      <c r="K10" s="12"/>
      <c r="L10" s="12"/>
    </row>
    <row r="11" spans="1:12" x14ac:dyDescent="0.25">
      <c r="B11" s="9" t="s">
        <v>6</v>
      </c>
      <c r="C11" s="10">
        <v>49</v>
      </c>
      <c r="D11" s="10">
        <v>722</v>
      </c>
      <c r="E11" s="10">
        <v>29</v>
      </c>
      <c r="F11" s="10">
        <v>240</v>
      </c>
      <c r="H11" s="9" t="s">
        <v>6</v>
      </c>
      <c r="I11" s="13">
        <f t="shared" ref="I11:I21" si="0">C11/(C11+D11+E11+F11)*100</f>
        <v>4.7115384615384617</v>
      </c>
      <c r="J11" s="13">
        <f t="shared" ref="J11:J22" si="1">D11/(D11+E11+F11+C11)*100</f>
        <v>69.42307692307692</v>
      </c>
      <c r="K11" s="13">
        <f t="shared" ref="K11:K22" si="2">E11/(E11+F11+D11+C11)*100</f>
        <v>2.7884615384615388</v>
      </c>
      <c r="L11" s="13">
        <f t="shared" ref="L11:L22" si="3">F11/(F11+E11+D11+C11)*100</f>
        <v>23.076923076923077</v>
      </c>
    </row>
    <row r="12" spans="1:12" x14ac:dyDescent="0.25">
      <c r="B12" s="9" t="s">
        <v>7</v>
      </c>
      <c r="C12" s="10">
        <v>112</v>
      </c>
      <c r="D12" s="10">
        <v>1129</v>
      </c>
      <c r="E12" s="10">
        <v>101</v>
      </c>
      <c r="F12" s="10">
        <v>362</v>
      </c>
      <c r="H12" s="9" t="s">
        <v>7</v>
      </c>
      <c r="I12" s="13">
        <f t="shared" si="0"/>
        <v>6.5727699530516439</v>
      </c>
      <c r="J12" s="13">
        <f t="shared" si="1"/>
        <v>66.255868544600943</v>
      </c>
      <c r="K12" s="13">
        <f t="shared" si="2"/>
        <v>5.927230046948357</v>
      </c>
      <c r="L12" s="13">
        <f t="shared" si="3"/>
        <v>21.244131455399064</v>
      </c>
    </row>
    <row r="13" spans="1:12" x14ac:dyDescent="0.25">
      <c r="B13" s="9" t="s">
        <v>8</v>
      </c>
      <c r="C13" s="10">
        <v>100</v>
      </c>
      <c r="D13" s="10">
        <v>875</v>
      </c>
      <c r="E13" s="10">
        <v>127</v>
      </c>
      <c r="F13" s="10">
        <v>276</v>
      </c>
      <c r="H13" s="9" t="s">
        <v>8</v>
      </c>
      <c r="I13" s="13">
        <f t="shared" si="0"/>
        <v>7.2568940493468794</v>
      </c>
      <c r="J13" s="13">
        <f t="shared" si="1"/>
        <v>63.497822931785194</v>
      </c>
      <c r="K13" s="13">
        <f t="shared" si="2"/>
        <v>9.216255442670537</v>
      </c>
      <c r="L13" s="13">
        <f t="shared" si="3"/>
        <v>20.029027576197386</v>
      </c>
    </row>
    <row r="14" spans="1:12" x14ac:dyDescent="0.25">
      <c r="B14" s="9" t="s">
        <v>9</v>
      </c>
      <c r="C14" s="10">
        <v>62</v>
      </c>
      <c r="D14" s="10">
        <v>430</v>
      </c>
      <c r="E14" s="10">
        <v>79</v>
      </c>
      <c r="F14" s="10">
        <v>142</v>
      </c>
      <c r="H14" s="9" t="s">
        <v>9</v>
      </c>
      <c r="I14" s="13">
        <f t="shared" si="0"/>
        <v>8.695652173913043</v>
      </c>
      <c r="J14" s="13">
        <f t="shared" si="1"/>
        <v>60.308555399719502</v>
      </c>
      <c r="K14" s="13">
        <f t="shared" si="2"/>
        <v>11.079943899018232</v>
      </c>
      <c r="L14" s="13">
        <f t="shared" si="3"/>
        <v>19.91584852734923</v>
      </c>
    </row>
    <row r="15" spans="1:12" x14ac:dyDescent="0.25">
      <c r="B15" s="4" t="s">
        <v>36</v>
      </c>
      <c r="C15" s="8"/>
      <c r="D15" s="8"/>
      <c r="E15" s="8"/>
      <c r="F15" s="8"/>
      <c r="H15" s="4" t="s">
        <v>36</v>
      </c>
      <c r="I15" s="8"/>
      <c r="J15" s="8"/>
      <c r="K15" s="8"/>
      <c r="L15" s="8"/>
    </row>
    <row r="16" spans="1:12" x14ac:dyDescent="0.25">
      <c r="B16" s="9" t="s">
        <v>29</v>
      </c>
      <c r="C16" s="10">
        <v>99</v>
      </c>
      <c r="D16" s="10">
        <v>922</v>
      </c>
      <c r="E16" s="10">
        <v>113</v>
      </c>
      <c r="F16" s="10">
        <v>262</v>
      </c>
      <c r="H16" s="9" t="s">
        <v>29</v>
      </c>
      <c r="I16" s="13">
        <f t="shared" si="0"/>
        <v>7.0916905444126073</v>
      </c>
      <c r="J16" s="13">
        <f t="shared" si="1"/>
        <v>66.045845272206307</v>
      </c>
      <c r="K16" s="13">
        <f t="shared" si="2"/>
        <v>8.0945558739255024</v>
      </c>
      <c r="L16" s="13">
        <f t="shared" si="3"/>
        <v>18.767908309455589</v>
      </c>
    </row>
    <row r="17" spans="2:12" x14ac:dyDescent="0.25">
      <c r="B17" s="9" t="s">
        <v>30</v>
      </c>
      <c r="C17" s="10">
        <v>16</v>
      </c>
      <c r="D17" s="10">
        <v>366</v>
      </c>
      <c r="E17" s="10">
        <v>33</v>
      </c>
      <c r="F17" s="10">
        <v>130</v>
      </c>
      <c r="H17" s="9" t="s">
        <v>30</v>
      </c>
      <c r="I17" s="13">
        <f t="shared" si="0"/>
        <v>2.9357798165137616</v>
      </c>
      <c r="J17" s="13">
        <f t="shared" si="1"/>
        <v>67.155963302752298</v>
      </c>
      <c r="K17" s="13">
        <f t="shared" si="2"/>
        <v>6.0550458715596331</v>
      </c>
      <c r="L17" s="13">
        <f t="shared" si="3"/>
        <v>23.853211009174313</v>
      </c>
    </row>
    <row r="18" spans="2:12" x14ac:dyDescent="0.25">
      <c r="B18" s="9" t="s">
        <v>31</v>
      </c>
      <c r="C18" s="10">
        <v>83</v>
      </c>
      <c r="D18" s="10">
        <v>1064</v>
      </c>
      <c r="E18" s="10">
        <v>68</v>
      </c>
      <c r="F18" s="10">
        <v>276</v>
      </c>
      <c r="H18" s="9" t="s">
        <v>31</v>
      </c>
      <c r="I18" s="13">
        <f t="shared" si="0"/>
        <v>5.5667337357478202</v>
      </c>
      <c r="J18" s="13">
        <f t="shared" si="1"/>
        <v>71.36150234741784</v>
      </c>
      <c r="K18" s="13">
        <f t="shared" si="2"/>
        <v>4.5606975184439973</v>
      </c>
      <c r="L18" s="13">
        <f t="shared" si="3"/>
        <v>18.511066398390341</v>
      </c>
    </row>
    <row r="19" spans="2:12" x14ac:dyDescent="0.25">
      <c r="B19" s="9" t="s">
        <v>32</v>
      </c>
      <c r="C19" s="10">
        <v>17</v>
      </c>
      <c r="D19" s="10">
        <v>108</v>
      </c>
      <c r="E19" s="10">
        <v>9</v>
      </c>
      <c r="F19" s="10">
        <v>21</v>
      </c>
      <c r="H19" s="9" t="s">
        <v>32</v>
      </c>
      <c r="I19" s="13">
        <f t="shared" si="0"/>
        <v>10.967741935483872</v>
      </c>
      <c r="J19" s="13">
        <f t="shared" si="1"/>
        <v>69.677419354838705</v>
      </c>
      <c r="K19" s="13">
        <f t="shared" si="2"/>
        <v>5.806451612903226</v>
      </c>
      <c r="L19" s="13">
        <f t="shared" si="3"/>
        <v>13.548387096774196</v>
      </c>
    </row>
    <row r="20" spans="2:12" x14ac:dyDescent="0.25">
      <c r="B20" s="9" t="s">
        <v>33</v>
      </c>
      <c r="C20" s="10">
        <v>45</v>
      </c>
      <c r="D20" s="10">
        <v>144</v>
      </c>
      <c r="E20" s="10">
        <v>10</v>
      </c>
      <c r="F20" s="10">
        <v>95</v>
      </c>
      <c r="H20" s="9" t="s">
        <v>33</v>
      </c>
      <c r="I20" s="13">
        <f t="shared" si="0"/>
        <v>15.306122448979592</v>
      </c>
      <c r="J20" s="13">
        <f t="shared" si="1"/>
        <v>48.979591836734691</v>
      </c>
      <c r="K20" s="13">
        <f t="shared" si="2"/>
        <v>3.4013605442176873</v>
      </c>
      <c r="L20" s="13">
        <f t="shared" si="3"/>
        <v>32.312925170068027</v>
      </c>
    </row>
    <row r="21" spans="2:12" x14ac:dyDescent="0.25">
      <c r="B21" s="9" t="s">
        <v>34</v>
      </c>
      <c r="C21" s="10">
        <v>6</v>
      </c>
      <c r="D21" s="10">
        <v>116</v>
      </c>
      <c r="E21" s="10">
        <v>20</v>
      </c>
      <c r="F21" s="10">
        <v>39</v>
      </c>
      <c r="H21" s="9" t="s">
        <v>34</v>
      </c>
      <c r="I21" s="13">
        <f t="shared" si="0"/>
        <v>3.3149171270718232</v>
      </c>
      <c r="J21" s="13">
        <f t="shared" si="1"/>
        <v>64.088397790055254</v>
      </c>
      <c r="K21" s="13">
        <f t="shared" si="2"/>
        <v>11.049723756906078</v>
      </c>
      <c r="L21" s="13">
        <f t="shared" si="3"/>
        <v>21.546961325966851</v>
      </c>
    </row>
    <row r="22" spans="2:12" x14ac:dyDescent="0.25">
      <c r="B22" s="9" t="s">
        <v>35</v>
      </c>
      <c r="C22" s="10">
        <v>57</v>
      </c>
      <c r="D22" s="10">
        <v>436</v>
      </c>
      <c r="E22" s="10">
        <v>83</v>
      </c>
      <c r="F22" s="10">
        <v>197</v>
      </c>
      <c r="H22" s="9" t="s">
        <v>35</v>
      </c>
      <c r="I22" s="13">
        <f>C22/(C22+D22+E22+F22)*100</f>
        <v>7.3738680465717978</v>
      </c>
      <c r="J22" s="13">
        <f t="shared" si="1"/>
        <v>56.403622250970244</v>
      </c>
      <c r="K22" s="13">
        <f t="shared" si="2"/>
        <v>10.737386804657181</v>
      </c>
      <c r="L22" s="13">
        <f t="shared" si="3"/>
        <v>25.485122897800778</v>
      </c>
    </row>
    <row r="23" spans="2:12" x14ac:dyDescent="0.25">
      <c r="B23" s="4" t="s">
        <v>65</v>
      </c>
      <c r="C23" s="19"/>
      <c r="D23" s="19"/>
      <c r="E23" s="19"/>
      <c r="G23" s="4"/>
      <c r="H23" s="4" t="s">
        <v>65</v>
      </c>
      <c r="I23" s="33"/>
      <c r="J23" s="33"/>
      <c r="L23" s="4"/>
    </row>
    <row r="24" spans="2:12" x14ac:dyDescent="0.25">
      <c r="B24" s="9" t="s">
        <v>66</v>
      </c>
      <c r="C24" s="10">
        <v>225</v>
      </c>
      <c r="D24" s="10">
        <v>2340</v>
      </c>
      <c r="E24" s="10">
        <v>213</v>
      </c>
      <c r="F24" s="10">
        <v>763</v>
      </c>
      <c r="H24" s="9" t="s">
        <v>66</v>
      </c>
      <c r="I24" s="38">
        <f t="shared" ref="I24:I25" si="4">C24/(C24+D24+E24+F24)*100</f>
        <v>6.3541372493645856</v>
      </c>
      <c r="J24" s="38">
        <f t="shared" ref="J24:J25" si="5">D24/(D24+E24+F24+C24)*100</f>
        <v>66.083027393391703</v>
      </c>
      <c r="K24" s="38">
        <f t="shared" ref="K24:K25" si="6">E24/(E24+F24+D24+C24)*100</f>
        <v>6.0152499293984754</v>
      </c>
      <c r="L24" s="38">
        <f t="shared" ref="L24:L25" si="7">F24/(F24+E24+D24+C24)*100</f>
        <v>21.547585427845242</v>
      </c>
    </row>
    <row r="25" spans="2:12" x14ac:dyDescent="0.25">
      <c r="B25" s="9" t="s">
        <v>67</v>
      </c>
      <c r="C25" s="10">
        <v>98</v>
      </c>
      <c r="D25" s="10">
        <v>816</v>
      </c>
      <c r="E25" s="10">
        <v>123</v>
      </c>
      <c r="F25" s="10">
        <v>257</v>
      </c>
      <c r="H25" s="9" t="s">
        <v>67</v>
      </c>
      <c r="I25" s="38">
        <f t="shared" si="4"/>
        <v>7.5734157650695524</v>
      </c>
      <c r="J25" s="38">
        <f t="shared" si="5"/>
        <v>63.060278207109732</v>
      </c>
      <c r="K25" s="38">
        <f t="shared" si="6"/>
        <v>9.5054095826893352</v>
      </c>
      <c r="L25" s="38">
        <f t="shared" si="7"/>
        <v>19.860896445131377</v>
      </c>
    </row>
  </sheetData>
  <hyperlinks>
    <hyperlink ref="B3" location="Índice!A1" display="voltar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showGridLines="0" zoomScaleNormal="100" workbookViewId="0"/>
  </sheetViews>
  <sheetFormatPr defaultRowHeight="15" x14ac:dyDescent="0.25"/>
  <cols>
    <col min="1" max="1" width="3.42578125" customWidth="1"/>
    <col min="2" max="2" width="28.28515625" customWidth="1"/>
    <col min="3" max="11" width="10.7109375" customWidth="1"/>
    <col min="12" max="12" width="3.42578125" customWidth="1"/>
    <col min="13" max="13" width="27.7109375" customWidth="1"/>
    <col min="20" max="20" width="3.42578125" customWidth="1"/>
    <col min="21" max="21" width="27.5703125" bestFit="1" customWidth="1"/>
  </cols>
  <sheetData>
    <row r="1" spans="1:24" ht="18" x14ac:dyDescent="0.25">
      <c r="B1" s="1" t="s">
        <v>49</v>
      </c>
    </row>
    <row r="2" spans="1:24" ht="18" x14ac:dyDescent="0.25">
      <c r="A2" s="30"/>
      <c r="B2" s="1" t="str">
        <f>Índice!B2</f>
        <v>1ª quinzena de julho 2020</v>
      </c>
    </row>
    <row r="3" spans="1:24" x14ac:dyDescent="0.25">
      <c r="B3" s="31" t="s">
        <v>52</v>
      </c>
    </row>
    <row r="4" spans="1:24" ht="18" customHeight="1" x14ac:dyDescent="0.25">
      <c r="B4" s="1" t="s">
        <v>53</v>
      </c>
      <c r="C4" s="1"/>
      <c r="D4" s="1"/>
      <c r="E4" s="1"/>
      <c r="F4" s="1"/>
      <c r="G4" s="1"/>
      <c r="H4" s="1"/>
      <c r="I4" s="1"/>
      <c r="J4" s="1"/>
      <c r="K4" s="1"/>
    </row>
    <row r="5" spans="1:24" x14ac:dyDescent="0.25">
      <c r="B5" s="2"/>
      <c r="M5" s="2" t="s">
        <v>10</v>
      </c>
      <c r="U5" s="2" t="s">
        <v>10</v>
      </c>
    </row>
    <row r="6" spans="1:24" x14ac:dyDescent="0.25">
      <c r="B6" s="105" t="s">
        <v>0</v>
      </c>
      <c r="C6" s="109" t="s">
        <v>37</v>
      </c>
      <c r="D6" s="109"/>
      <c r="E6" s="110"/>
      <c r="F6" s="114" t="s">
        <v>38</v>
      </c>
      <c r="G6" s="115"/>
      <c r="H6" s="115"/>
      <c r="I6" s="114" t="s">
        <v>45</v>
      </c>
      <c r="J6" s="115"/>
      <c r="K6" s="116"/>
      <c r="M6" s="105" t="s">
        <v>0</v>
      </c>
      <c r="N6" s="108" t="s">
        <v>37</v>
      </c>
      <c r="O6" s="109"/>
      <c r="P6" s="110"/>
      <c r="Q6" s="114" t="s">
        <v>38</v>
      </c>
      <c r="R6" s="115"/>
      <c r="S6" s="116"/>
      <c r="U6" s="105" t="s">
        <v>0</v>
      </c>
      <c r="V6" s="108" t="s">
        <v>48</v>
      </c>
      <c r="W6" s="109"/>
      <c r="X6" s="110"/>
    </row>
    <row r="7" spans="1:24" ht="27" customHeight="1" x14ac:dyDescent="0.25">
      <c r="B7" s="106"/>
      <c r="C7" s="16" t="s">
        <v>42</v>
      </c>
      <c r="D7" s="3" t="s">
        <v>39</v>
      </c>
      <c r="E7" s="3" t="s">
        <v>40</v>
      </c>
      <c r="F7" s="15" t="s">
        <v>42</v>
      </c>
      <c r="G7" s="15" t="s">
        <v>39</v>
      </c>
      <c r="H7" s="15" t="s">
        <v>40</v>
      </c>
      <c r="I7" s="15" t="s">
        <v>42</v>
      </c>
      <c r="J7" s="15" t="s">
        <v>39</v>
      </c>
      <c r="K7" s="18" t="s">
        <v>40</v>
      </c>
      <c r="M7" s="106"/>
      <c r="N7" s="16" t="s">
        <v>42</v>
      </c>
      <c r="O7" s="3" t="s">
        <v>39</v>
      </c>
      <c r="P7" s="3" t="s">
        <v>40</v>
      </c>
      <c r="Q7" s="15" t="s">
        <v>42</v>
      </c>
      <c r="R7" s="15" t="s">
        <v>39</v>
      </c>
      <c r="S7" s="18" t="s">
        <v>40</v>
      </c>
      <c r="U7" s="106"/>
      <c r="V7" s="22" t="s">
        <v>42</v>
      </c>
      <c r="W7" s="3" t="s">
        <v>39</v>
      </c>
      <c r="X7" s="3" t="s">
        <v>40</v>
      </c>
    </row>
    <row r="8" spans="1:24" x14ac:dyDescent="0.25">
      <c r="B8" s="107"/>
      <c r="C8" s="111" t="s">
        <v>41</v>
      </c>
      <c r="D8" s="113"/>
      <c r="E8" s="17" t="s">
        <v>43</v>
      </c>
      <c r="F8" s="111" t="s">
        <v>41</v>
      </c>
      <c r="G8" s="113"/>
      <c r="H8" s="17" t="s">
        <v>43</v>
      </c>
      <c r="I8" s="111" t="s">
        <v>44</v>
      </c>
      <c r="J8" s="112"/>
      <c r="K8" s="113"/>
      <c r="M8" s="107"/>
      <c r="N8" s="111" t="s">
        <v>44</v>
      </c>
      <c r="O8" s="112"/>
      <c r="P8" s="113"/>
      <c r="Q8" s="111" t="s">
        <v>44</v>
      </c>
      <c r="R8" s="112"/>
      <c r="S8" s="113"/>
      <c r="U8" s="107"/>
      <c r="V8" s="111" t="s">
        <v>44</v>
      </c>
      <c r="W8" s="112"/>
      <c r="X8" s="113"/>
    </row>
    <row r="9" spans="1:24" x14ac:dyDescent="0.25">
      <c r="B9" s="4" t="s">
        <v>4</v>
      </c>
      <c r="C9" s="5"/>
      <c r="D9" s="5"/>
      <c r="E9" s="5"/>
      <c r="F9" s="5"/>
      <c r="G9" s="5"/>
      <c r="H9" s="5"/>
      <c r="I9" s="5"/>
      <c r="J9" s="5"/>
      <c r="K9" s="5"/>
      <c r="M9" s="4" t="s">
        <v>4</v>
      </c>
      <c r="N9" s="5"/>
      <c r="O9" s="5"/>
      <c r="P9" s="5"/>
      <c r="Q9" s="5"/>
      <c r="R9" s="5"/>
      <c r="S9" s="5"/>
      <c r="U9" s="4" t="s">
        <v>4</v>
      </c>
      <c r="V9" s="5"/>
      <c r="W9" s="5"/>
      <c r="X9" s="5"/>
    </row>
    <row r="10" spans="1:24" x14ac:dyDescent="0.25">
      <c r="B10" s="6" t="s">
        <v>4</v>
      </c>
      <c r="C10" s="7">
        <v>8883</v>
      </c>
      <c r="D10" s="7">
        <v>1138424</v>
      </c>
      <c r="E10" s="7">
        <v>207599.19500599999</v>
      </c>
      <c r="F10" s="7">
        <v>4850</v>
      </c>
      <c r="G10" s="7">
        <v>671156</v>
      </c>
      <c r="H10" s="7">
        <v>143291.47051000001</v>
      </c>
      <c r="I10" s="11">
        <f>F10/C10*100</f>
        <v>54.598671619948213</v>
      </c>
      <c r="J10" s="11">
        <f t="shared" ref="J10:K10" si="0">G10/D10*100</f>
        <v>58.954835808099617</v>
      </c>
      <c r="K10" s="11">
        <f t="shared" si="0"/>
        <v>69.023133979810765</v>
      </c>
      <c r="M10" s="6" t="s">
        <v>4</v>
      </c>
      <c r="N10" s="11">
        <f>SUM(N12:N15)</f>
        <v>100</v>
      </c>
      <c r="O10" s="11">
        <f t="shared" ref="O10:S10" si="1">SUM(O12:O15)</f>
        <v>100</v>
      </c>
      <c r="P10" s="11">
        <f t="shared" si="1"/>
        <v>100</v>
      </c>
      <c r="Q10" s="11">
        <f t="shared" si="1"/>
        <v>100.00000000000001</v>
      </c>
      <c r="R10" s="11">
        <f t="shared" si="1"/>
        <v>100</v>
      </c>
      <c r="S10" s="11">
        <f t="shared" si="1"/>
        <v>99.999999999999972</v>
      </c>
      <c r="U10" s="6" t="s">
        <v>4</v>
      </c>
      <c r="V10" s="11">
        <f>F10/C10*100</f>
        <v>54.598671619948213</v>
      </c>
      <c r="W10" s="11">
        <f t="shared" ref="W10:X10" si="2">G10/D10*100</f>
        <v>58.954835808099617</v>
      </c>
      <c r="X10" s="11">
        <f t="shared" si="2"/>
        <v>69.023133979810765</v>
      </c>
    </row>
    <row r="11" spans="1:24" x14ac:dyDescent="0.25">
      <c r="B11" s="4" t="s">
        <v>5</v>
      </c>
      <c r="C11" s="8"/>
      <c r="D11" s="8"/>
      <c r="E11" s="8"/>
      <c r="F11" s="8"/>
      <c r="G11" s="8"/>
      <c r="H11" s="8"/>
      <c r="I11" s="12"/>
      <c r="J11" s="12"/>
      <c r="K11" s="12"/>
      <c r="M11" s="4" t="s">
        <v>5</v>
      </c>
      <c r="N11" s="12"/>
      <c r="O11" s="12"/>
      <c r="P11" s="12"/>
      <c r="Q11" s="12"/>
      <c r="R11" s="12"/>
      <c r="S11" s="12"/>
      <c r="U11" s="4" t="s">
        <v>5</v>
      </c>
      <c r="V11" s="12"/>
      <c r="W11" s="12"/>
      <c r="X11" s="12"/>
    </row>
    <row r="12" spans="1:24" x14ac:dyDescent="0.25">
      <c r="B12" s="9" t="s">
        <v>6</v>
      </c>
      <c r="C12" s="10">
        <v>1881</v>
      </c>
      <c r="D12" s="10">
        <v>9281</v>
      </c>
      <c r="E12" s="10">
        <v>1033.528879</v>
      </c>
      <c r="F12" s="10">
        <v>1043</v>
      </c>
      <c r="G12" s="10">
        <v>5154</v>
      </c>
      <c r="H12" s="10">
        <v>568.89500799999996</v>
      </c>
      <c r="I12" s="13">
        <f t="shared" ref="I12:I26" si="3">F12/C12*100</f>
        <v>55.449229133439658</v>
      </c>
      <c r="J12" s="13">
        <f t="shared" ref="J12:J26" si="4">G12/D12*100</f>
        <v>55.532808964551236</v>
      </c>
      <c r="K12" s="13">
        <f t="shared" ref="K12:K26" si="5">H12/E12*100</f>
        <v>55.043939222137595</v>
      </c>
      <c r="M12" s="9" t="s">
        <v>6</v>
      </c>
      <c r="N12" s="13">
        <f>C12/$C$10*100</f>
        <v>21.175278622087131</v>
      </c>
      <c r="O12" s="13">
        <f>D12/$D$10*100</f>
        <v>0.81524985418438123</v>
      </c>
      <c r="P12" s="13">
        <f>E12/$E$10*100</f>
        <v>0.49784821129490853</v>
      </c>
      <c r="Q12" s="13">
        <f>F12/$F$10*100</f>
        <v>21.505154639175259</v>
      </c>
      <c r="R12" s="13">
        <f>G12/$G$10*100</f>
        <v>0.76792876767845331</v>
      </c>
      <c r="S12" s="13">
        <f>H12/$H$10*100</f>
        <v>0.39701944991924554</v>
      </c>
      <c r="U12" s="9" t="s">
        <v>6</v>
      </c>
      <c r="V12" s="13">
        <f t="shared" ref="V12:V22" si="6">F12/C12*100</f>
        <v>55.449229133439658</v>
      </c>
      <c r="W12" s="13">
        <f t="shared" ref="W12:W23" si="7">G12/D12*100</f>
        <v>55.532808964551236</v>
      </c>
      <c r="X12" s="13">
        <f t="shared" ref="X12:X23" si="8">H12/E12*100</f>
        <v>55.043939222137595</v>
      </c>
    </row>
    <row r="13" spans="1:24" x14ac:dyDescent="0.25">
      <c r="B13" s="9" t="s">
        <v>7</v>
      </c>
      <c r="C13" s="10">
        <v>3288</v>
      </c>
      <c r="D13" s="10">
        <v>69740</v>
      </c>
      <c r="E13" s="10">
        <v>9237.7493030000005</v>
      </c>
      <c r="F13" s="10">
        <v>1710</v>
      </c>
      <c r="G13" s="10">
        <v>36266</v>
      </c>
      <c r="H13" s="10">
        <v>4958.9781830000002</v>
      </c>
      <c r="I13" s="13">
        <f t="shared" si="3"/>
        <v>52.007299270072991</v>
      </c>
      <c r="J13" s="13">
        <f t="shared" si="4"/>
        <v>52.001720676799543</v>
      </c>
      <c r="K13" s="13">
        <f t="shared" si="5"/>
        <v>53.681670938932605</v>
      </c>
      <c r="M13" s="9" t="s">
        <v>7</v>
      </c>
      <c r="N13" s="13">
        <f t="shared" ref="N13:N15" si="9">C13/$C$10*100</f>
        <v>37.014522120905099</v>
      </c>
      <c r="O13" s="13">
        <f t="shared" ref="O13:O15" si="10">D13/$D$10*100</f>
        <v>6.126012803665418</v>
      </c>
      <c r="P13" s="13">
        <f t="shared" ref="P13:P15" si="11">E13/$E$10*100</f>
        <v>4.4498001558883757</v>
      </c>
      <c r="Q13" s="13">
        <f t="shared" ref="Q13:Q15" si="12">F13/$F$10*100</f>
        <v>35.257731958762889</v>
      </c>
      <c r="R13" s="13">
        <f t="shared" ref="R13:R15" si="13">G13/$G$10*100</f>
        <v>5.4035127451739982</v>
      </c>
      <c r="S13" s="13">
        <f t="shared" ref="S13:S15" si="14">H13/$H$10*100</f>
        <v>3.4607629926262242</v>
      </c>
      <c r="U13" s="9" t="s">
        <v>7</v>
      </c>
      <c r="V13" s="13">
        <f t="shared" si="6"/>
        <v>52.007299270072991</v>
      </c>
      <c r="W13" s="13">
        <f t="shared" si="7"/>
        <v>52.001720676799543</v>
      </c>
      <c r="X13" s="13">
        <f t="shared" si="8"/>
        <v>53.681670938932605</v>
      </c>
    </row>
    <row r="14" spans="1:24" x14ac:dyDescent="0.25">
      <c r="B14" s="9" t="s">
        <v>8</v>
      </c>
      <c r="C14" s="10">
        <v>2554</v>
      </c>
      <c r="D14" s="10">
        <v>244873</v>
      </c>
      <c r="E14" s="10">
        <v>36792.325634000001</v>
      </c>
      <c r="F14" s="10">
        <v>1383</v>
      </c>
      <c r="G14" s="10">
        <v>129685</v>
      </c>
      <c r="H14" s="10">
        <v>20405.311974</v>
      </c>
      <c r="I14" s="13">
        <f t="shared" si="3"/>
        <v>54.15035238841034</v>
      </c>
      <c r="J14" s="13">
        <f t="shared" si="4"/>
        <v>52.960105850787961</v>
      </c>
      <c r="K14" s="13">
        <f t="shared" si="5"/>
        <v>55.460783254058107</v>
      </c>
      <c r="M14" s="9" t="s">
        <v>8</v>
      </c>
      <c r="N14" s="13">
        <f t="shared" si="9"/>
        <v>28.75154790048407</v>
      </c>
      <c r="O14" s="13">
        <f t="shared" si="10"/>
        <v>21.509824107713822</v>
      </c>
      <c r="P14" s="13">
        <f t="shared" si="11"/>
        <v>17.722768931226653</v>
      </c>
      <c r="Q14" s="13">
        <f t="shared" si="12"/>
        <v>28.515463917525775</v>
      </c>
      <c r="R14" s="13">
        <f t="shared" si="13"/>
        <v>19.32263140015138</v>
      </c>
      <c r="S14" s="13">
        <f t="shared" si="14"/>
        <v>14.240423314363262</v>
      </c>
      <c r="U14" s="9" t="s">
        <v>8</v>
      </c>
      <c r="V14" s="13">
        <f t="shared" si="6"/>
        <v>54.15035238841034</v>
      </c>
      <c r="W14" s="13">
        <f t="shared" si="7"/>
        <v>52.960105850787961</v>
      </c>
      <c r="X14" s="13">
        <f t="shared" si="8"/>
        <v>55.460783254058107</v>
      </c>
    </row>
    <row r="15" spans="1:24" x14ac:dyDescent="0.25">
      <c r="B15" s="9" t="s">
        <v>9</v>
      </c>
      <c r="C15" s="10">
        <v>1160</v>
      </c>
      <c r="D15" s="10">
        <v>814530</v>
      </c>
      <c r="E15" s="10">
        <v>160535.59119000001</v>
      </c>
      <c r="F15" s="10">
        <v>714</v>
      </c>
      <c r="G15" s="10">
        <v>500051</v>
      </c>
      <c r="H15" s="10">
        <v>117358.285345</v>
      </c>
      <c r="I15" s="13">
        <f t="shared" si="3"/>
        <v>61.551724137931032</v>
      </c>
      <c r="J15" s="13">
        <f t="shared" si="4"/>
        <v>61.39135452346752</v>
      </c>
      <c r="K15" s="13">
        <f t="shared" si="5"/>
        <v>73.104216002856333</v>
      </c>
      <c r="M15" s="9" t="s">
        <v>9</v>
      </c>
      <c r="N15" s="13">
        <f t="shared" si="9"/>
        <v>13.058651356523695</v>
      </c>
      <c r="O15" s="13">
        <f t="shared" si="10"/>
        <v>71.54891323443637</v>
      </c>
      <c r="P15" s="13">
        <f t="shared" si="11"/>
        <v>77.32958270159007</v>
      </c>
      <c r="Q15" s="13">
        <f t="shared" si="12"/>
        <v>14.721649484536082</v>
      </c>
      <c r="R15" s="13">
        <f t="shared" si="13"/>
        <v>74.505927086996167</v>
      </c>
      <c r="S15" s="13">
        <f t="shared" si="14"/>
        <v>81.901794243091246</v>
      </c>
      <c r="U15" s="9" t="s">
        <v>9</v>
      </c>
      <c r="V15" s="13">
        <f t="shared" si="6"/>
        <v>61.551724137931032</v>
      </c>
      <c r="W15" s="13">
        <f t="shared" si="7"/>
        <v>61.39135452346752</v>
      </c>
      <c r="X15" s="13">
        <f t="shared" si="8"/>
        <v>73.104216002856333</v>
      </c>
    </row>
    <row r="16" spans="1:24" x14ac:dyDescent="0.25">
      <c r="B16" s="4" t="s">
        <v>36</v>
      </c>
      <c r="C16" s="8"/>
      <c r="D16" s="8"/>
      <c r="E16" s="8"/>
      <c r="F16" s="8"/>
      <c r="G16" s="8"/>
      <c r="H16" s="8"/>
      <c r="I16" s="12"/>
      <c r="J16" s="12"/>
      <c r="K16" s="12"/>
      <c r="M16" s="4" t="s">
        <v>36</v>
      </c>
      <c r="N16" s="8"/>
      <c r="O16" s="8"/>
      <c r="P16" s="8"/>
      <c r="Q16" s="8"/>
      <c r="R16" s="8"/>
      <c r="S16" s="8"/>
      <c r="U16" s="4" t="s">
        <v>36</v>
      </c>
      <c r="V16" s="8"/>
      <c r="W16" s="8"/>
      <c r="X16" s="8"/>
    </row>
    <row r="17" spans="2:24" x14ac:dyDescent="0.25">
      <c r="B17" s="9" t="s">
        <v>29</v>
      </c>
      <c r="C17" s="10">
        <v>2496</v>
      </c>
      <c r="D17" s="10">
        <v>331316</v>
      </c>
      <c r="E17" s="10">
        <v>84051.342176999999</v>
      </c>
      <c r="F17" s="10">
        <v>1396</v>
      </c>
      <c r="G17" s="10">
        <v>199844</v>
      </c>
      <c r="H17" s="10">
        <v>62008.240831000003</v>
      </c>
      <c r="I17" s="13">
        <f t="shared" si="3"/>
        <v>55.929487179487182</v>
      </c>
      <c r="J17" s="13">
        <f t="shared" si="4"/>
        <v>60.318246024942958</v>
      </c>
      <c r="K17" s="13">
        <f t="shared" si="5"/>
        <v>73.774242296356903</v>
      </c>
      <c r="M17" s="9" t="s">
        <v>29</v>
      </c>
      <c r="N17" s="13">
        <f>C17/$C$10*100</f>
        <v>28.098615332657882</v>
      </c>
      <c r="O17" s="13">
        <f>D17/$D$10*100</f>
        <v>29.103040694855341</v>
      </c>
      <c r="P17" s="13">
        <f>E17/$E$10*100</f>
        <v>40.487316039241271</v>
      </c>
      <c r="Q17" s="13">
        <f>F17/$F$10*100</f>
        <v>28.783505154639176</v>
      </c>
      <c r="R17" s="13">
        <f>G17/$G$10*100</f>
        <v>29.776087824589215</v>
      </c>
      <c r="S17" s="13">
        <f>H17/$H$10*100</f>
        <v>43.274202302692245</v>
      </c>
      <c r="U17" s="9" t="s">
        <v>29</v>
      </c>
      <c r="V17" s="13">
        <f t="shared" si="6"/>
        <v>55.929487179487182</v>
      </c>
      <c r="W17" s="13">
        <f t="shared" si="7"/>
        <v>60.318246024942958</v>
      </c>
      <c r="X17" s="13">
        <f t="shared" si="8"/>
        <v>73.774242296356903</v>
      </c>
    </row>
    <row r="18" spans="2:24" x14ac:dyDescent="0.25">
      <c r="B18" s="9" t="s">
        <v>30</v>
      </c>
      <c r="C18" s="10">
        <v>1022</v>
      </c>
      <c r="D18" s="10">
        <v>66734</v>
      </c>
      <c r="E18" s="10">
        <v>8947.0154390000007</v>
      </c>
      <c r="F18" s="10">
        <v>546</v>
      </c>
      <c r="G18" s="10">
        <v>34082</v>
      </c>
      <c r="H18" s="10">
        <v>4587.4104530000004</v>
      </c>
      <c r="I18" s="13">
        <f t="shared" si="3"/>
        <v>53.424657534246577</v>
      </c>
      <c r="J18" s="13">
        <f t="shared" si="4"/>
        <v>51.071417867953372</v>
      </c>
      <c r="K18" s="13">
        <f t="shared" si="5"/>
        <v>51.273080775109634</v>
      </c>
      <c r="M18" s="9" t="s">
        <v>30</v>
      </c>
      <c r="N18" s="13">
        <f t="shared" ref="N18:N23" si="15">C18/$C$10*100</f>
        <v>11.505122143420015</v>
      </c>
      <c r="O18" s="13">
        <f t="shared" ref="O18:O23" si="16">D18/$D$10*100</f>
        <v>5.8619635566361916</v>
      </c>
      <c r="P18" s="13">
        <f t="shared" ref="P18:P23" si="17">E18/$E$10*100</f>
        <v>4.3097543989712559</v>
      </c>
      <c r="Q18" s="13">
        <f t="shared" ref="Q18:Q23" si="18">F18/$F$10*100</f>
        <v>11.257731958762887</v>
      </c>
      <c r="R18" s="13">
        <f t="shared" ref="R18:R23" si="19">G18/$G$10*100</f>
        <v>5.0781040473451782</v>
      </c>
      <c r="S18" s="13">
        <f t="shared" ref="S18:S23" si="20">H18/$H$10*100</f>
        <v>3.2014539572192158</v>
      </c>
      <c r="U18" s="9" t="s">
        <v>30</v>
      </c>
      <c r="V18" s="13">
        <f t="shared" si="6"/>
        <v>53.424657534246577</v>
      </c>
      <c r="W18" s="13">
        <f t="shared" si="7"/>
        <v>51.071417867953372</v>
      </c>
      <c r="X18" s="13">
        <f t="shared" si="8"/>
        <v>51.273080775109634</v>
      </c>
    </row>
    <row r="19" spans="2:24" x14ac:dyDescent="0.25">
      <c r="B19" s="9" t="s">
        <v>31</v>
      </c>
      <c r="C19" s="10">
        <v>2710</v>
      </c>
      <c r="D19" s="10">
        <v>238856</v>
      </c>
      <c r="E19" s="10">
        <v>73928.042906000002</v>
      </c>
      <c r="F19" s="10">
        <v>1495</v>
      </c>
      <c r="G19" s="10">
        <v>163745</v>
      </c>
      <c r="H19" s="10">
        <v>51026.768058000001</v>
      </c>
      <c r="I19" s="13">
        <f t="shared" si="3"/>
        <v>55.166051660516601</v>
      </c>
      <c r="J19" s="13">
        <f t="shared" si="4"/>
        <v>68.55385671701778</v>
      </c>
      <c r="K19" s="13">
        <f t="shared" si="5"/>
        <v>69.02220869404168</v>
      </c>
      <c r="M19" s="9" t="s">
        <v>31</v>
      </c>
      <c r="N19" s="13">
        <f t="shared" si="15"/>
        <v>30.507711358775186</v>
      </c>
      <c r="O19" s="13">
        <f t="shared" si="16"/>
        <v>20.981286409984328</v>
      </c>
      <c r="P19" s="13">
        <f t="shared" si="17"/>
        <v>35.610948734104362</v>
      </c>
      <c r="Q19" s="13">
        <f t="shared" si="18"/>
        <v>30.824742268041238</v>
      </c>
      <c r="R19" s="13">
        <f t="shared" si="19"/>
        <v>24.39745752105323</v>
      </c>
      <c r="S19" s="13">
        <f t="shared" si="20"/>
        <v>35.610471353519223</v>
      </c>
      <c r="U19" s="9" t="s">
        <v>31</v>
      </c>
      <c r="V19" s="13">
        <f t="shared" si="6"/>
        <v>55.166051660516601</v>
      </c>
      <c r="W19" s="13">
        <f t="shared" si="7"/>
        <v>68.55385671701778</v>
      </c>
      <c r="X19" s="13">
        <f t="shared" si="8"/>
        <v>69.02220869404168</v>
      </c>
    </row>
    <row r="20" spans="2:24" x14ac:dyDescent="0.25">
      <c r="B20" s="9" t="s">
        <v>32</v>
      </c>
      <c r="C20" s="10">
        <v>284</v>
      </c>
      <c r="D20" s="10">
        <v>75411</v>
      </c>
      <c r="E20" s="10">
        <v>12340.078489</v>
      </c>
      <c r="F20" s="10">
        <v>156</v>
      </c>
      <c r="G20" s="10">
        <v>54642</v>
      </c>
      <c r="H20" s="10">
        <v>9382.127144</v>
      </c>
      <c r="I20" s="13">
        <f t="shared" si="3"/>
        <v>54.929577464788736</v>
      </c>
      <c r="J20" s="13">
        <f t="shared" si="4"/>
        <v>72.458925090504039</v>
      </c>
      <c r="K20" s="13">
        <f t="shared" si="5"/>
        <v>76.029720170445188</v>
      </c>
      <c r="M20" s="9" t="s">
        <v>32</v>
      </c>
      <c r="N20" s="13">
        <f t="shared" si="15"/>
        <v>3.197118090735112</v>
      </c>
      <c r="O20" s="13">
        <f t="shared" si="16"/>
        <v>6.6241576073589448</v>
      </c>
      <c r="P20" s="13">
        <f t="shared" si="17"/>
        <v>5.9441841711589243</v>
      </c>
      <c r="Q20" s="13">
        <f t="shared" si="18"/>
        <v>3.2164948453608249</v>
      </c>
      <c r="R20" s="13">
        <f t="shared" si="19"/>
        <v>8.1414753052941489</v>
      </c>
      <c r="S20" s="13">
        <f t="shared" si="20"/>
        <v>6.5475824280449695</v>
      </c>
      <c r="U20" s="9" t="s">
        <v>32</v>
      </c>
      <c r="V20" s="13">
        <f t="shared" si="6"/>
        <v>54.929577464788736</v>
      </c>
      <c r="W20" s="13">
        <f t="shared" si="7"/>
        <v>72.458925090504039</v>
      </c>
      <c r="X20" s="13">
        <f t="shared" si="8"/>
        <v>76.029720170445188</v>
      </c>
    </row>
    <row r="21" spans="2:24" x14ac:dyDescent="0.25">
      <c r="B21" s="9" t="s">
        <v>33</v>
      </c>
      <c r="C21" s="10">
        <v>579</v>
      </c>
      <c r="D21" s="10">
        <v>67283</v>
      </c>
      <c r="E21" s="10">
        <v>3612.6820360000002</v>
      </c>
      <c r="F21" s="10">
        <v>298</v>
      </c>
      <c r="G21" s="10">
        <v>35324</v>
      </c>
      <c r="H21" s="10">
        <v>1893.023136</v>
      </c>
      <c r="I21" s="13">
        <f t="shared" si="3"/>
        <v>51.468048359240072</v>
      </c>
      <c r="J21" s="13">
        <f t="shared" si="4"/>
        <v>52.50063166030052</v>
      </c>
      <c r="K21" s="13">
        <f t="shared" si="5"/>
        <v>52.399384090164084</v>
      </c>
      <c r="M21" s="9" t="s">
        <v>33</v>
      </c>
      <c r="N21" s="13">
        <f t="shared" si="15"/>
        <v>6.5180682201958797</v>
      </c>
      <c r="O21" s="13">
        <f t="shared" si="16"/>
        <v>5.9101881197163797</v>
      </c>
      <c r="P21" s="13">
        <f t="shared" si="17"/>
        <v>1.7402196746936265</v>
      </c>
      <c r="Q21" s="13">
        <f t="shared" si="18"/>
        <v>6.144329896907216</v>
      </c>
      <c r="R21" s="13">
        <f t="shared" si="19"/>
        <v>5.2631578947368416</v>
      </c>
      <c r="S21" s="13">
        <f t="shared" si="20"/>
        <v>1.321099664385041</v>
      </c>
      <c r="U21" s="9" t="s">
        <v>33</v>
      </c>
      <c r="V21" s="13">
        <f t="shared" si="6"/>
        <v>51.468048359240072</v>
      </c>
      <c r="W21" s="13">
        <f t="shared" si="7"/>
        <v>52.50063166030052</v>
      </c>
      <c r="X21" s="13">
        <f t="shared" si="8"/>
        <v>52.399384090164084</v>
      </c>
    </row>
    <row r="22" spans="2:24" x14ac:dyDescent="0.25">
      <c r="B22" s="9" t="s">
        <v>34</v>
      </c>
      <c r="C22" s="10">
        <v>343</v>
      </c>
      <c r="D22" s="10">
        <v>45371</v>
      </c>
      <c r="E22" s="10">
        <v>8976.50857</v>
      </c>
      <c r="F22" s="10">
        <v>181</v>
      </c>
      <c r="G22" s="10">
        <v>19293</v>
      </c>
      <c r="H22" s="10">
        <v>4775.1034689999997</v>
      </c>
      <c r="I22" s="13">
        <f t="shared" si="3"/>
        <v>52.76967930029155</v>
      </c>
      <c r="J22" s="13">
        <f t="shared" si="4"/>
        <v>42.522756827048113</v>
      </c>
      <c r="K22" s="13">
        <f t="shared" si="5"/>
        <v>53.195554059388591</v>
      </c>
      <c r="M22" s="9" t="s">
        <v>34</v>
      </c>
      <c r="N22" s="13">
        <f t="shared" si="15"/>
        <v>3.8613081166272654</v>
      </c>
      <c r="O22" s="13">
        <f t="shared" si="16"/>
        <v>3.9854219517508414</v>
      </c>
      <c r="P22" s="13">
        <f t="shared" si="17"/>
        <v>4.3239611645606635</v>
      </c>
      <c r="Q22" s="13">
        <f t="shared" si="18"/>
        <v>3.731958762886598</v>
      </c>
      <c r="R22" s="13">
        <f t="shared" si="19"/>
        <v>2.8745924941444314</v>
      </c>
      <c r="S22" s="13">
        <f t="shared" si="20"/>
        <v>3.3324408298725321</v>
      </c>
      <c r="U22" s="9" t="s">
        <v>34</v>
      </c>
      <c r="V22" s="13">
        <f t="shared" si="6"/>
        <v>52.76967930029155</v>
      </c>
      <c r="W22" s="13">
        <f t="shared" si="7"/>
        <v>42.522756827048113</v>
      </c>
      <c r="X22" s="13">
        <f t="shared" si="8"/>
        <v>53.195554059388591</v>
      </c>
    </row>
    <row r="23" spans="2:24" x14ac:dyDescent="0.25">
      <c r="B23" s="9" t="s">
        <v>35</v>
      </c>
      <c r="C23" s="10">
        <v>1449</v>
      </c>
      <c r="D23" s="10">
        <v>313453</v>
      </c>
      <c r="E23" s="10">
        <v>15743.525389</v>
      </c>
      <c r="F23" s="10">
        <v>778</v>
      </c>
      <c r="G23" s="10">
        <v>164226</v>
      </c>
      <c r="H23" s="10">
        <v>9618.7974190000004</v>
      </c>
      <c r="I23" s="13">
        <f t="shared" si="3"/>
        <v>53.692201518288471</v>
      </c>
      <c r="J23" s="13">
        <f t="shared" si="4"/>
        <v>52.39254369873634</v>
      </c>
      <c r="K23" s="13">
        <f t="shared" si="5"/>
        <v>61.09684572758178</v>
      </c>
      <c r="M23" s="9" t="s">
        <v>35</v>
      </c>
      <c r="N23" s="13">
        <f t="shared" si="15"/>
        <v>16.312056737588655</v>
      </c>
      <c r="O23" s="13">
        <f t="shared" si="16"/>
        <v>27.53394165969797</v>
      </c>
      <c r="P23" s="13">
        <f t="shared" si="17"/>
        <v>7.5836158172699006</v>
      </c>
      <c r="Q23" s="13">
        <f t="shared" si="18"/>
        <v>16.041237113402062</v>
      </c>
      <c r="R23" s="13">
        <f t="shared" si="19"/>
        <v>24.469124912836957</v>
      </c>
      <c r="S23" s="13">
        <f t="shared" si="20"/>
        <v>6.7127494642667678</v>
      </c>
      <c r="U23" s="9" t="s">
        <v>35</v>
      </c>
      <c r="V23" s="13">
        <f>F23/C23*100</f>
        <v>53.692201518288471</v>
      </c>
      <c r="W23" s="13">
        <f t="shared" si="7"/>
        <v>52.39254369873634</v>
      </c>
      <c r="X23" s="13">
        <f t="shared" si="8"/>
        <v>61.09684572758178</v>
      </c>
    </row>
    <row r="24" spans="2:24" x14ac:dyDescent="0.25">
      <c r="B24" s="4" t="s">
        <v>65</v>
      </c>
      <c r="C24" s="10"/>
      <c r="D24" s="10"/>
      <c r="E24" s="10"/>
      <c r="F24" s="10"/>
      <c r="G24" s="10"/>
      <c r="H24" s="10"/>
      <c r="I24" s="13"/>
      <c r="J24" s="13"/>
      <c r="K24" s="13"/>
      <c r="M24" s="4" t="s">
        <v>65</v>
      </c>
      <c r="N24" s="10"/>
      <c r="O24" s="10"/>
      <c r="P24" s="10"/>
      <c r="Q24" s="10"/>
      <c r="R24" s="10"/>
      <c r="S24" s="10"/>
      <c r="T24" s="13"/>
      <c r="U24" s="4" t="s">
        <v>65</v>
      </c>
      <c r="V24" s="10"/>
      <c r="W24" s="10"/>
      <c r="X24" s="10"/>
    </row>
    <row r="25" spans="2:24" x14ac:dyDescent="0.25">
      <c r="B25" s="9" t="s">
        <v>66</v>
      </c>
      <c r="C25" s="10">
        <v>6554</v>
      </c>
      <c r="D25" s="10">
        <v>751613</v>
      </c>
      <c r="E25" s="10">
        <v>117248.282947</v>
      </c>
      <c r="F25" s="10">
        <v>3554</v>
      </c>
      <c r="G25" s="10">
        <v>435856</v>
      </c>
      <c r="H25" s="10">
        <v>77515.996763000003</v>
      </c>
      <c r="I25" s="38">
        <f t="shared" si="3"/>
        <v>54.226426609703992</v>
      </c>
      <c r="J25" s="38">
        <f t="shared" si="4"/>
        <v>57.989417426255265</v>
      </c>
      <c r="K25" s="38">
        <f t="shared" si="5"/>
        <v>66.112692497202474</v>
      </c>
      <c r="M25" s="9" t="s">
        <v>66</v>
      </c>
      <c r="N25" s="13">
        <f>C25/$C$10*100</f>
        <v>73.781380164358893</v>
      </c>
      <c r="O25" s="13">
        <f>D25/$D$10*100</f>
        <v>66.022237760272091</v>
      </c>
      <c r="P25" s="13">
        <f>E25/$E$10*100</f>
        <v>56.478197299180913</v>
      </c>
      <c r="Q25" s="13">
        <f>F25/$F$10*100</f>
        <v>73.278350515463913</v>
      </c>
      <c r="R25" s="13">
        <f>G25/$G$10*100</f>
        <v>64.941086722013964</v>
      </c>
      <c r="S25" s="13">
        <f>H25/$H$10*100</f>
        <v>54.09672780041037</v>
      </c>
      <c r="T25" s="13"/>
      <c r="U25" s="9" t="s">
        <v>66</v>
      </c>
      <c r="V25" s="38">
        <f>F25/C25*100</f>
        <v>54.226426609703992</v>
      </c>
      <c r="W25" s="38">
        <f t="shared" ref="W25" si="21">G25/D25*100</f>
        <v>57.989417426255265</v>
      </c>
      <c r="X25" s="38">
        <f t="shared" ref="X25" si="22">H25/E25*100</f>
        <v>66.112692497202474</v>
      </c>
    </row>
    <row r="26" spans="2:24" x14ac:dyDescent="0.25">
      <c r="B26" s="9" t="s">
        <v>67</v>
      </c>
      <c r="C26" s="10">
        <v>2329</v>
      </c>
      <c r="D26" s="10">
        <v>386811</v>
      </c>
      <c r="E26" s="10">
        <v>90350.912058999995</v>
      </c>
      <c r="F26" s="10">
        <v>1296</v>
      </c>
      <c r="G26" s="10">
        <v>235300</v>
      </c>
      <c r="H26" s="10">
        <v>65775.473746999996</v>
      </c>
      <c r="I26" s="38">
        <f t="shared" si="3"/>
        <v>55.646200085873765</v>
      </c>
      <c r="J26" s="38">
        <f t="shared" si="4"/>
        <v>60.830741628340455</v>
      </c>
      <c r="K26" s="38">
        <f t="shared" si="5"/>
        <v>72.80001081123342</v>
      </c>
      <c r="M26" s="9" t="s">
        <v>67</v>
      </c>
      <c r="N26" s="13">
        <f t="shared" ref="N26" si="23">C26/$C$10*100</f>
        <v>26.21861983564111</v>
      </c>
      <c r="O26" s="13">
        <f t="shared" ref="O26" si="24">D26/$D$10*100</f>
        <v>33.977762239727902</v>
      </c>
      <c r="P26" s="13">
        <f t="shared" ref="P26" si="25">E26/$E$10*100</f>
        <v>43.521802700819087</v>
      </c>
      <c r="Q26" s="13">
        <f t="shared" ref="Q26" si="26">F26/$F$10*100</f>
        <v>26.72164948453608</v>
      </c>
      <c r="R26" s="13">
        <f t="shared" ref="R26" si="27">G26/$G$10*100</f>
        <v>35.058913277986044</v>
      </c>
      <c r="S26" s="13">
        <f t="shared" ref="S26" si="28">H26/$H$10*100</f>
        <v>45.903272199589622</v>
      </c>
      <c r="T26" s="13"/>
      <c r="U26" s="9" t="s">
        <v>67</v>
      </c>
      <c r="V26" s="38">
        <f>F26/C26*100</f>
        <v>55.646200085873765</v>
      </c>
      <c r="W26" s="38">
        <f t="shared" ref="W26" si="29">G26/D26*100</f>
        <v>60.830741628340455</v>
      </c>
      <c r="X26" s="38">
        <f t="shared" ref="X26" si="30">H26/E26*100</f>
        <v>72.80001081123342</v>
      </c>
    </row>
  </sheetData>
  <mergeCells count="15">
    <mergeCell ref="C8:D8"/>
    <mergeCell ref="I8:K8"/>
    <mergeCell ref="B6:B8"/>
    <mergeCell ref="M6:M8"/>
    <mergeCell ref="Q6:S6"/>
    <mergeCell ref="N8:P8"/>
    <mergeCell ref="Q8:S8"/>
    <mergeCell ref="C6:E6"/>
    <mergeCell ref="N6:P6"/>
    <mergeCell ref="F6:H6"/>
    <mergeCell ref="U6:U8"/>
    <mergeCell ref="V6:X6"/>
    <mergeCell ref="V8:X8"/>
    <mergeCell ref="I6:K6"/>
    <mergeCell ref="F8:G8"/>
  </mergeCells>
  <hyperlinks>
    <hyperlink ref="B3" location="Índice!A1" display="voltar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5703125" customWidth="1"/>
    <col min="2" max="2" width="27.5703125" bestFit="1" customWidth="1"/>
    <col min="3" max="3" width="99.28515625" customWidth="1"/>
  </cols>
  <sheetData>
    <row r="1" spans="1:3" ht="18" x14ac:dyDescent="0.25">
      <c r="B1" s="1" t="s">
        <v>49</v>
      </c>
    </row>
    <row r="2" spans="1:3" ht="18" x14ac:dyDescent="0.25">
      <c r="A2" s="30"/>
      <c r="B2" s="1" t="str">
        <f>Índice!B2</f>
        <v>1ª quinzena de julho 2020</v>
      </c>
    </row>
    <row r="3" spans="1:3" x14ac:dyDescent="0.25">
      <c r="B3" s="31" t="s">
        <v>52</v>
      </c>
    </row>
    <row r="4" spans="1:3" ht="18" x14ac:dyDescent="0.25">
      <c r="B4" s="1" t="s">
        <v>121</v>
      </c>
    </row>
    <row r="5" spans="1:3" ht="8.25" customHeight="1" x14ac:dyDescent="0.25"/>
    <row r="6" spans="1:3" x14ac:dyDescent="0.25">
      <c r="B6" s="131" t="s">
        <v>5</v>
      </c>
      <c r="C6" s="132"/>
    </row>
    <row r="7" spans="1:3" x14ac:dyDescent="0.25">
      <c r="B7" s="9" t="s">
        <v>6</v>
      </c>
      <c r="C7" s="32" t="s">
        <v>54</v>
      </c>
    </row>
    <row r="8" spans="1:3" x14ac:dyDescent="0.25">
      <c r="B8" s="9" t="s">
        <v>7</v>
      </c>
      <c r="C8" s="32" t="s">
        <v>55</v>
      </c>
    </row>
    <row r="9" spans="1:3" x14ac:dyDescent="0.25">
      <c r="B9" s="9" t="s">
        <v>8</v>
      </c>
      <c r="C9" s="32" t="s">
        <v>56</v>
      </c>
    </row>
    <row r="10" spans="1:3" x14ac:dyDescent="0.25">
      <c r="B10" s="9" t="s">
        <v>9</v>
      </c>
      <c r="C10" s="32" t="s">
        <v>64</v>
      </c>
    </row>
    <row r="11" spans="1:3" x14ac:dyDescent="0.25">
      <c r="B11" s="35"/>
      <c r="C11" s="36"/>
    </row>
    <row r="12" spans="1:3" x14ac:dyDescent="0.25">
      <c r="B12" s="133" t="s">
        <v>36</v>
      </c>
      <c r="C12" s="134"/>
    </row>
    <row r="13" spans="1:3" x14ac:dyDescent="0.25">
      <c r="B13" s="9" t="s">
        <v>29</v>
      </c>
      <c r="C13" s="32" t="s">
        <v>57</v>
      </c>
    </row>
    <row r="14" spans="1:3" x14ac:dyDescent="0.25">
      <c r="B14" s="9" t="s">
        <v>30</v>
      </c>
      <c r="C14" s="32" t="s">
        <v>58</v>
      </c>
    </row>
    <row r="15" spans="1:3" x14ac:dyDescent="0.25">
      <c r="B15" s="9" t="s">
        <v>31</v>
      </c>
      <c r="C15" s="32" t="s">
        <v>59</v>
      </c>
    </row>
    <row r="16" spans="1:3" x14ac:dyDescent="0.25">
      <c r="B16" s="9" t="s">
        <v>32</v>
      </c>
      <c r="C16" s="32" t="s">
        <v>60</v>
      </c>
    </row>
    <row r="17" spans="2:3" x14ac:dyDescent="0.25">
      <c r="B17" s="9" t="s">
        <v>33</v>
      </c>
      <c r="C17" s="32" t="s">
        <v>61</v>
      </c>
    </row>
    <row r="18" spans="2:3" x14ac:dyDescent="0.25">
      <c r="B18" s="9" t="s">
        <v>34</v>
      </c>
      <c r="C18" s="32" t="s">
        <v>62</v>
      </c>
    </row>
    <row r="19" spans="2:3" x14ac:dyDescent="0.25">
      <c r="B19" s="9" t="s">
        <v>35</v>
      </c>
      <c r="C19" s="32" t="s">
        <v>63</v>
      </c>
    </row>
    <row r="20" spans="2:3" x14ac:dyDescent="0.25">
      <c r="B20" s="35"/>
      <c r="C20" s="36"/>
    </row>
    <row r="21" spans="2:3" x14ac:dyDescent="0.25">
      <c r="B21" s="133" t="s">
        <v>65</v>
      </c>
      <c r="C21" s="134"/>
    </row>
    <row r="22" spans="2:3" ht="69.95" customHeight="1" x14ac:dyDescent="0.25">
      <c r="B22" s="9" t="s">
        <v>66</v>
      </c>
      <c r="C22" s="37" t="s">
        <v>69</v>
      </c>
    </row>
    <row r="23" spans="2:3" ht="69.95" customHeight="1" x14ac:dyDescent="0.25">
      <c r="B23" s="9" t="s">
        <v>67</v>
      </c>
      <c r="C23" s="37" t="s">
        <v>68</v>
      </c>
    </row>
  </sheetData>
  <mergeCells count="3">
    <mergeCell ref="B6:C6"/>
    <mergeCell ref="B12:C12"/>
    <mergeCell ref="B21:C21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9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5" width="14.5703125" customWidth="1"/>
    <col min="6" max="6" width="3.42578125" customWidth="1"/>
    <col min="7" max="7" width="27.5703125" bestFit="1" customWidth="1"/>
    <col min="8" max="10" width="13.7109375" customWidth="1"/>
  </cols>
  <sheetData>
    <row r="1" spans="1:10" ht="18" x14ac:dyDescent="0.25">
      <c r="B1" s="1" t="s">
        <v>49</v>
      </c>
    </row>
    <row r="2" spans="1:10" ht="18" x14ac:dyDescent="0.25">
      <c r="A2" s="30"/>
      <c r="B2" s="1" t="str">
        <f>Índice!B2</f>
        <v>1ª quinzena de julho 2020</v>
      </c>
    </row>
    <row r="3" spans="1:10" x14ac:dyDescent="0.25">
      <c r="B3" s="31" t="s">
        <v>52</v>
      </c>
    </row>
    <row r="4" spans="1:10" ht="18" customHeight="1" x14ac:dyDescent="0.25">
      <c r="B4" s="1" t="s">
        <v>70</v>
      </c>
      <c r="C4" s="1"/>
      <c r="D4" s="1"/>
      <c r="E4" s="1"/>
    </row>
    <row r="5" spans="1:10" ht="4.5" customHeight="1" x14ac:dyDescent="0.25"/>
    <row r="6" spans="1:10" x14ac:dyDescent="0.25">
      <c r="B6" s="20" t="s">
        <v>46</v>
      </c>
      <c r="G6" s="20" t="s">
        <v>47</v>
      </c>
      <c r="H6" s="19"/>
      <c r="I6" s="19"/>
      <c r="J6" s="19"/>
    </row>
    <row r="7" spans="1:10" ht="56.25" x14ac:dyDescent="0.25">
      <c r="B7" s="3" t="s">
        <v>0</v>
      </c>
      <c r="C7" s="3" t="s">
        <v>1</v>
      </c>
      <c r="D7" s="3" t="s">
        <v>2</v>
      </c>
      <c r="E7" s="3" t="s">
        <v>3</v>
      </c>
      <c r="G7" s="3" t="s">
        <v>0</v>
      </c>
      <c r="H7" s="3" t="s">
        <v>1</v>
      </c>
      <c r="I7" s="3" t="s">
        <v>2</v>
      </c>
      <c r="J7" s="3" t="s">
        <v>3</v>
      </c>
    </row>
    <row r="8" spans="1:10" x14ac:dyDescent="0.25">
      <c r="B8" s="4" t="s">
        <v>4</v>
      </c>
      <c r="C8" s="5"/>
      <c r="D8" s="5"/>
      <c r="E8" s="5"/>
      <c r="G8" s="4" t="s">
        <v>4</v>
      </c>
      <c r="H8" s="5"/>
      <c r="I8" s="5"/>
      <c r="J8" s="5"/>
    </row>
    <row r="9" spans="1:10" x14ac:dyDescent="0.25">
      <c r="B9" s="6" t="s">
        <v>4</v>
      </c>
      <c r="C9" s="7">
        <v>4790</v>
      </c>
      <c r="D9" s="7">
        <v>45</v>
      </c>
      <c r="E9" s="7">
        <v>15</v>
      </c>
      <c r="G9" s="6" t="s">
        <v>4</v>
      </c>
      <c r="H9" s="11">
        <f>C9/($C$9+$D$9+$E$9)*100</f>
        <v>98.762886597938149</v>
      </c>
      <c r="I9" s="11">
        <f t="shared" ref="I9:J9" si="0">D9/($C$9+$D$9+$E$9)*100</f>
        <v>0.92783505154639179</v>
      </c>
      <c r="J9" s="11">
        <f t="shared" si="0"/>
        <v>0.30927835051546393</v>
      </c>
    </row>
    <row r="10" spans="1:10" x14ac:dyDescent="0.25">
      <c r="B10" s="4" t="s">
        <v>5</v>
      </c>
      <c r="C10" s="8"/>
      <c r="D10" s="8"/>
      <c r="E10" s="8"/>
      <c r="G10" s="4" t="s">
        <v>5</v>
      </c>
      <c r="H10" s="12"/>
      <c r="I10" s="12"/>
      <c r="J10" s="12"/>
    </row>
    <row r="11" spans="1:10" x14ac:dyDescent="0.25">
      <c r="B11" s="9" t="s">
        <v>6</v>
      </c>
      <c r="C11" s="10">
        <v>1027</v>
      </c>
      <c r="D11" s="10">
        <v>13</v>
      </c>
      <c r="E11" s="10">
        <v>3</v>
      </c>
      <c r="G11" s="9" t="s">
        <v>6</v>
      </c>
      <c r="H11" s="13">
        <f>C11/($C$11+$D$11+$E$11)*100</f>
        <v>98.465963566634713</v>
      </c>
      <c r="I11" s="13">
        <f t="shared" ref="I11:J11" si="1">D11/($C$11+$D$11+$E$11)*100</f>
        <v>1.2464046021093003</v>
      </c>
      <c r="J11" s="13">
        <f t="shared" si="1"/>
        <v>0.28763183125599234</v>
      </c>
    </row>
    <row r="12" spans="1:10" x14ac:dyDescent="0.25">
      <c r="B12" s="9" t="s">
        <v>7</v>
      </c>
      <c r="C12" s="10">
        <v>1690</v>
      </c>
      <c r="D12" s="10">
        <v>14</v>
      </c>
      <c r="E12" s="10">
        <v>6</v>
      </c>
      <c r="G12" s="9" t="s">
        <v>7</v>
      </c>
      <c r="H12" s="13">
        <f>C12/($C$12+$D$12+$E$12)*100</f>
        <v>98.830409356725141</v>
      </c>
      <c r="I12" s="13">
        <f t="shared" ref="I12:J12" si="2">D12/($C$12+$D$12+$E$12)*100</f>
        <v>0.81871345029239773</v>
      </c>
      <c r="J12" s="13">
        <f t="shared" si="2"/>
        <v>0.35087719298245612</v>
      </c>
    </row>
    <row r="13" spans="1:10" x14ac:dyDescent="0.25">
      <c r="B13" s="9" t="s">
        <v>8</v>
      </c>
      <c r="C13" s="10">
        <v>1364</v>
      </c>
      <c r="D13" s="10">
        <v>14</v>
      </c>
      <c r="E13" s="10">
        <v>5</v>
      </c>
      <c r="G13" s="9" t="s">
        <v>8</v>
      </c>
      <c r="H13" s="13">
        <f>C13/($C$13+$D$13+$E$13)*100</f>
        <v>98.626174981923356</v>
      </c>
      <c r="I13" s="13">
        <f t="shared" ref="I13:J13" si="3">D13/($C$13+$D$13+$E$13)*100</f>
        <v>1.0122921185827911</v>
      </c>
      <c r="J13" s="13">
        <f t="shared" si="3"/>
        <v>0.36153289949385392</v>
      </c>
    </row>
    <row r="14" spans="1:10" x14ac:dyDescent="0.25">
      <c r="B14" s="9" t="s">
        <v>9</v>
      </c>
      <c r="C14" s="10">
        <v>709</v>
      </c>
      <c r="D14" s="10">
        <v>4</v>
      </c>
      <c r="E14" s="10">
        <v>1</v>
      </c>
      <c r="G14" s="9" t="s">
        <v>9</v>
      </c>
      <c r="H14" s="13">
        <f>C14/($C$14+$D$14+$E$14)*100</f>
        <v>99.299719887955177</v>
      </c>
      <c r="I14" s="13">
        <f t="shared" ref="I14:J14" si="4">D14/($C$14+$D$14+$E$14)*100</f>
        <v>0.56022408963585435</v>
      </c>
      <c r="J14" s="13">
        <f t="shared" si="4"/>
        <v>0.14005602240896359</v>
      </c>
    </row>
    <row r="15" spans="1:10" x14ac:dyDescent="0.25">
      <c r="B15" s="4" t="s">
        <v>36</v>
      </c>
      <c r="C15" s="8"/>
      <c r="D15" s="8"/>
      <c r="E15" s="8"/>
      <c r="G15" s="4" t="s">
        <v>36</v>
      </c>
      <c r="H15" s="8"/>
      <c r="I15" s="8"/>
      <c r="J15" s="8"/>
    </row>
    <row r="16" spans="1:10" x14ac:dyDescent="0.25">
      <c r="B16" s="9" t="s">
        <v>29</v>
      </c>
      <c r="C16" s="10">
        <v>1390</v>
      </c>
      <c r="D16" s="10">
        <v>6</v>
      </c>
      <c r="E16" s="10">
        <v>0</v>
      </c>
      <c r="G16" s="9" t="s">
        <v>29</v>
      </c>
      <c r="H16" s="13">
        <f>C16/($C$16+$D$16+$E$16)*100</f>
        <v>99.570200573065904</v>
      </c>
      <c r="I16" s="13">
        <f t="shared" ref="I16:J16" si="5">D16/($C$16+$D$16+$E$16)*100</f>
        <v>0.42979942693409745</v>
      </c>
      <c r="J16" s="13">
        <f t="shared" si="5"/>
        <v>0</v>
      </c>
    </row>
    <row r="17" spans="2:10" x14ac:dyDescent="0.25">
      <c r="B17" s="9" t="s">
        <v>30</v>
      </c>
      <c r="C17" s="10">
        <v>540</v>
      </c>
      <c r="D17" s="10">
        <v>5</v>
      </c>
      <c r="E17" s="10">
        <v>1</v>
      </c>
      <c r="G17" s="9" t="s">
        <v>30</v>
      </c>
      <c r="H17" s="13">
        <f>C17/($C$17+$D$17+$E$17)*100</f>
        <v>98.901098901098905</v>
      </c>
      <c r="I17" s="13">
        <f t="shared" ref="I17:J17" si="6">D17/($C$17+$D$17+$E$17)*100</f>
        <v>0.91575091575091583</v>
      </c>
      <c r="J17" s="13">
        <f t="shared" si="6"/>
        <v>0.18315018315018314</v>
      </c>
    </row>
    <row r="18" spans="2:10" x14ac:dyDescent="0.25">
      <c r="B18" s="9" t="s">
        <v>31</v>
      </c>
      <c r="C18" s="10">
        <v>1489</v>
      </c>
      <c r="D18" s="10">
        <v>2</v>
      </c>
      <c r="E18" s="10">
        <v>4</v>
      </c>
      <c r="G18" s="9" t="s">
        <v>31</v>
      </c>
      <c r="H18" s="13">
        <f>C18/($C$18+$D$18+$E$18)*100</f>
        <v>99.598662207357862</v>
      </c>
      <c r="I18" s="13">
        <f t="shared" ref="I18:J18" si="7">D18/($C$18+$D$18+$E$18)*100</f>
        <v>0.13377926421404682</v>
      </c>
      <c r="J18" s="13">
        <f t="shared" si="7"/>
        <v>0.26755852842809363</v>
      </c>
    </row>
    <row r="19" spans="2:10" x14ac:dyDescent="0.25">
      <c r="B19" s="9" t="s">
        <v>32</v>
      </c>
      <c r="C19" s="10">
        <v>154</v>
      </c>
      <c r="D19" s="10">
        <v>1</v>
      </c>
      <c r="E19" s="10">
        <v>1</v>
      </c>
      <c r="G19" s="9" t="s">
        <v>32</v>
      </c>
      <c r="H19" s="13">
        <f>C19/($C$19+$D$19+$E$19)*100</f>
        <v>98.71794871794873</v>
      </c>
      <c r="I19" s="13">
        <f t="shared" ref="I19:J19" si="8">D19/($C$19+$D$19+$E$19)*100</f>
        <v>0.64102564102564097</v>
      </c>
      <c r="J19" s="13">
        <f t="shared" si="8"/>
        <v>0.64102564102564097</v>
      </c>
    </row>
    <row r="20" spans="2:10" x14ac:dyDescent="0.25">
      <c r="B20" s="9" t="s">
        <v>33</v>
      </c>
      <c r="C20" s="10">
        <v>277</v>
      </c>
      <c r="D20" s="10">
        <v>17</v>
      </c>
      <c r="E20" s="10">
        <v>4</v>
      </c>
      <c r="G20" s="9" t="s">
        <v>33</v>
      </c>
      <c r="H20" s="13">
        <f>C20/($C$20+$D$20+$E$20)*100</f>
        <v>92.953020134228197</v>
      </c>
      <c r="I20" s="13">
        <f t="shared" ref="I20:J20" si="9">D20/($C$20+$D$20+$E$20)*100</f>
        <v>5.7046979865771812</v>
      </c>
      <c r="J20" s="13">
        <f t="shared" si="9"/>
        <v>1.3422818791946309</v>
      </c>
    </row>
    <row r="21" spans="2:10" x14ac:dyDescent="0.25">
      <c r="B21" s="9" t="s">
        <v>34</v>
      </c>
      <c r="C21" s="10">
        <v>179</v>
      </c>
      <c r="D21" s="10">
        <v>2</v>
      </c>
      <c r="E21" s="10">
        <v>0</v>
      </c>
      <c r="G21" s="9" t="s">
        <v>34</v>
      </c>
      <c r="H21" s="13">
        <f>C21/($C$21+$D$21+$E$21)*100</f>
        <v>98.895027624309392</v>
      </c>
      <c r="I21" s="13">
        <f t="shared" ref="I21:J21" si="10">D21/($C$21+$D$21+$E$21)*100</f>
        <v>1.1049723756906076</v>
      </c>
      <c r="J21" s="13">
        <f t="shared" si="10"/>
        <v>0</v>
      </c>
    </row>
    <row r="22" spans="2:10" x14ac:dyDescent="0.25">
      <c r="B22" s="9" t="s">
        <v>35</v>
      </c>
      <c r="C22" s="10">
        <v>761</v>
      </c>
      <c r="D22" s="10">
        <v>12</v>
      </c>
      <c r="E22" s="10">
        <v>5</v>
      </c>
      <c r="G22" s="9" t="s">
        <v>35</v>
      </c>
      <c r="H22" s="13">
        <f>C22/($C$22+$D$22+$E$22)*100</f>
        <v>97.814910025706936</v>
      </c>
      <c r="I22" s="13">
        <f t="shared" ref="I22:J22" si="11">D22/($C$22+$D$22+$E$22)*100</f>
        <v>1.5424164524421593</v>
      </c>
      <c r="J22" s="13">
        <f t="shared" si="11"/>
        <v>0.64267352185089976</v>
      </c>
    </row>
    <row r="23" spans="2:10" x14ac:dyDescent="0.25">
      <c r="B23" s="4" t="s">
        <v>65</v>
      </c>
      <c r="C23" s="19"/>
      <c r="D23" s="19"/>
      <c r="E23" s="19"/>
      <c r="G23" s="4" t="s">
        <v>65</v>
      </c>
      <c r="H23" s="33"/>
      <c r="I23" s="33"/>
      <c r="J23" s="33"/>
    </row>
    <row r="24" spans="2:10" x14ac:dyDescent="0.25">
      <c r="B24" s="9" t="s">
        <v>66</v>
      </c>
      <c r="C24" s="10">
        <v>3507</v>
      </c>
      <c r="D24" s="10">
        <v>34</v>
      </c>
      <c r="E24" s="10">
        <v>13</v>
      </c>
      <c r="G24" s="9" t="s">
        <v>66</v>
      </c>
      <c r="H24" s="38">
        <f t="shared" ref="H24:H25" si="12">C24/SUM($C24:$E24)*100</f>
        <v>98.677546426561619</v>
      </c>
      <c r="I24" s="38">
        <f t="shared" ref="I24:I25" si="13">D24/SUM($C24:$E24)*100</f>
        <v>0.95666854248733812</v>
      </c>
      <c r="J24" s="38">
        <f t="shared" ref="J24:J25" si="14">E24/SUM($C24:$E24)*100</f>
        <v>0.36578503095104103</v>
      </c>
    </row>
    <row r="25" spans="2:10" x14ac:dyDescent="0.25">
      <c r="B25" s="9" t="s">
        <v>67</v>
      </c>
      <c r="C25" s="10">
        <v>1283</v>
      </c>
      <c r="D25" s="10">
        <v>11</v>
      </c>
      <c r="E25" s="10">
        <v>2</v>
      </c>
      <c r="G25" s="9" t="s">
        <v>67</v>
      </c>
      <c r="H25" s="38">
        <f t="shared" si="12"/>
        <v>98.996913580246911</v>
      </c>
      <c r="I25" s="38">
        <f t="shared" si="13"/>
        <v>0.84876543209876543</v>
      </c>
      <c r="J25" s="38">
        <f t="shared" si="14"/>
        <v>0.15432098765432098</v>
      </c>
    </row>
  </sheetData>
  <hyperlinks>
    <hyperlink ref="E7" location="'Q32'!A1" display="Encerrou definitivamente"/>
    <hyperlink ref="B3" location="Índice!A1" display="voltar"/>
  </hyperlink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6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22" width="10.140625" customWidth="1"/>
    <col min="23" max="23" width="3.42578125" customWidth="1"/>
    <col min="24" max="24" width="27.7109375" customWidth="1"/>
  </cols>
  <sheetData>
    <row r="1" spans="1:44" ht="18" x14ac:dyDescent="0.25">
      <c r="B1" s="1" t="s">
        <v>49</v>
      </c>
    </row>
    <row r="2" spans="1:44" ht="18" x14ac:dyDescent="0.25">
      <c r="A2" s="30"/>
      <c r="B2" s="1" t="str">
        <f>Índice!B2</f>
        <v>1ª quinzena de julho 2020</v>
      </c>
    </row>
    <row r="3" spans="1:44" x14ac:dyDescent="0.25">
      <c r="B3" s="31" t="s">
        <v>52</v>
      </c>
    </row>
    <row r="4" spans="1:44" ht="18" customHeight="1" x14ac:dyDescent="0.25">
      <c r="B4" s="1" t="s">
        <v>71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44" ht="4.5" customHeight="1" x14ac:dyDescent="0.25"/>
    <row r="6" spans="1:44" x14ac:dyDescent="0.25">
      <c r="B6" s="20" t="s">
        <v>46</v>
      </c>
      <c r="X6" s="20" t="s">
        <v>47</v>
      </c>
    </row>
    <row r="7" spans="1:44" x14ac:dyDescent="0.25">
      <c r="B7" s="117" t="s">
        <v>0</v>
      </c>
      <c r="C7" s="117" t="s">
        <v>21</v>
      </c>
      <c r="D7" s="117"/>
      <c r="E7" s="117"/>
      <c r="F7" s="117"/>
      <c r="G7" s="119"/>
      <c r="H7" s="120" t="s">
        <v>22</v>
      </c>
      <c r="I7" s="117"/>
      <c r="J7" s="117"/>
      <c r="K7" s="117"/>
      <c r="L7" s="121"/>
      <c r="M7" s="122" t="s">
        <v>23</v>
      </c>
      <c r="N7" s="117"/>
      <c r="O7" s="117"/>
      <c r="P7" s="117"/>
      <c r="Q7" s="123"/>
      <c r="R7" s="124" t="s">
        <v>24</v>
      </c>
      <c r="S7" s="117"/>
      <c r="T7" s="117"/>
      <c r="U7" s="117"/>
      <c r="V7" s="117"/>
      <c r="X7" s="117" t="s">
        <v>0</v>
      </c>
      <c r="Y7" s="117" t="s">
        <v>21</v>
      </c>
      <c r="Z7" s="117"/>
      <c r="AA7" s="117"/>
      <c r="AB7" s="117"/>
      <c r="AC7" s="119"/>
      <c r="AD7" s="120" t="s">
        <v>22</v>
      </c>
      <c r="AE7" s="117"/>
      <c r="AF7" s="117"/>
      <c r="AG7" s="117"/>
      <c r="AH7" s="121"/>
      <c r="AI7" s="122" t="s">
        <v>23</v>
      </c>
      <c r="AJ7" s="117"/>
      <c r="AK7" s="117"/>
      <c r="AL7" s="117"/>
      <c r="AM7" s="123"/>
      <c r="AN7" s="124" t="s">
        <v>24</v>
      </c>
      <c r="AO7" s="117"/>
      <c r="AP7" s="117"/>
      <c r="AQ7" s="117"/>
      <c r="AR7" s="117"/>
    </row>
    <row r="8" spans="1:44" ht="33.75" x14ac:dyDescent="0.25">
      <c r="B8" s="118"/>
      <c r="C8" s="46" t="s">
        <v>25</v>
      </c>
      <c r="D8" s="46" t="s">
        <v>26</v>
      </c>
      <c r="E8" s="46" t="s">
        <v>27</v>
      </c>
      <c r="F8" s="46" t="s">
        <v>99</v>
      </c>
      <c r="G8" s="47" t="s">
        <v>28</v>
      </c>
      <c r="H8" s="54" t="s">
        <v>25</v>
      </c>
      <c r="I8" s="46" t="s">
        <v>26</v>
      </c>
      <c r="J8" s="46" t="s">
        <v>27</v>
      </c>
      <c r="K8" s="102" t="s">
        <v>99</v>
      </c>
      <c r="L8" s="55" t="s">
        <v>28</v>
      </c>
      <c r="M8" s="66" t="s">
        <v>25</v>
      </c>
      <c r="N8" s="46" t="s">
        <v>26</v>
      </c>
      <c r="O8" s="46" t="s">
        <v>27</v>
      </c>
      <c r="P8" s="102" t="s">
        <v>99</v>
      </c>
      <c r="Q8" s="67" t="s">
        <v>28</v>
      </c>
      <c r="R8" s="21" t="s">
        <v>25</v>
      </c>
      <c r="S8" s="14" t="s">
        <v>26</v>
      </c>
      <c r="T8" s="14" t="s">
        <v>27</v>
      </c>
      <c r="U8" s="102" t="s">
        <v>99</v>
      </c>
      <c r="V8" s="14" t="s">
        <v>28</v>
      </c>
      <c r="X8" s="118"/>
      <c r="Y8" s="46" t="s">
        <v>25</v>
      </c>
      <c r="Z8" s="46" t="s">
        <v>26</v>
      </c>
      <c r="AA8" s="46" t="s">
        <v>27</v>
      </c>
      <c r="AB8" s="102" t="s">
        <v>99</v>
      </c>
      <c r="AC8" s="47" t="s">
        <v>28</v>
      </c>
      <c r="AD8" s="54" t="s">
        <v>25</v>
      </c>
      <c r="AE8" s="46" t="s">
        <v>26</v>
      </c>
      <c r="AF8" s="46" t="s">
        <v>27</v>
      </c>
      <c r="AG8" s="102" t="s">
        <v>99</v>
      </c>
      <c r="AH8" s="55" t="s">
        <v>28</v>
      </c>
      <c r="AI8" s="66" t="s">
        <v>25</v>
      </c>
      <c r="AJ8" s="46" t="s">
        <v>26</v>
      </c>
      <c r="AK8" s="46" t="s">
        <v>27</v>
      </c>
      <c r="AL8" s="102" t="s">
        <v>99</v>
      </c>
      <c r="AM8" s="67" t="s">
        <v>28</v>
      </c>
      <c r="AN8" s="21" t="s">
        <v>25</v>
      </c>
      <c r="AO8" s="14" t="s">
        <v>26</v>
      </c>
      <c r="AP8" s="14" t="s">
        <v>27</v>
      </c>
      <c r="AQ8" s="102" t="s">
        <v>99</v>
      </c>
      <c r="AR8" s="14" t="s">
        <v>28</v>
      </c>
    </row>
    <row r="9" spans="1:44" x14ac:dyDescent="0.25">
      <c r="B9" s="4" t="s">
        <v>4</v>
      </c>
      <c r="C9" s="5"/>
      <c r="D9" s="5"/>
      <c r="E9" s="5"/>
      <c r="F9" s="5"/>
      <c r="G9" s="48"/>
      <c r="H9" s="56"/>
      <c r="I9" s="5"/>
      <c r="J9" s="5"/>
      <c r="K9" s="5"/>
      <c r="L9" s="57"/>
      <c r="M9" s="68"/>
      <c r="N9" s="5"/>
      <c r="O9" s="5"/>
      <c r="P9" s="5"/>
      <c r="Q9" s="69"/>
      <c r="R9" s="5"/>
      <c r="S9" s="5"/>
      <c r="T9" s="5"/>
      <c r="U9" s="5"/>
      <c r="V9" s="5"/>
      <c r="X9" s="4" t="s">
        <v>4</v>
      </c>
      <c r="Y9" s="5"/>
      <c r="Z9" s="5"/>
      <c r="AA9" s="5"/>
      <c r="AB9" s="5"/>
      <c r="AC9" s="48"/>
      <c r="AD9" s="56"/>
      <c r="AE9" s="5"/>
      <c r="AF9" s="5"/>
      <c r="AG9" s="5"/>
      <c r="AH9" s="57"/>
      <c r="AI9" s="68"/>
      <c r="AJ9" s="5"/>
      <c r="AK9" s="5"/>
      <c r="AL9" s="5"/>
      <c r="AM9" s="69"/>
      <c r="AN9" s="5"/>
      <c r="AO9" s="5"/>
      <c r="AP9" s="5"/>
      <c r="AQ9" s="5"/>
      <c r="AR9" s="5"/>
    </row>
    <row r="10" spans="1:44" x14ac:dyDescent="0.25">
      <c r="B10" s="6" t="s">
        <v>4</v>
      </c>
      <c r="C10" s="7">
        <v>1</v>
      </c>
      <c r="D10" s="7">
        <v>0</v>
      </c>
      <c r="E10" s="7">
        <v>2</v>
      </c>
      <c r="F10" s="7">
        <v>2</v>
      </c>
      <c r="G10" s="49">
        <v>10</v>
      </c>
      <c r="H10" s="58">
        <v>0</v>
      </c>
      <c r="I10" s="7">
        <v>0</v>
      </c>
      <c r="J10" s="7">
        <v>2</v>
      </c>
      <c r="K10" s="7">
        <v>3</v>
      </c>
      <c r="L10" s="59">
        <v>10</v>
      </c>
      <c r="M10" s="70">
        <v>0</v>
      </c>
      <c r="N10" s="7">
        <v>0</v>
      </c>
      <c r="O10" s="7">
        <v>2</v>
      </c>
      <c r="P10" s="7">
        <v>3</v>
      </c>
      <c r="Q10" s="71">
        <v>10</v>
      </c>
      <c r="R10" s="28">
        <v>3</v>
      </c>
      <c r="S10" s="7">
        <v>0</v>
      </c>
      <c r="T10" s="7">
        <v>2</v>
      </c>
      <c r="U10" s="7">
        <v>1</v>
      </c>
      <c r="V10" s="7">
        <v>9</v>
      </c>
      <c r="X10" s="6" t="s">
        <v>4</v>
      </c>
      <c r="Y10" s="11">
        <f>C10/(C10+D10+E10+F10+G10)*100</f>
        <v>6.666666666666667</v>
      </c>
      <c r="Z10" s="11">
        <f>D10/(D10+E10+F10+G10+C10)*100</f>
        <v>0</v>
      </c>
      <c r="AA10" s="11">
        <f>E10/(E10+F10+G10+D10+C10)*100</f>
        <v>13.333333333333334</v>
      </c>
      <c r="AB10" s="11">
        <f>F10/(F10+G10+E10+D10+C10)*100</f>
        <v>13.333333333333334</v>
      </c>
      <c r="AC10" s="78">
        <f>G10/(G10+F10+E10+D10+C10)*100</f>
        <v>66.666666666666657</v>
      </c>
      <c r="AD10" s="82">
        <f>H10/(H10+I10+J10+K10+L10)*100</f>
        <v>0</v>
      </c>
      <c r="AE10" s="11">
        <f>I10/(I10+J10+K10+L10+H10)*100</f>
        <v>0</v>
      </c>
      <c r="AF10" s="11">
        <f>J10/(J10+K10+L10+I10+H10)*100</f>
        <v>13.333333333333334</v>
      </c>
      <c r="AG10" s="11">
        <f>K10/(K10+L10+J10+I10+H10)*100</f>
        <v>20</v>
      </c>
      <c r="AH10" s="83">
        <f>L10/(L10+K10+J10+I10+H10)*100</f>
        <v>66.666666666666657</v>
      </c>
      <c r="AI10" s="90">
        <f>M10/(M10+N10+O10+P10+Q10)*100</f>
        <v>0</v>
      </c>
      <c r="AJ10" s="11">
        <f>N10/(N10+O10+P10+Q10+M10)*100</f>
        <v>0</v>
      </c>
      <c r="AK10" s="11">
        <f>O10/(O10+P10+Q10+N10+M10)*100</f>
        <v>13.333333333333334</v>
      </c>
      <c r="AL10" s="11">
        <f>P10/(P10+Q10+O10+N10+M10)*100</f>
        <v>20</v>
      </c>
      <c r="AM10" s="91">
        <f>Q10/(Q10+P10+O10+N10+M10)*100</f>
        <v>66.666666666666657</v>
      </c>
      <c r="AN10" s="26">
        <f>R10/(R10+S10+T10+U10+V10)*100</f>
        <v>20</v>
      </c>
      <c r="AO10" s="11">
        <f>S10/(S10+T10+U10+V10+R10)*100</f>
        <v>0</v>
      </c>
      <c r="AP10" s="11">
        <f>T10/(T10+U10+V10+S10+R10)*100</f>
        <v>13.333333333333334</v>
      </c>
      <c r="AQ10" s="11">
        <f>U10/(U10+V10+T10+S10+R10)*100</f>
        <v>6.666666666666667</v>
      </c>
      <c r="AR10" s="11">
        <f>V10/(V10+U10+T10+S10+R10)*100</f>
        <v>60</v>
      </c>
    </row>
    <row r="11" spans="1:44" x14ac:dyDescent="0.25">
      <c r="B11" s="4" t="s">
        <v>5</v>
      </c>
      <c r="C11" s="8"/>
      <c r="D11" s="8"/>
      <c r="E11" s="8"/>
      <c r="F11" s="8"/>
      <c r="G11" s="50"/>
      <c r="H11" s="60"/>
      <c r="I11" s="8"/>
      <c r="J11" s="8"/>
      <c r="K11" s="8"/>
      <c r="L11" s="61"/>
      <c r="M11" s="72"/>
      <c r="N11" s="8"/>
      <c r="O11" s="8"/>
      <c r="P11" s="8"/>
      <c r="Q11" s="73"/>
      <c r="R11" s="8"/>
      <c r="S11" s="8"/>
      <c r="T11" s="8"/>
      <c r="U11" s="8"/>
      <c r="V11" s="8"/>
      <c r="X11" s="4" t="s">
        <v>5</v>
      </c>
      <c r="Y11" s="12"/>
      <c r="Z11" s="12"/>
      <c r="AA11" s="12"/>
      <c r="AB11" s="12"/>
      <c r="AC11" s="79"/>
      <c r="AD11" s="84"/>
      <c r="AE11" s="12"/>
      <c r="AF11" s="12"/>
      <c r="AG11" s="12"/>
      <c r="AH11" s="85"/>
      <c r="AI11" s="92"/>
      <c r="AJ11" s="12"/>
      <c r="AK11" s="12"/>
      <c r="AL11" s="12"/>
      <c r="AM11" s="93"/>
      <c r="AN11" s="12"/>
      <c r="AO11" s="12"/>
      <c r="AP11" s="12"/>
      <c r="AQ11" s="12"/>
      <c r="AR11" s="12"/>
    </row>
    <row r="12" spans="1:44" x14ac:dyDescent="0.25">
      <c r="B12" s="9" t="s">
        <v>6</v>
      </c>
      <c r="C12" s="10">
        <v>0</v>
      </c>
      <c r="D12" s="10">
        <v>0</v>
      </c>
      <c r="E12" s="10">
        <v>0</v>
      </c>
      <c r="F12" s="10">
        <v>1</v>
      </c>
      <c r="G12" s="51">
        <v>2</v>
      </c>
      <c r="H12" s="62">
        <v>0</v>
      </c>
      <c r="I12" s="10">
        <v>0</v>
      </c>
      <c r="J12" s="10">
        <v>0</v>
      </c>
      <c r="K12" s="10">
        <v>1</v>
      </c>
      <c r="L12" s="63">
        <v>2</v>
      </c>
      <c r="M12" s="74">
        <v>0</v>
      </c>
      <c r="N12" s="10">
        <v>0</v>
      </c>
      <c r="O12" s="10">
        <v>0</v>
      </c>
      <c r="P12" s="10">
        <v>1</v>
      </c>
      <c r="Q12" s="75">
        <v>2</v>
      </c>
      <c r="R12" s="29">
        <v>0</v>
      </c>
      <c r="S12" s="10">
        <v>0</v>
      </c>
      <c r="T12" s="10">
        <v>0</v>
      </c>
      <c r="U12" s="10">
        <v>1</v>
      </c>
      <c r="V12" s="10">
        <v>2</v>
      </c>
      <c r="X12" s="9" t="s">
        <v>6</v>
      </c>
      <c r="Y12" s="13">
        <f t="shared" ref="Y12:Y15" si="0">C12/(C12+D12+E12+F12+G12)*100</f>
        <v>0</v>
      </c>
      <c r="Z12" s="13">
        <f t="shared" ref="Z12:Z15" si="1">D12/(D12+E12+F12+G12+C12)*100</f>
        <v>0</v>
      </c>
      <c r="AA12" s="13">
        <f t="shared" ref="AA12:AA15" si="2">E12/(E12+F12+G12+D12+C12)*100</f>
        <v>0</v>
      </c>
      <c r="AB12" s="13">
        <f t="shared" ref="AB12:AB15" si="3">F12/(F12+G12+E12+D12+C12)*100</f>
        <v>33.333333333333329</v>
      </c>
      <c r="AC12" s="80">
        <f t="shared" ref="AC12:AC15" si="4">G12/(G12+F12+E12+D12+C12)*100</f>
        <v>66.666666666666657</v>
      </c>
      <c r="AD12" s="86">
        <f t="shared" ref="AD12:AD15" si="5">H12/(H12+I12+J12+K12+L12)*100</f>
        <v>0</v>
      </c>
      <c r="AE12" s="13">
        <f t="shared" ref="AE12:AE15" si="6">I12/(I12+J12+K12+L12+H12)*100</f>
        <v>0</v>
      </c>
      <c r="AF12" s="13">
        <f t="shared" ref="AF12:AF15" si="7">J12/(J12+K12+L12+I12+H12)*100</f>
        <v>0</v>
      </c>
      <c r="AG12" s="13">
        <f t="shared" ref="AG12:AG15" si="8">K12/(K12+L12+J12+I12+H12)*100</f>
        <v>33.333333333333329</v>
      </c>
      <c r="AH12" s="87">
        <f t="shared" ref="AH12:AH15" si="9">L12/(L12+K12+J12+I12+H12)*100</f>
        <v>66.666666666666657</v>
      </c>
      <c r="AI12" s="94">
        <f t="shared" ref="AI12:AI15" si="10">M12/(M12+N12+O12+P12+Q12)*100</f>
        <v>0</v>
      </c>
      <c r="AJ12" s="13">
        <f t="shared" ref="AJ12:AJ15" si="11">N12/(N12+O12+P12+Q12+M12)*100</f>
        <v>0</v>
      </c>
      <c r="AK12" s="13">
        <f t="shared" ref="AK12:AK15" si="12">O12/(O12+P12+Q12+N12+M12)*100</f>
        <v>0</v>
      </c>
      <c r="AL12" s="13">
        <f t="shared" ref="AL12:AL15" si="13">P12/(P12+Q12+O12+N12+M12)*100</f>
        <v>33.333333333333329</v>
      </c>
      <c r="AM12" s="95">
        <f t="shared" ref="AM12:AM15" si="14">Q12/(Q12+P12+O12+N12+M12)*100</f>
        <v>66.666666666666657</v>
      </c>
      <c r="AN12" s="27">
        <f t="shared" ref="AN12:AN15" si="15">R12/(R12+S12+T12+U12+V12)*100</f>
        <v>0</v>
      </c>
      <c r="AO12" s="13">
        <f t="shared" ref="AO12:AO15" si="16">S12/(S12+T12+U12+V12+R12)*100</f>
        <v>0</v>
      </c>
      <c r="AP12" s="13">
        <f t="shared" ref="AP12:AP15" si="17">T12/(T12+U12+V12+S12+R12)*100</f>
        <v>0</v>
      </c>
      <c r="AQ12" s="13">
        <f t="shared" ref="AQ12:AQ15" si="18">U12/(U12+V12+T12+S12+R12)*100</f>
        <v>33.333333333333329</v>
      </c>
      <c r="AR12" s="13">
        <f t="shared" ref="AR12:AR15" si="19">V12/(V12+U12+T12+S12+R12)*100</f>
        <v>66.666666666666657</v>
      </c>
    </row>
    <row r="13" spans="1:44" x14ac:dyDescent="0.25">
      <c r="B13" s="9" t="s">
        <v>7</v>
      </c>
      <c r="C13" s="10">
        <v>0</v>
      </c>
      <c r="D13" s="10">
        <v>0</v>
      </c>
      <c r="E13" s="10">
        <v>0</v>
      </c>
      <c r="F13" s="10">
        <v>1</v>
      </c>
      <c r="G13" s="51">
        <v>5</v>
      </c>
      <c r="H13" s="62">
        <v>0</v>
      </c>
      <c r="I13" s="10">
        <v>0</v>
      </c>
      <c r="J13" s="10">
        <v>0</v>
      </c>
      <c r="K13" s="10">
        <v>1</v>
      </c>
      <c r="L13" s="63">
        <v>5</v>
      </c>
      <c r="M13" s="74">
        <v>0</v>
      </c>
      <c r="N13" s="10">
        <v>0</v>
      </c>
      <c r="O13" s="10">
        <v>0</v>
      </c>
      <c r="P13" s="10">
        <v>1</v>
      </c>
      <c r="Q13" s="75">
        <v>5</v>
      </c>
      <c r="R13" s="29">
        <v>1</v>
      </c>
      <c r="S13" s="10">
        <v>0</v>
      </c>
      <c r="T13" s="10">
        <v>0</v>
      </c>
      <c r="U13" s="10">
        <v>0</v>
      </c>
      <c r="V13" s="10">
        <v>5</v>
      </c>
      <c r="X13" s="9" t="s">
        <v>7</v>
      </c>
      <c r="Y13" s="13">
        <f t="shared" si="0"/>
        <v>0</v>
      </c>
      <c r="Z13" s="13">
        <f t="shared" si="1"/>
        <v>0</v>
      </c>
      <c r="AA13" s="13">
        <f t="shared" si="2"/>
        <v>0</v>
      </c>
      <c r="AB13" s="13">
        <f t="shared" si="3"/>
        <v>16.666666666666664</v>
      </c>
      <c r="AC13" s="80">
        <f t="shared" si="4"/>
        <v>83.333333333333343</v>
      </c>
      <c r="AD13" s="86">
        <f t="shared" si="5"/>
        <v>0</v>
      </c>
      <c r="AE13" s="13">
        <f t="shared" si="6"/>
        <v>0</v>
      </c>
      <c r="AF13" s="13">
        <f t="shared" si="7"/>
        <v>0</v>
      </c>
      <c r="AG13" s="13">
        <f t="shared" si="8"/>
        <v>16.666666666666664</v>
      </c>
      <c r="AH13" s="87">
        <f t="shared" si="9"/>
        <v>83.333333333333343</v>
      </c>
      <c r="AI13" s="94">
        <f t="shared" si="10"/>
        <v>0</v>
      </c>
      <c r="AJ13" s="13">
        <f t="shared" si="11"/>
        <v>0</v>
      </c>
      <c r="AK13" s="13">
        <f t="shared" si="12"/>
        <v>0</v>
      </c>
      <c r="AL13" s="13">
        <f t="shared" si="13"/>
        <v>16.666666666666664</v>
      </c>
      <c r="AM13" s="95">
        <f t="shared" si="14"/>
        <v>83.333333333333343</v>
      </c>
      <c r="AN13" s="27">
        <f t="shared" si="15"/>
        <v>16.666666666666664</v>
      </c>
      <c r="AO13" s="13">
        <f t="shared" si="16"/>
        <v>0</v>
      </c>
      <c r="AP13" s="13">
        <f t="shared" si="17"/>
        <v>0</v>
      </c>
      <c r="AQ13" s="13">
        <f t="shared" si="18"/>
        <v>0</v>
      </c>
      <c r="AR13" s="13">
        <f t="shared" si="19"/>
        <v>83.333333333333343</v>
      </c>
    </row>
    <row r="14" spans="1:44" x14ac:dyDescent="0.25">
      <c r="B14" s="9" t="s">
        <v>8</v>
      </c>
      <c r="C14" s="10">
        <v>1</v>
      </c>
      <c r="D14" s="10">
        <v>0</v>
      </c>
      <c r="E14" s="10">
        <v>1</v>
      </c>
      <c r="F14" s="10">
        <v>0</v>
      </c>
      <c r="G14" s="51">
        <v>3</v>
      </c>
      <c r="H14" s="62">
        <v>0</v>
      </c>
      <c r="I14" s="10">
        <v>0</v>
      </c>
      <c r="J14" s="10">
        <v>1</v>
      </c>
      <c r="K14" s="10">
        <v>1</v>
      </c>
      <c r="L14" s="63">
        <v>3</v>
      </c>
      <c r="M14" s="74">
        <v>0</v>
      </c>
      <c r="N14" s="10">
        <v>0</v>
      </c>
      <c r="O14" s="10">
        <v>1</v>
      </c>
      <c r="P14" s="10">
        <v>1</v>
      </c>
      <c r="Q14" s="75">
        <v>3</v>
      </c>
      <c r="R14" s="29">
        <v>2</v>
      </c>
      <c r="S14" s="10">
        <v>0</v>
      </c>
      <c r="T14" s="10">
        <v>1</v>
      </c>
      <c r="U14" s="10">
        <v>0</v>
      </c>
      <c r="V14" s="10">
        <v>2</v>
      </c>
      <c r="X14" s="9" t="s">
        <v>8</v>
      </c>
      <c r="Y14" s="13">
        <f t="shared" si="0"/>
        <v>20</v>
      </c>
      <c r="Z14" s="13">
        <f t="shared" si="1"/>
        <v>0</v>
      </c>
      <c r="AA14" s="13">
        <f t="shared" si="2"/>
        <v>20</v>
      </c>
      <c r="AB14" s="13">
        <f t="shared" si="3"/>
        <v>0</v>
      </c>
      <c r="AC14" s="80">
        <f t="shared" si="4"/>
        <v>60</v>
      </c>
      <c r="AD14" s="86">
        <f t="shared" si="5"/>
        <v>0</v>
      </c>
      <c r="AE14" s="13">
        <f t="shared" si="6"/>
        <v>0</v>
      </c>
      <c r="AF14" s="13">
        <f t="shared" si="7"/>
        <v>20</v>
      </c>
      <c r="AG14" s="13">
        <f t="shared" si="8"/>
        <v>20</v>
      </c>
      <c r="AH14" s="87">
        <f t="shared" si="9"/>
        <v>60</v>
      </c>
      <c r="AI14" s="94">
        <f t="shared" si="10"/>
        <v>0</v>
      </c>
      <c r="AJ14" s="13">
        <f t="shared" si="11"/>
        <v>0</v>
      </c>
      <c r="AK14" s="13">
        <f t="shared" si="12"/>
        <v>20</v>
      </c>
      <c r="AL14" s="13">
        <f t="shared" si="13"/>
        <v>20</v>
      </c>
      <c r="AM14" s="95">
        <f t="shared" si="14"/>
        <v>60</v>
      </c>
      <c r="AN14" s="27">
        <f t="shared" si="15"/>
        <v>40</v>
      </c>
      <c r="AO14" s="13">
        <f t="shared" si="16"/>
        <v>0</v>
      </c>
      <c r="AP14" s="13">
        <f t="shared" si="17"/>
        <v>20</v>
      </c>
      <c r="AQ14" s="13">
        <f t="shared" si="18"/>
        <v>0</v>
      </c>
      <c r="AR14" s="13">
        <f t="shared" si="19"/>
        <v>40</v>
      </c>
    </row>
    <row r="15" spans="1:44" x14ac:dyDescent="0.25">
      <c r="B15" s="9" t="s">
        <v>9</v>
      </c>
      <c r="C15" s="10">
        <v>0</v>
      </c>
      <c r="D15" s="10">
        <v>0</v>
      </c>
      <c r="E15" s="10">
        <v>1</v>
      </c>
      <c r="F15" s="10">
        <v>0</v>
      </c>
      <c r="G15" s="51">
        <v>0</v>
      </c>
      <c r="H15" s="62">
        <v>0</v>
      </c>
      <c r="I15" s="10">
        <v>0</v>
      </c>
      <c r="J15" s="10">
        <v>1</v>
      </c>
      <c r="K15" s="10">
        <v>0</v>
      </c>
      <c r="L15" s="63">
        <v>0</v>
      </c>
      <c r="M15" s="74">
        <v>0</v>
      </c>
      <c r="N15" s="10">
        <v>0</v>
      </c>
      <c r="O15" s="10">
        <v>1</v>
      </c>
      <c r="P15" s="10">
        <v>0</v>
      </c>
      <c r="Q15" s="75">
        <v>0</v>
      </c>
      <c r="R15" s="29">
        <v>0</v>
      </c>
      <c r="S15" s="10">
        <v>0</v>
      </c>
      <c r="T15" s="10">
        <v>1</v>
      </c>
      <c r="U15" s="10">
        <v>0</v>
      </c>
      <c r="V15" s="10">
        <v>0</v>
      </c>
      <c r="X15" s="9" t="s">
        <v>9</v>
      </c>
      <c r="Y15" s="13">
        <f t="shared" si="0"/>
        <v>0</v>
      </c>
      <c r="Z15" s="13">
        <f t="shared" si="1"/>
        <v>0</v>
      </c>
      <c r="AA15" s="13">
        <f t="shared" si="2"/>
        <v>100</v>
      </c>
      <c r="AB15" s="13">
        <f t="shared" si="3"/>
        <v>0</v>
      </c>
      <c r="AC15" s="80">
        <f t="shared" si="4"/>
        <v>0</v>
      </c>
      <c r="AD15" s="86">
        <f t="shared" si="5"/>
        <v>0</v>
      </c>
      <c r="AE15" s="13">
        <f t="shared" si="6"/>
        <v>0</v>
      </c>
      <c r="AF15" s="13">
        <f t="shared" si="7"/>
        <v>100</v>
      </c>
      <c r="AG15" s="13">
        <f t="shared" si="8"/>
        <v>0</v>
      </c>
      <c r="AH15" s="87">
        <f t="shared" si="9"/>
        <v>0</v>
      </c>
      <c r="AI15" s="94">
        <f t="shared" si="10"/>
        <v>0</v>
      </c>
      <c r="AJ15" s="13">
        <f t="shared" si="11"/>
        <v>0</v>
      </c>
      <c r="AK15" s="13">
        <f t="shared" si="12"/>
        <v>100</v>
      </c>
      <c r="AL15" s="13">
        <f t="shared" si="13"/>
        <v>0</v>
      </c>
      <c r="AM15" s="95">
        <f t="shared" si="14"/>
        <v>0</v>
      </c>
      <c r="AN15" s="27">
        <f t="shared" si="15"/>
        <v>0</v>
      </c>
      <c r="AO15" s="13">
        <f t="shared" si="16"/>
        <v>0</v>
      </c>
      <c r="AP15" s="13">
        <f t="shared" si="17"/>
        <v>100</v>
      </c>
      <c r="AQ15" s="13">
        <f t="shared" si="18"/>
        <v>0</v>
      </c>
      <c r="AR15" s="13">
        <f t="shared" si="19"/>
        <v>0</v>
      </c>
    </row>
    <row r="16" spans="1:44" x14ac:dyDescent="0.25">
      <c r="B16" s="4" t="s">
        <v>36</v>
      </c>
      <c r="C16" s="8"/>
      <c r="D16" s="8"/>
      <c r="E16" s="8"/>
      <c r="F16" s="8"/>
      <c r="G16" s="50"/>
      <c r="H16" s="60"/>
      <c r="I16" s="8"/>
      <c r="J16" s="8"/>
      <c r="K16" s="8"/>
      <c r="L16" s="61"/>
      <c r="M16" s="72"/>
      <c r="N16" s="8"/>
      <c r="O16" s="8"/>
      <c r="P16" s="8"/>
      <c r="Q16" s="73"/>
      <c r="R16" s="8"/>
      <c r="S16" s="8"/>
      <c r="T16" s="8"/>
      <c r="U16" s="8"/>
      <c r="V16" s="8"/>
      <c r="X16" s="4" t="s">
        <v>36</v>
      </c>
      <c r="Y16" s="8"/>
      <c r="Z16" s="8"/>
      <c r="AA16" s="8"/>
      <c r="AB16" s="8"/>
      <c r="AC16" s="50"/>
      <c r="AD16" s="60"/>
      <c r="AE16" s="8"/>
      <c r="AF16" s="8"/>
      <c r="AG16" s="8"/>
      <c r="AH16" s="61"/>
      <c r="AI16" s="72"/>
      <c r="AJ16" s="8"/>
      <c r="AK16" s="8"/>
      <c r="AL16" s="8"/>
      <c r="AM16" s="73"/>
      <c r="AN16" s="8"/>
      <c r="AO16" s="8"/>
      <c r="AP16" s="8"/>
      <c r="AQ16" s="8"/>
      <c r="AR16" s="8"/>
    </row>
    <row r="17" spans="2:44" x14ac:dyDescent="0.25">
      <c r="B17" s="9" t="s">
        <v>29</v>
      </c>
      <c r="C17" s="10">
        <v>0</v>
      </c>
      <c r="D17" s="10">
        <v>0</v>
      </c>
      <c r="E17" s="10">
        <v>0</v>
      </c>
      <c r="F17" s="10">
        <v>0</v>
      </c>
      <c r="G17" s="51">
        <v>0</v>
      </c>
      <c r="H17" s="62">
        <v>0</v>
      </c>
      <c r="I17" s="10">
        <v>0</v>
      </c>
      <c r="J17" s="10">
        <v>0</v>
      </c>
      <c r="K17" s="10">
        <v>0</v>
      </c>
      <c r="L17" s="63">
        <v>0</v>
      </c>
      <c r="M17" s="74">
        <v>0</v>
      </c>
      <c r="N17" s="10">
        <v>0</v>
      </c>
      <c r="O17" s="10">
        <v>0</v>
      </c>
      <c r="P17" s="10">
        <v>0</v>
      </c>
      <c r="Q17" s="75">
        <v>0</v>
      </c>
      <c r="R17" s="29">
        <v>0</v>
      </c>
      <c r="S17" s="10">
        <v>0</v>
      </c>
      <c r="T17" s="10">
        <v>0</v>
      </c>
      <c r="U17" s="10">
        <v>0</v>
      </c>
      <c r="V17" s="10">
        <v>0</v>
      </c>
      <c r="X17" s="9" t="s">
        <v>29</v>
      </c>
      <c r="Y17" s="13" t="e">
        <f t="shared" ref="Y17:Y23" si="20">C17/(C17+D17+E17+F17+G17)*100</f>
        <v>#DIV/0!</v>
      </c>
      <c r="Z17" s="13" t="e">
        <f t="shared" ref="Z17:Z23" si="21">D17/(D17+E17+F17+G17+C17)*100</f>
        <v>#DIV/0!</v>
      </c>
      <c r="AA17" s="13" t="e">
        <f t="shared" ref="AA17:AA23" si="22">E17/(E17+F17+G17+D17+C17)*100</f>
        <v>#DIV/0!</v>
      </c>
      <c r="AB17" s="13" t="e">
        <f t="shared" ref="AB17:AB23" si="23">F17/(F17+G17+E17+D17+C17)*100</f>
        <v>#DIV/0!</v>
      </c>
      <c r="AC17" s="80" t="e">
        <f t="shared" ref="AC17:AC23" si="24">G17/(G17+F17+E17+D17+C17)*100</f>
        <v>#DIV/0!</v>
      </c>
      <c r="AD17" s="86" t="e">
        <f t="shared" ref="AD17:AD23" si="25">H17/(H17+I17+J17+K17+L17)*100</f>
        <v>#DIV/0!</v>
      </c>
      <c r="AE17" s="13" t="e">
        <f t="shared" ref="AE17:AE23" si="26">I17/(I17+J17+K17+L17+H17)*100</f>
        <v>#DIV/0!</v>
      </c>
      <c r="AF17" s="13" t="e">
        <f t="shared" ref="AF17:AF23" si="27">J17/(J17+K17+L17+I17+H17)*100</f>
        <v>#DIV/0!</v>
      </c>
      <c r="AG17" s="13" t="e">
        <f t="shared" ref="AG17:AG23" si="28">K17/(K17+L17+J17+I17+H17)*100</f>
        <v>#DIV/0!</v>
      </c>
      <c r="AH17" s="87" t="e">
        <f t="shared" ref="AH17:AH23" si="29">L17/(L17+K17+J17+I17+H17)*100</f>
        <v>#DIV/0!</v>
      </c>
      <c r="AI17" s="94" t="e">
        <f t="shared" ref="AI17:AI23" si="30">M17/(M17+N17+O17+P17+Q17)*100</f>
        <v>#DIV/0!</v>
      </c>
      <c r="AJ17" s="13" t="e">
        <f t="shared" ref="AJ17:AJ23" si="31">N17/(N17+O17+P17+Q17+M17)*100</f>
        <v>#DIV/0!</v>
      </c>
      <c r="AK17" s="13" t="e">
        <f t="shared" ref="AK17:AK23" si="32">O17/(O17+P17+Q17+N17+M17)*100</f>
        <v>#DIV/0!</v>
      </c>
      <c r="AL17" s="13" t="e">
        <f t="shared" ref="AL17:AL23" si="33">P17/(P17+Q17+O17+N17+M17)*100</f>
        <v>#DIV/0!</v>
      </c>
      <c r="AM17" s="95" t="e">
        <f t="shared" ref="AM17:AM23" si="34">Q17/(Q17+P17+O17+N17+M17)*100</f>
        <v>#DIV/0!</v>
      </c>
      <c r="AN17" s="27" t="e">
        <f t="shared" ref="AN17:AN23" si="35">R17/(R17+S17+T17+U17+V17)*100</f>
        <v>#DIV/0!</v>
      </c>
      <c r="AO17" s="13" t="e">
        <f t="shared" ref="AO17:AO23" si="36">S17/(S17+T17+U17+V17+R17)*100</f>
        <v>#DIV/0!</v>
      </c>
      <c r="AP17" s="13" t="e">
        <f t="shared" ref="AP17:AP23" si="37">T17/(T17+U17+V17+S17+R17)*100</f>
        <v>#DIV/0!</v>
      </c>
      <c r="AQ17" s="13" t="e">
        <f t="shared" ref="AQ17:AQ23" si="38">U17/(U17+V17+T17+S17+R17)*100</f>
        <v>#DIV/0!</v>
      </c>
      <c r="AR17" s="13" t="e">
        <f t="shared" ref="AR17:AR23" si="39">V17/(V17+U17+T17+S17+R17)*100</f>
        <v>#DIV/0!</v>
      </c>
    </row>
    <row r="18" spans="2:44" x14ac:dyDescent="0.25">
      <c r="B18" s="9" t="s">
        <v>30</v>
      </c>
      <c r="C18" s="10">
        <v>0</v>
      </c>
      <c r="D18" s="10">
        <v>0</v>
      </c>
      <c r="E18" s="10">
        <v>0</v>
      </c>
      <c r="F18" s="10">
        <v>0</v>
      </c>
      <c r="G18" s="51">
        <v>1</v>
      </c>
      <c r="H18" s="62">
        <v>0</v>
      </c>
      <c r="I18" s="10">
        <v>0</v>
      </c>
      <c r="J18" s="10">
        <v>0</v>
      </c>
      <c r="K18" s="10">
        <v>0</v>
      </c>
      <c r="L18" s="63">
        <v>1</v>
      </c>
      <c r="M18" s="74">
        <v>0</v>
      </c>
      <c r="N18" s="10">
        <v>0</v>
      </c>
      <c r="O18" s="10">
        <v>0</v>
      </c>
      <c r="P18" s="10">
        <v>0</v>
      </c>
      <c r="Q18" s="75">
        <v>1</v>
      </c>
      <c r="R18" s="29">
        <v>1</v>
      </c>
      <c r="S18" s="10">
        <v>0</v>
      </c>
      <c r="T18" s="10">
        <v>0</v>
      </c>
      <c r="U18" s="10">
        <v>0</v>
      </c>
      <c r="V18" s="10">
        <v>0</v>
      </c>
      <c r="X18" s="9" t="s">
        <v>30</v>
      </c>
      <c r="Y18" s="13">
        <f t="shared" si="20"/>
        <v>0</v>
      </c>
      <c r="Z18" s="13">
        <f t="shared" si="21"/>
        <v>0</v>
      </c>
      <c r="AA18" s="13">
        <f t="shared" si="22"/>
        <v>0</v>
      </c>
      <c r="AB18" s="13">
        <f t="shared" si="23"/>
        <v>0</v>
      </c>
      <c r="AC18" s="80">
        <f t="shared" si="24"/>
        <v>100</v>
      </c>
      <c r="AD18" s="86">
        <f t="shared" si="25"/>
        <v>0</v>
      </c>
      <c r="AE18" s="13">
        <f t="shared" si="26"/>
        <v>0</v>
      </c>
      <c r="AF18" s="13">
        <f t="shared" si="27"/>
        <v>0</v>
      </c>
      <c r="AG18" s="13">
        <f t="shared" si="28"/>
        <v>0</v>
      </c>
      <c r="AH18" s="87">
        <f t="shared" si="29"/>
        <v>100</v>
      </c>
      <c r="AI18" s="94">
        <f t="shared" si="30"/>
        <v>0</v>
      </c>
      <c r="AJ18" s="13">
        <f t="shared" si="31"/>
        <v>0</v>
      </c>
      <c r="AK18" s="13">
        <f t="shared" si="32"/>
        <v>0</v>
      </c>
      <c r="AL18" s="13">
        <f t="shared" si="33"/>
        <v>0</v>
      </c>
      <c r="AM18" s="95">
        <f t="shared" si="34"/>
        <v>100</v>
      </c>
      <c r="AN18" s="27">
        <f t="shared" si="35"/>
        <v>100</v>
      </c>
      <c r="AO18" s="13">
        <f t="shared" si="36"/>
        <v>0</v>
      </c>
      <c r="AP18" s="13">
        <f t="shared" si="37"/>
        <v>0</v>
      </c>
      <c r="AQ18" s="13">
        <f t="shared" si="38"/>
        <v>0</v>
      </c>
      <c r="AR18" s="13">
        <f t="shared" si="39"/>
        <v>0</v>
      </c>
    </row>
    <row r="19" spans="2:44" x14ac:dyDescent="0.25">
      <c r="B19" s="9" t="s">
        <v>31</v>
      </c>
      <c r="C19" s="10">
        <v>0</v>
      </c>
      <c r="D19" s="10">
        <v>0</v>
      </c>
      <c r="E19" s="10">
        <v>1</v>
      </c>
      <c r="F19" s="10">
        <v>0</v>
      </c>
      <c r="G19" s="51">
        <v>3</v>
      </c>
      <c r="H19" s="62">
        <v>0</v>
      </c>
      <c r="I19" s="10">
        <v>0</v>
      </c>
      <c r="J19" s="10">
        <v>1</v>
      </c>
      <c r="K19" s="10">
        <v>0</v>
      </c>
      <c r="L19" s="63">
        <v>3</v>
      </c>
      <c r="M19" s="74">
        <v>0</v>
      </c>
      <c r="N19" s="10">
        <v>0</v>
      </c>
      <c r="O19" s="10">
        <v>1</v>
      </c>
      <c r="P19" s="10">
        <v>0</v>
      </c>
      <c r="Q19" s="75">
        <v>3</v>
      </c>
      <c r="R19" s="29">
        <v>0</v>
      </c>
      <c r="S19" s="10">
        <v>0</v>
      </c>
      <c r="T19" s="10">
        <v>1</v>
      </c>
      <c r="U19" s="10">
        <v>0</v>
      </c>
      <c r="V19" s="10">
        <v>3</v>
      </c>
      <c r="X19" s="9" t="s">
        <v>31</v>
      </c>
      <c r="Y19" s="13">
        <f t="shared" si="20"/>
        <v>0</v>
      </c>
      <c r="Z19" s="13">
        <f t="shared" si="21"/>
        <v>0</v>
      </c>
      <c r="AA19" s="13">
        <f t="shared" si="22"/>
        <v>25</v>
      </c>
      <c r="AB19" s="13">
        <f t="shared" si="23"/>
        <v>0</v>
      </c>
      <c r="AC19" s="80">
        <f t="shared" si="24"/>
        <v>75</v>
      </c>
      <c r="AD19" s="86">
        <f t="shared" si="25"/>
        <v>0</v>
      </c>
      <c r="AE19" s="13">
        <f t="shared" si="26"/>
        <v>0</v>
      </c>
      <c r="AF19" s="13">
        <f t="shared" si="27"/>
        <v>25</v>
      </c>
      <c r="AG19" s="13">
        <f t="shared" si="28"/>
        <v>0</v>
      </c>
      <c r="AH19" s="87">
        <f t="shared" si="29"/>
        <v>75</v>
      </c>
      <c r="AI19" s="94">
        <f t="shared" si="30"/>
        <v>0</v>
      </c>
      <c r="AJ19" s="13">
        <f t="shared" si="31"/>
        <v>0</v>
      </c>
      <c r="AK19" s="13">
        <f t="shared" si="32"/>
        <v>25</v>
      </c>
      <c r="AL19" s="13">
        <f t="shared" si="33"/>
        <v>0</v>
      </c>
      <c r="AM19" s="95">
        <f t="shared" si="34"/>
        <v>75</v>
      </c>
      <c r="AN19" s="27">
        <f t="shared" si="35"/>
        <v>0</v>
      </c>
      <c r="AO19" s="13">
        <f t="shared" si="36"/>
        <v>0</v>
      </c>
      <c r="AP19" s="13">
        <f t="shared" si="37"/>
        <v>25</v>
      </c>
      <c r="AQ19" s="13">
        <f t="shared" si="38"/>
        <v>0</v>
      </c>
      <c r="AR19" s="13">
        <f t="shared" si="39"/>
        <v>75</v>
      </c>
    </row>
    <row r="20" spans="2:44" x14ac:dyDescent="0.25">
      <c r="B20" s="9" t="s">
        <v>32</v>
      </c>
      <c r="C20" s="10">
        <v>0</v>
      </c>
      <c r="D20" s="10">
        <v>0</v>
      </c>
      <c r="E20" s="10">
        <v>0</v>
      </c>
      <c r="F20" s="10">
        <v>0</v>
      </c>
      <c r="G20" s="51">
        <v>1</v>
      </c>
      <c r="H20" s="62">
        <v>0</v>
      </c>
      <c r="I20" s="10">
        <v>0</v>
      </c>
      <c r="J20" s="10">
        <v>0</v>
      </c>
      <c r="K20" s="10">
        <v>0</v>
      </c>
      <c r="L20" s="63">
        <v>1</v>
      </c>
      <c r="M20" s="74">
        <v>0</v>
      </c>
      <c r="N20" s="10">
        <v>0</v>
      </c>
      <c r="O20" s="10">
        <v>0</v>
      </c>
      <c r="P20" s="10">
        <v>0</v>
      </c>
      <c r="Q20" s="75">
        <v>1</v>
      </c>
      <c r="R20" s="29">
        <v>0</v>
      </c>
      <c r="S20" s="10">
        <v>0</v>
      </c>
      <c r="T20" s="10">
        <v>0</v>
      </c>
      <c r="U20" s="10">
        <v>0</v>
      </c>
      <c r="V20" s="10">
        <v>1</v>
      </c>
      <c r="X20" s="9" t="s">
        <v>32</v>
      </c>
      <c r="Y20" s="13">
        <f t="shared" si="20"/>
        <v>0</v>
      </c>
      <c r="Z20" s="13">
        <f t="shared" si="21"/>
        <v>0</v>
      </c>
      <c r="AA20" s="13">
        <f t="shared" si="22"/>
        <v>0</v>
      </c>
      <c r="AB20" s="13">
        <f t="shared" si="23"/>
        <v>0</v>
      </c>
      <c r="AC20" s="80">
        <f t="shared" si="24"/>
        <v>100</v>
      </c>
      <c r="AD20" s="86">
        <f t="shared" si="25"/>
        <v>0</v>
      </c>
      <c r="AE20" s="13">
        <f t="shared" si="26"/>
        <v>0</v>
      </c>
      <c r="AF20" s="13">
        <f t="shared" si="27"/>
        <v>0</v>
      </c>
      <c r="AG20" s="13">
        <f t="shared" si="28"/>
        <v>0</v>
      </c>
      <c r="AH20" s="87">
        <f t="shared" si="29"/>
        <v>100</v>
      </c>
      <c r="AI20" s="94">
        <f t="shared" si="30"/>
        <v>0</v>
      </c>
      <c r="AJ20" s="13">
        <f t="shared" si="31"/>
        <v>0</v>
      </c>
      <c r="AK20" s="13">
        <f t="shared" si="32"/>
        <v>0</v>
      </c>
      <c r="AL20" s="13">
        <f t="shared" si="33"/>
        <v>0</v>
      </c>
      <c r="AM20" s="95">
        <f t="shared" si="34"/>
        <v>100</v>
      </c>
      <c r="AN20" s="27">
        <f t="shared" si="35"/>
        <v>0</v>
      </c>
      <c r="AO20" s="13">
        <f t="shared" si="36"/>
        <v>0</v>
      </c>
      <c r="AP20" s="13">
        <f t="shared" si="37"/>
        <v>0</v>
      </c>
      <c r="AQ20" s="13">
        <f t="shared" si="38"/>
        <v>0</v>
      </c>
      <c r="AR20" s="13">
        <f t="shared" si="39"/>
        <v>100</v>
      </c>
    </row>
    <row r="21" spans="2:44" x14ac:dyDescent="0.25">
      <c r="B21" s="9" t="s">
        <v>33</v>
      </c>
      <c r="C21" s="10">
        <v>1</v>
      </c>
      <c r="D21" s="10">
        <v>0</v>
      </c>
      <c r="E21" s="10">
        <v>0</v>
      </c>
      <c r="F21" s="10">
        <v>0</v>
      </c>
      <c r="G21" s="51">
        <v>3</v>
      </c>
      <c r="H21" s="62">
        <v>0</v>
      </c>
      <c r="I21" s="10">
        <v>0</v>
      </c>
      <c r="J21" s="10">
        <v>0</v>
      </c>
      <c r="K21" s="10">
        <v>1</v>
      </c>
      <c r="L21" s="63">
        <v>3</v>
      </c>
      <c r="M21" s="74">
        <v>0</v>
      </c>
      <c r="N21" s="10">
        <v>0</v>
      </c>
      <c r="O21" s="10">
        <v>0</v>
      </c>
      <c r="P21" s="10">
        <v>1</v>
      </c>
      <c r="Q21" s="75">
        <v>3</v>
      </c>
      <c r="R21" s="29">
        <v>1</v>
      </c>
      <c r="S21" s="10">
        <v>0</v>
      </c>
      <c r="T21" s="10">
        <v>0</v>
      </c>
      <c r="U21" s="10">
        <v>0</v>
      </c>
      <c r="V21" s="10">
        <v>3</v>
      </c>
      <c r="X21" s="9" t="s">
        <v>33</v>
      </c>
      <c r="Y21" s="13">
        <f t="shared" si="20"/>
        <v>25</v>
      </c>
      <c r="Z21" s="13">
        <f t="shared" si="21"/>
        <v>0</v>
      </c>
      <c r="AA21" s="13">
        <f t="shared" si="22"/>
        <v>0</v>
      </c>
      <c r="AB21" s="13">
        <f t="shared" si="23"/>
        <v>0</v>
      </c>
      <c r="AC21" s="80">
        <f t="shared" si="24"/>
        <v>75</v>
      </c>
      <c r="AD21" s="86">
        <f t="shared" si="25"/>
        <v>0</v>
      </c>
      <c r="AE21" s="13">
        <f t="shared" si="26"/>
        <v>0</v>
      </c>
      <c r="AF21" s="13">
        <f t="shared" si="27"/>
        <v>0</v>
      </c>
      <c r="AG21" s="13">
        <f t="shared" si="28"/>
        <v>25</v>
      </c>
      <c r="AH21" s="87">
        <f t="shared" si="29"/>
        <v>75</v>
      </c>
      <c r="AI21" s="94">
        <f t="shared" si="30"/>
        <v>0</v>
      </c>
      <c r="AJ21" s="13">
        <f t="shared" si="31"/>
        <v>0</v>
      </c>
      <c r="AK21" s="13">
        <f t="shared" si="32"/>
        <v>0</v>
      </c>
      <c r="AL21" s="13">
        <f t="shared" si="33"/>
        <v>25</v>
      </c>
      <c r="AM21" s="95">
        <f t="shared" si="34"/>
        <v>75</v>
      </c>
      <c r="AN21" s="27">
        <f t="shared" si="35"/>
        <v>25</v>
      </c>
      <c r="AO21" s="13">
        <f t="shared" si="36"/>
        <v>0</v>
      </c>
      <c r="AP21" s="13">
        <f t="shared" si="37"/>
        <v>0</v>
      </c>
      <c r="AQ21" s="13">
        <f t="shared" si="38"/>
        <v>0</v>
      </c>
      <c r="AR21" s="13">
        <f t="shared" si="39"/>
        <v>75</v>
      </c>
    </row>
    <row r="22" spans="2:44" x14ac:dyDescent="0.25">
      <c r="B22" s="9" t="s">
        <v>34</v>
      </c>
      <c r="C22" s="10">
        <v>0</v>
      </c>
      <c r="D22" s="10">
        <v>0</v>
      </c>
      <c r="E22" s="10">
        <v>0</v>
      </c>
      <c r="F22" s="10">
        <v>0</v>
      </c>
      <c r="G22" s="51">
        <v>0</v>
      </c>
      <c r="H22" s="62">
        <v>0</v>
      </c>
      <c r="I22" s="10">
        <v>0</v>
      </c>
      <c r="J22" s="10">
        <v>0</v>
      </c>
      <c r="K22" s="10">
        <v>0</v>
      </c>
      <c r="L22" s="63">
        <v>0</v>
      </c>
      <c r="M22" s="74">
        <v>0</v>
      </c>
      <c r="N22" s="10">
        <v>0</v>
      </c>
      <c r="O22" s="10">
        <v>0</v>
      </c>
      <c r="P22" s="10">
        <v>0</v>
      </c>
      <c r="Q22" s="75">
        <v>0</v>
      </c>
      <c r="R22" s="29">
        <v>0</v>
      </c>
      <c r="S22" s="10">
        <v>0</v>
      </c>
      <c r="T22" s="10">
        <v>0</v>
      </c>
      <c r="U22" s="10">
        <v>0</v>
      </c>
      <c r="V22" s="10">
        <v>0</v>
      </c>
      <c r="X22" s="9" t="s">
        <v>34</v>
      </c>
      <c r="Y22" s="13" t="e">
        <f t="shared" si="20"/>
        <v>#DIV/0!</v>
      </c>
      <c r="Z22" s="13" t="e">
        <f t="shared" si="21"/>
        <v>#DIV/0!</v>
      </c>
      <c r="AA22" s="13" t="e">
        <f t="shared" si="22"/>
        <v>#DIV/0!</v>
      </c>
      <c r="AB22" s="13" t="e">
        <f t="shared" si="23"/>
        <v>#DIV/0!</v>
      </c>
      <c r="AC22" s="80" t="e">
        <f t="shared" si="24"/>
        <v>#DIV/0!</v>
      </c>
      <c r="AD22" s="86" t="e">
        <f t="shared" si="25"/>
        <v>#DIV/0!</v>
      </c>
      <c r="AE22" s="13" t="e">
        <f t="shared" si="26"/>
        <v>#DIV/0!</v>
      </c>
      <c r="AF22" s="13" t="e">
        <f t="shared" si="27"/>
        <v>#DIV/0!</v>
      </c>
      <c r="AG22" s="13" t="e">
        <f t="shared" si="28"/>
        <v>#DIV/0!</v>
      </c>
      <c r="AH22" s="87" t="e">
        <f t="shared" si="29"/>
        <v>#DIV/0!</v>
      </c>
      <c r="AI22" s="94" t="e">
        <f t="shared" si="30"/>
        <v>#DIV/0!</v>
      </c>
      <c r="AJ22" s="13" t="e">
        <f t="shared" si="31"/>
        <v>#DIV/0!</v>
      </c>
      <c r="AK22" s="13" t="e">
        <f t="shared" si="32"/>
        <v>#DIV/0!</v>
      </c>
      <c r="AL22" s="13" t="e">
        <f t="shared" si="33"/>
        <v>#DIV/0!</v>
      </c>
      <c r="AM22" s="95" t="e">
        <f t="shared" si="34"/>
        <v>#DIV/0!</v>
      </c>
      <c r="AN22" s="27" t="e">
        <f t="shared" si="35"/>
        <v>#DIV/0!</v>
      </c>
      <c r="AO22" s="13" t="e">
        <f t="shared" si="36"/>
        <v>#DIV/0!</v>
      </c>
      <c r="AP22" s="13" t="e">
        <f t="shared" si="37"/>
        <v>#DIV/0!</v>
      </c>
      <c r="AQ22" s="13" t="e">
        <f t="shared" si="38"/>
        <v>#DIV/0!</v>
      </c>
      <c r="AR22" s="13" t="e">
        <f t="shared" si="39"/>
        <v>#DIV/0!</v>
      </c>
    </row>
    <row r="23" spans="2:44" x14ac:dyDescent="0.25">
      <c r="B23" s="9" t="s">
        <v>35</v>
      </c>
      <c r="C23" s="10">
        <v>0</v>
      </c>
      <c r="D23" s="10">
        <v>0</v>
      </c>
      <c r="E23" s="10">
        <v>1</v>
      </c>
      <c r="F23" s="10">
        <v>2</v>
      </c>
      <c r="G23" s="51">
        <v>2</v>
      </c>
      <c r="H23" s="62">
        <v>0</v>
      </c>
      <c r="I23" s="10">
        <v>0</v>
      </c>
      <c r="J23" s="10">
        <v>1</v>
      </c>
      <c r="K23" s="10">
        <v>2</v>
      </c>
      <c r="L23" s="63">
        <v>2</v>
      </c>
      <c r="M23" s="74">
        <v>0</v>
      </c>
      <c r="N23" s="10">
        <v>0</v>
      </c>
      <c r="O23" s="10">
        <v>1</v>
      </c>
      <c r="P23" s="10">
        <v>2</v>
      </c>
      <c r="Q23" s="75">
        <v>2</v>
      </c>
      <c r="R23" s="29">
        <v>1</v>
      </c>
      <c r="S23" s="10">
        <v>0</v>
      </c>
      <c r="T23" s="10">
        <v>1</v>
      </c>
      <c r="U23" s="10">
        <v>1</v>
      </c>
      <c r="V23" s="10">
        <v>2</v>
      </c>
      <c r="X23" s="9" t="s">
        <v>35</v>
      </c>
      <c r="Y23" s="13">
        <f t="shared" si="20"/>
        <v>0</v>
      </c>
      <c r="Z23" s="13">
        <f t="shared" si="21"/>
        <v>0</v>
      </c>
      <c r="AA23" s="13">
        <f t="shared" si="22"/>
        <v>20</v>
      </c>
      <c r="AB23" s="13">
        <f t="shared" si="23"/>
        <v>40</v>
      </c>
      <c r="AC23" s="80">
        <f t="shared" si="24"/>
        <v>40</v>
      </c>
      <c r="AD23" s="86">
        <f t="shared" si="25"/>
        <v>0</v>
      </c>
      <c r="AE23" s="13">
        <f t="shared" si="26"/>
        <v>0</v>
      </c>
      <c r="AF23" s="13">
        <f t="shared" si="27"/>
        <v>20</v>
      </c>
      <c r="AG23" s="13">
        <f t="shared" si="28"/>
        <v>40</v>
      </c>
      <c r="AH23" s="87">
        <f t="shared" si="29"/>
        <v>40</v>
      </c>
      <c r="AI23" s="94">
        <f t="shared" si="30"/>
        <v>0</v>
      </c>
      <c r="AJ23" s="13">
        <f t="shared" si="31"/>
        <v>0</v>
      </c>
      <c r="AK23" s="13">
        <f t="shared" si="32"/>
        <v>20</v>
      </c>
      <c r="AL23" s="13">
        <f t="shared" si="33"/>
        <v>40</v>
      </c>
      <c r="AM23" s="95">
        <f t="shared" si="34"/>
        <v>40</v>
      </c>
      <c r="AN23" s="27">
        <f t="shared" si="35"/>
        <v>20</v>
      </c>
      <c r="AO23" s="13">
        <f t="shared" si="36"/>
        <v>0</v>
      </c>
      <c r="AP23" s="13">
        <f t="shared" si="37"/>
        <v>20</v>
      </c>
      <c r="AQ23" s="13">
        <f t="shared" si="38"/>
        <v>20</v>
      </c>
      <c r="AR23" s="13">
        <f t="shared" si="39"/>
        <v>40</v>
      </c>
    </row>
    <row r="24" spans="2:44" x14ac:dyDescent="0.25">
      <c r="B24" s="4" t="s">
        <v>65</v>
      </c>
      <c r="C24" s="19"/>
      <c r="D24" s="19"/>
      <c r="E24" s="19"/>
      <c r="F24" s="52"/>
      <c r="G24" s="53"/>
      <c r="H24" s="64"/>
      <c r="I24" s="33"/>
      <c r="J24" s="33"/>
      <c r="K24" s="52"/>
      <c r="L24" s="65"/>
      <c r="M24" s="76"/>
      <c r="N24" s="4"/>
      <c r="O24" s="19"/>
      <c r="P24" s="19"/>
      <c r="Q24" s="77"/>
      <c r="S24" s="4"/>
      <c r="T24" s="4"/>
      <c r="U24" s="33"/>
      <c r="V24" s="33"/>
      <c r="X24" s="4" t="s">
        <v>65</v>
      </c>
      <c r="Y24" s="52"/>
      <c r="Z24" s="52"/>
      <c r="AA24" s="52"/>
      <c r="AB24" s="52"/>
      <c r="AC24" s="81"/>
      <c r="AD24" s="88"/>
      <c r="AE24" s="52"/>
      <c r="AF24" s="52"/>
      <c r="AG24" s="52"/>
      <c r="AH24" s="89"/>
      <c r="AI24" s="76"/>
      <c r="AJ24" s="52"/>
      <c r="AK24" s="52"/>
      <c r="AL24" s="52"/>
      <c r="AM24" s="96"/>
    </row>
    <row r="25" spans="2:44" x14ac:dyDescent="0.25">
      <c r="B25" s="9" t="s">
        <v>66</v>
      </c>
      <c r="C25" s="10">
        <v>1</v>
      </c>
      <c r="D25" s="10">
        <v>0</v>
      </c>
      <c r="E25" s="10">
        <v>2</v>
      </c>
      <c r="F25" s="10">
        <v>1</v>
      </c>
      <c r="G25" s="51">
        <v>9</v>
      </c>
      <c r="H25" s="62">
        <v>0</v>
      </c>
      <c r="I25" s="10">
        <v>0</v>
      </c>
      <c r="J25" s="10">
        <v>2</v>
      </c>
      <c r="K25" s="10">
        <v>2</v>
      </c>
      <c r="L25" s="63">
        <v>9</v>
      </c>
      <c r="M25" s="74">
        <v>0</v>
      </c>
      <c r="N25" s="10">
        <v>0</v>
      </c>
      <c r="O25" s="10">
        <v>2</v>
      </c>
      <c r="P25" s="10">
        <v>2</v>
      </c>
      <c r="Q25" s="75">
        <v>9</v>
      </c>
      <c r="R25" s="29">
        <v>1</v>
      </c>
      <c r="S25" s="10">
        <v>0</v>
      </c>
      <c r="T25" s="10">
        <v>2</v>
      </c>
      <c r="U25" s="10">
        <v>1</v>
      </c>
      <c r="V25" s="10">
        <v>9</v>
      </c>
      <c r="X25" s="9" t="s">
        <v>66</v>
      </c>
      <c r="Y25" s="13">
        <f t="shared" ref="Y25:Y26" si="40">C25/(C25+D25+E25+F25+G25)*100</f>
        <v>7.6923076923076925</v>
      </c>
      <c r="Z25" s="13">
        <f t="shared" ref="Z25:Z26" si="41">D25/(D25+E25+F25+G25+C25)*100</f>
        <v>0</v>
      </c>
      <c r="AA25" s="13">
        <f t="shared" ref="AA25:AA26" si="42">E25/(E25+F25+G25+D25+C25)*100</f>
        <v>15.384615384615385</v>
      </c>
      <c r="AB25" s="13">
        <f t="shared" ref="AB25:AB26" si="43">F25/(F25+G25+E25+D25+C25)*100</f>
        <v>7.6923076923076925</v>
      </c>
      <c r="AC25" s="80">
        <f t="shared" ref="AC25:AC26" si="44">G25/(G25+F25+E25+D25+C25)*100</f>
        <v>69.230769230769226</v>
      </c>
      <c r="AD25" s="86">
        <f t="shared" ref="AD25:AD26" si="45">H25/(H25+I25+J25+K25+L25)*100</f>
        <v>0</v>
      </c>
      <c r="AE25" s="13">
        <f t="shared" ref="AE25:AE26" si="46">I25/(I25+J25+K25+L25+H25)*100</f>
        <v>0</v>
      </c>
      <c r="AF25" s="13">
        <f t="shared" ref="AF25:AF26" si="47">J25/(J25+K25+L25+I25+H25)*100</f>
        <v>15.384615384615385</v>
      </c>
      <c r="AG25" s="13">
        <f t="shared" ref="AG25:AG26" si="48">K25/(K25+L25+J25+I25+H25)*100</f>
        <v>15.384615384615385</v>
      </c>
      <c r="AH25" s="87">
        <f t="shared" ref="AH25:AH26" si="49">L25/(L25+K25+J25+I25+H25)*100</f>
        <v>69.230769230769226</v>
      </c>
      <c r="AI25" s="94">
        <f t="shared" ref="AI25:AI26" si="50">M25/(M25+N25+O25+P25+Q25)*100</f>
        <v>0</v>
      </c>
      <c r="AJ25" s="13">
        <f t="shared" ref="AJ25:AJ26" si="51">N25/(N25+O25+P25+Q25+M25)*100</f>
        <v>0</v>
      </c>
      <c r="AK25" s="13">
        <f t="shared" ref="AK25:AK26" si="52">O25/(O25+P25+Q25+N25+M25)*100</f>
        <v>15.384615384615385</v>
      </c>
      <c r="AL25" s="13">
        <f t="shared" ref="AL25:AL26" si="53">P25/(P25+Q25+O25+N25+M25)*100</f>
        <v>15.384615384615385</v>
      </c>
      <c r="AM25" s="95">
        <f t="shared" ref="AM25:AM26" si="54">Q25/(Q25+P25+O25+N25+M25)*100</f>
        <v>69.230769230769226</v>
      </c>
      <c r="AN25" s="27">
        <f t="shared" ref="AN25:AN26" si="55">R25/(R25+S25+T25+U25+V25)*100</f>
        <v>7.6923076923076925</v>
      </c>
      <c r="AO25" s="13">
        <f t="shared" ref="AO25:AO26" si="56">S25/(S25+T25+U25+V25+R25)*100</f>
        <v>0</v>
      </c>
      <c r="AP25" s="13">
        <f t="shared" ref="AP25:AP26" si="57">T25/(T25+U25+V25+S25+R25)*100</f>
        <v>15.384615384615385</v>
      </c>
      <c r="AQ25" s="13">
        <f t="shared" ref="AQ25:AQ26" si="58">U25/(U25+V25+T25+S25+R25)*100</f>
        <v>7.6923076923076925</v>
      </c>
      <c r="AR25" s="13">
        <f t="shared" ref="AR25:AR26" si="59">V25/(V25+U25+T25+S25+R25)*100</f>
        <v>69.230769230769226</v>
      </c>
    </row>
    <row r="26" spans="2:44" x14ac:dyDescent="0.25">
      <c r="B26" s="9" t="s">
        <v>67</v>
      </c>
      <c r="C26" s="10">
        <v>0</v>
      </c>
      <c r="D26" s="10">
        <v>0</v>
      </c>
      <c r="E26" s="10">
        <v>0</v>
      </c>
      <c r="F26" s="10">
        <v>1</v>
      </c>
      <c r="G26" s="51">
        <v>1</v>
      </c>
      <c r="H26" s="62">
        <v>0</v>
      </c>
      <c r="I26" s="10">
        <v>0</v>
      </c>
      <c r="J26" s="10">
        <v>0</v>
      </c>
      <c r="K26" s="10">
        <v>1</v>
      </c>
      <c r="L26" s="63">
        <v>1</v>
      </c>
      <c r="M26" s="74">
        <v>0</v>
      </c>
      <c r="N26" s="10">
        <v>0</v>
      </c>
      <c r="O26" s="10">
        <v>0</v>
      </c>
      <c r="P26" s="10">
        <v>1</v>
      </c>
      <c r="Q26" s="75">
        <v>1</v>
      </c>
      <c r="R26" s="29">
        <v>2</v>
      </c>
      <c r="S26" s="10">
        <v>0</v>
      </c>
      <c r="T26" s="10">
        <v>0</v>
      </c>
      <c r="U26" s="10">
        <v>0</v>
      </c>
      <c r="V26" s="10">
        <v>0</v>
      </c>
      <c r="X26" s="9" t="s">
        <v>67</v>
      </c>
      <c r="Y26" s="13">
        <f t="shared" si="40"/>
        <v>0</v>
      </c>
      <c r="Z26" s="13">
        <f t="shared" si="41"/>
        <v>0</v>
      </c>
      <c r="AA26" s="13">
        <f t="shared" si="42"/>
        <v>0</v>
      </c>
      <c r="AB26" s="13">
        <f t="shared" si="43"/>
        <v>50</v>
      </c>
      <c r="AC26" s="80">
        <f t="shared" si="44"/>
        <v>50</v>
      </c>
      <c r="AD26" s="86">
        <f t="shared" si="45"/>
        <v>0</v>
      </c>
      <c r="AE26" s="13">
        <f t="shared" si="46"/>
        <v>0</v>
      </c>
      <c r="AF26" s="13">
        <f t="shared" si="47"/>
        <v>0</v>
      </c>
      <c r="AG26" s="13">
        <f t="shared" si="48"/>
        <v>50</v>
      </c>
      <c r="AH26" s="87">
        <f t="shared" si="49"/>
        <v>50</v>
      </c>
      <c r="AI26" s="94">
        <f t="shared" si="50"/>
        <v>0</v>
      </c>
      <c r="AJ26" s="13">
        <f t="shared" si="51"/>
        <v>0</v>
      </c>
      <c r="AK26" s="13">
        <f t="shared" si="52"/>
        <v>0</v>
      </c>
      <c r="AL26" s="13">
        <f t="shared" si="53"/>
        <v>50</v>
      </c>
      <c r="AM26" s="95">
        <f t="shared" si="54"/>
        <v>50</v>
      </c>
      <c r="AN26" s="27">
        <f t="shared" si="55"/>
        <v>100</v>
      </c>
      <c r="AO26" s="13">
        <f t="shared" si="56"/>
        <v>0</v>
      </c>
      <c r="AP26" s="13">
        <f t="shared" si="57"/>
        <v>0</v>
      </c>
      <c r="AQ26" s="13">
        <f t="shared" si="58"/>
        <v>0</v>
      </c>
      <c r="AR26" s="13">
        <f t="shared" si="59"/>
        <v>0</v>
      </c>
    </row>
  </sheetData>
  <mergeCells count="10">
    <mergeCell ref="X7:X8"/>
    <mergeCell ref="Y7:AC7"/>
    <mergeCell ref="AD7:AH7"/>
    <mergeCell ref="AI7:AM7"/>
    <mergeCell ref="AN7:AR7"/>
    <mergeCell ref="B7:B8"/>
    <mergeCell ref="C7:G7"/>
    <mergeCell ref="H7:L7"/>
    <mergeCell ref="M7:Q7"/>
    <mergeCell ref="R7:V7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  <colBreaks count="3" manualBreakCount="3">
    <brk id="12" max="1048575" man="1"/>
    <brk id="23" max="1048575" man="1"/>
    <brk id="3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3" width="12.5703125" bestFit="1" customWidth="1"/>
    <col min="4" max="4" width="10.85546875" bestFit="1" customWidth="1"/>
    <col min="5" max="6" width="11.7109375" bestFit="1" customWidth="1"/>
    <col min="7" max="7" width="3.42578125" customWidth="1"/>
    <col min="8" max="8" width="28.28515625" customWidth="1"/>
    <col min="9" max="12" width="11.7109375" customWidth="1"/>
  </cols>
  <sheetData>
    <row r="1" spans="1:12" ht="18" x14ac:dyDescent="0.25">
      <c r="B1" s="1" t="s">
        <v>49</v>
      </c>
    </row>
    <row r="2" spans="1:12" ht="18" x14ac:dyDescent="0.25">
      <c r="A2" s="30"/>
      <c r="B2" s="1" t="str">
        <f>Índice!B2</f>
        <v>1ª quinzena de julho 2020</v>
      </c>
    </row>
    <row r="3" spans="1:12" x14ac:dyDescent="0.25">
      <c r="B3" s="31" t="s">
        <v>52</v>
      </c>
    </row>
    <row r="4" spans="1:12" ht="18" customHeight="1" x14ac:dyDescent="0.25">
      <c r="B4" s="1" t="s">
        <v>76</v>
      </c>
      <c r="C4" s="1"/>
      <c r="D4" s="1"/>
      <c r="E4" s="1"/>
      <c r="F4" s="1"/>
    </row>
    <row r="5" spans="1:12" ht="4.5" customHeight="1" x14ac:dyDescent="0.25"/>
    <row r="6" spans="1:12" x14ac:dyDescent="0.25">
      <c r="B6" s="20" t="s">
        <v>46</v>
      </c>
      <c r="H6" s="2" t="s">
        <v>47</v>
      </c>
    </row>
    <row r="7" spans="1:12" ht="22.5" x14ac:dyDescent="0.25">
      <c r="B7" s="3" t="s">
        <v>0</v>
      </c>
      <c r="C7" s="3" t="s">
        <v>11</v>
      </c>
      <c r="D7" s="3" t="s">
        <v>12</v>
      </c>
      <c r="E7" s="3" t="s">
        <v>13</v>
      </c>
      <c r="F7" s="3" t="s">
        <v>99</v>
      </c>
      <c r="H7" s="3" t="s">
        <v>0</v>
      </c>
      <c r="I7" s="3" t="s">
        <v>11</v>
      </c>
      <c r="J7" s="3" t="s">
        <v>12</v>
      </c>
      <c r="K7" s="3" t="s">
        <v>13</v>
      </c>
      <c r="L7" s="3" t="s">
        <v>99</v>
      </c>
    </row>
    <row r="8" spans="1:12" x14ac:dyDescent="0.25">
      <c r="B8" s="4" t="s">
        <v>4</v>
      </c>
      <c r="C8" s="5"/>
      <c r="D8" s="5"/>
      <c r="E8" s="5"/>
      <c r="F8" s="5"/>
      <c r="H8" s="4" t="s">
        <v>4</v>
      </c>
      <c r="I8" s="5"/>
      <c r="J8" s="5"/>
      <c r="K8" s="5"/>
      <c r="L8" s="5"/>
    </row>
    <row r="9" spans="1:12" x14ac:dyDescent="0.25">
      <c r="B9" s="6" t="s">
        <v>4</v>
      </c>
      <c r="C9" s="7">
        <v>2541</v>
      </c>
      <c r="D9" s="7">
        <v>254</v>
      </c>
      <c r="E9" s="7">
        <v>1565</v>
      </c>
      <c r="F9" s="7">
        <v>475</v>
      </c>
      <c r="H9" s="6" t="s">
        <v>4</v>
      </c>
      <c r="I9" s="11">
        <f>C9/(C9+D9+E9+F9)*100</f>
        <v>52.554291623578074</v>
      </c>
      <c r="J9" s="11">
        <f>D9/(D9+E9+F9+C9)*100</f>
        <v>5.2533609100310237</v>
      </c>
      <c r="K9" s="11">
        <f>E9/(E9+F9+D9+C9)*100</f>
        <v>32.368148914167527</v>
      </c>
      <c r="L9" s="11">
        <f>F9/(F9+E9+D9+C9)*100</f>
        <v>9.8241985522233719</v>
      </c>
    </row>
    <row r="10" spans="1:12" x14ac:dyDescent="0.25">
      <c r="B10" s="4" t="s">
        <v>5</v>
      </c>
      <c r="C10" s="8"/>
      <c r="D10" s="8"/>
      <c r="E10" s="8"/>
      <c r="F10" s="8"/>
      <c r="H10" s="4" t="s">
        <v>5</v>
      </c>
      <c r="I10" s="12"/>
      <c r="J10" s="12"/>
      <c r="K10" s="12"/>
      <c r="L10" s="12"/>
    </row>
    <row r="11" spans="1:12" x14ac:dyDescent="0.25">
      <c r="B11" s="9" t="s">
        <v>6</v>
      </c>
      <c r="C11" s="10">
        <v>479</v>
      </c>
      <c r="D11" s="10">
        <v>44</v>
      </c>
      <c r="E11" s="10">
        <v>391</v>
      </c>
      <c r="F11" s="10">
        <v>126</v>
      </c>
      <c r="H11" s="9" t="s">
        <v>6</v>
      </c>
      <c r="I11" s="13">
        <f t="shared" ref="I11:I21" si="0">C11/(C11+D11+E11+F11)*100</f>
        <v>46.057692307692307</v>
      </c>
      <c r="J11" s="13">
        <f t="shared" ref="J11:J22" si="1">D11/(D11+E11+F11+C11)*100</f>
        <v>4.2307692307692308</v>
      </c>
      <c r="K11" s="13">
        <f t="shared" ref="K11:K22" si="2">E11/(E11+F11+D11+C11)*100</f>
        <v>37.596153846153847</v>
      </c>
      <c r="L11" s="13">
        <f t="shared" ref="L11:L22" si="3">F11/(F11+E11+D11+C11)*100</f>
        <v>12.115384615384615</v>
      </c>
    </row>
    <row r="12" spans="1:12" x14ac:dyDescent="0.25">
      <c r="B12" s="9" t="s">
        <v>7</v>
      </c>
      <c r="C12" s="10">
        <v>852</v>
      </c>
      <c r="D12" s="10">
        <v>95</v>
      </c>
      <c r="E12" s="10">
        <v>571</v>
      </c>
      <c r="F12" s="10">
        <v>186</v>
      </c>
      <c r="H12" s="9" t="s">
        <v>7</v>
      </c>
      <c r="I12" s="13">
        <f t="shared" si="0"/>
        <v>50</v>
      </c>
      <c r="J12" s="13">
        <f t="shared" si="1"/>
        <v>5.575117370892019</v>
      </c>
      <c r="K12" s="13">
        <f t="shared" si="2"/>
        <v>33.509389671361504</v>
      </c>
      <c r="L12" s="13">
        <f t="shared" si="3"/>
        <v>10.915492957746478</v>
      </c>
    </row>
    <row r="13" spans="1:12" x14ac:dyDescent="0.25">
      <c r="B13" s="9" t="s">
        <v>8</v>
      </c>
      <c r="C13" s="10">
        <v>758</v>
      </c>
      <c r="D13" s="10">
        <v>77</v>
      </c>
      <c r="E13" s="10">
        <v>420</v>
      </c>
      <c r="F13" s="10">
        <v>123</v>
      </c>
      <c r="H13" s="9" t="s">
        <v>8</v>
      </c>
      <c r="I13" s="13">
        <f t="shared" si="0"/>
        <v>55.007256894049348</v>
      </c>
      <c r="J13" s="13">
        <f t="shared" si="1"/>
        <v>5.5878084179970973</v>
      </c>
      <c r="K13" s="13">
        <f t="shared" si="2"/>
        <v>30.478955007256893</v>
      </c>
      <c r="L13" s="13">
        <f t="shared" si="3"/>
        <v>8.9259796806966616</v>
      </c>
    </row>
    <row r="14" spans="1:12" x14ac:dyDescent="0.25">
      <c r="B14" s="9" t="s">
        <v>9</v>
      </c>
      <c r="C14" s="10">
        <v>452</v>
      </c>
      <c r="D14" s="10">
        <v>38</v>
      </c>
      <c r="E14" s="10">
        <v>183</v>
      </c>
      <c r="F14" s="10">
        <v>40</v>
      </c>
      <c r="H14" s="9" t="s">
        <v>9</v>
      </c>
      <c r="I14" s="13">
        <f t="shared" si="0"/>
        <v>63.394109396914445</v>
      </c>
      <c r="J14" s="13">
        <f t="shared" si="1"/>
        <v>5.3295932678821876</v>
      </c>
      <c r="K14" s="13">
        <f t="shared" si="2"/>
        <v>25.666199158485277</v>
      </c>
      <c r="L14" s="13">
        <f t="shared" si="3"/>
        <v>5.6100981767180924</v>
      </c>
    </row>
    <row r="15" spans="1:12" x14ac:dyDescent="0.25">
      <c r="B15" s="4" t="s">
        <v>36</v>
      </c>
      <c r="C15" s="8"/>
      <c r="D15" s="8"/>
      <c r="E15" s="8"/>
      <c r="F15" s="8"/>
      <c r="H15" s="4" t="s">
        <v>36</v>
      </c>
      <c r="I15" s="8"/>
      <c r="J15" s="8"/>
      <c r="K15" s="8"/>
      <c r="L15" s="8"/>
    </row>
    <row r="16" spans="1:12" x14ac:dyDescent="0.25">
      <c r="B16" s="9" t="s">
        <v>29</v>
      </c>
      <c r="C16" s="10">
        <v>751</v>
      </c>
      <c r="D16" s="10">
        <v>68</v>
      </c>
      <c r="E16" s="10">
        <v>471</v>
      </c>
      <c r="F16" s="10">
        <v>106</v>
      </c>
      <c r="H16" s="9" t="s">
        <v>29</v>
      </c>
      <c r="I16" s="13">
        <f t="shared" si="0"/>
        <v>53.796561604584525</v>
      </c>
      <c r="J16" s="13">
        <f t="shared" si="1"/>
        <v>4.8710601719197708</v>
      </c>
      <c r="K16" s="13">
        <f t="shared" si="2"/>
        <v>33.739255014326645</v>
      </c>
      <c r="L16" s="13">
        <f t="shared" si="3"/>
        <v>7.5931232091690548</v>
      </c>
    </row>
    <row r="17" spans="2:12" x14ac:dyDescent="0.25">
      <c r="B17" s="9" t="s">
        <v>30</v>
      </c>
      <c r="C17" s="10">
        <v>181</v>
      </c>
      <c r="D17" s="10">
        <v>11</v>
      </c>
      <c r="E17" s="10">
        <v>275</v>
      </c>
      <c r="F17" s="10">
        <v>78</v>
      </c>
      <c r="H17" s="9" t="s">
        <v>30</v>
      </c>
      <c r="I17" s="13">
        <f t="shared" si="0"/>
        <v>33.211009174311926</v>
      </c>
      <c r="J17" s="13">
        <f t="shared" si="1"/>
        <v>2.0183486238532113</v>
      </c>
      <c r="K17" s="13">
        <f t="shared" si="2"/>
        <v>50.458715596330272</v>
      </c>
      <c r="L17" s="13">
        <f t="shared" si="3"/>
        <v>14.311926605504588</v>
      </c>
    </row>
    <row r="18" spans="2:12" x14ac:dyDescent="0.25">
      <c r="B18" s="9" t="s">
        <v>31</v>
      </c>
      <c r="C18" s="10">
        <v>760</v>
      </c>
      <c r="D18" s="10">
        <v>118</v>
      </c>
      <c r="E18" s="10">
        <v>471</v>
      </c>
      <c r="F18" s="10">
        <v>142</v>
      </c>
      <c r="H18" s="9" t="s">
        <v>31</v>
      </c>
      <c r="I18" s="13">
        <f t="shared" si="0"/>
        <v>50.972501676727035</v>
      </c>
      <c r="J18" s="13">
        <f t="shared" si="1"/>
        <v>7.9141515761234071</v>
      </c>
      <c r="K18" s="13">
        <f t="shared" si="2"/>
        <v>31.589537223340042</v>
      </c>
      <c r="L18" s="13">
        <f t="shared" si="3"/>
        <v>9.5238095238095237</v>
      </c>
    </row>
    <row r="19" spans="2:12" x14ac:dyDescent="0.25">
      <c r="B19" s="9" t="s">
        <v>32</v>
      </c>
      <c r="C19" s="10">
        <v>112</v>
      </c>
      <c r="D19" s="10">
        <v>6</v>
      </c>
      <c r="E19" s="10">
        <v>30</v>
      </c>
      <c r="F19" s="10">
        <v>7</v>
      </c>
      <c r="H19" s="9" t="s">
        <v>32</v>
      </c>
      <c r="I19" s="13">
        <f t="shared" si="0"/>
        <v>72.258064516129025</v>
      </c>
      <c r="J19" s="13">
        <f t="shared" si="1"/>
        <v>3.870967741935484</v>
      </c>
      <c r="K19" s="13">
        <f t="shared" si="2"/>
        <v>19.35483870967742</v>
      </c>
      <c r="L19" s="13">
        <f t="shared" si="3"/>
        <v>4.5161290322580641</v>
      </c>
    </row>
    <row r="20" spans="2:12" x14ac:dyDescent="0.25">
      <c r="B20" s="9" t="s">
        <v>33</v>
      </c>
      <c r="C20" s="10">
        <v>234</v>
      </c>
      <c r="D20" s="10">
        <v>13</v>
      </c>
      <c r="E20" s="10">
        <v>18</v>
      </c>
      <c r="F20" s="10">
        <v>29</v>
      </c>
      <c r="H20" s="9" t="s">
        <v>33</v>
      </c>
      <c r="I20" s="13">
        <f t="shared" si="0"/>
        <v>79.591836734693871</v>
      </c>
      <c r="J20" s="13">
        <f t="shared" si="1"/>
        <v>4.4217687074829932</v>
      </c>
      <c r="K20" s="13">
        <f t="shared" si="2"/>
        <v>6.1224489795918364</v>
      </c>
      <c r="L20" s="13">
        <f t="shared" si="3"/>
        <v>9.8639455782312915</v>
      </c>
    </row>
    <row r="21" spans="2:12" x14ac:dyDescent="0.25">
      <c r="B21" s="9" t="s">
        <v>34</v>
      </c>
      <c r="C21" s="10">
        <v>96</v>
      </c>
      <c r="D21" s="10">
        <v>5</v>
      </c>
      <c r="E21" s="10">
        <v>59</v>
      </c>
      <c r="F21" s="10">
        <v>21</v>
      </c>
      <c r="H21" s="9" t="s">
        <v>34</v>
      </c>
      <c r="I21" s="13">
        <f t="shared" si="0"/>
        <v>53.038674033149171</v>
      </c>
      <c r="J21" s="13">
        <f t="shared" si="1"/>
        <v>2.7624309392265194</v>
      </c>
      <c r="K21" s="13">
        <f t="shared" si="2"/>
        <v>32.596685082872931</v>
      </c>
      <c r="L21" s="13">
        <f t="shared" si="3"/>
        <v>11.602209944751381</v>
      </c>
    </row>
    <row r="22" spans="2:12" x14ac:dyDescent="0.25">
      <c r="B22" s="9" t="s">
        <v>35</v>
      </c>
      <c r="C22" s="10">
        <v>407</v>
      </c>
      <c r="D22" s="10">
        <v>33</v>
      </c>
      <c r="E22" s="10">
        <v>241</v>
      </c>
      <c r="F22" s="10">
        <v>92</v>
      </c>
      <c r="H22" s="9" t="s">
        <v>35</v>
      </c>
      <c r="I22" s="13">
        <f>C22/(C22+D22+E22+F22)*100</f>
        <v>52.652005174644245</v>
      </c>
      <c r="J22" s="13">
        <f t="shared" si="1"/>
        <v>4.2690815006468306</v>
      </c>
      <c r="K22" s="13">
        <f t="shared" si="2"/>
        <v>31.177231565329883</v>
      </c>
      <c r="L22" s="13">
        <f t="shared" si="3"/>
        <v>11.901681759379043</v>
      </c>
    </row>
    <row r="23" spans="2:12" x14ac:dyDescent="0.25">
      <c r="B23" s="4" t="s">
        <v>65</v>
      </c>
      <c r="C23" s="19"/>
      <c r="D23" s="19"/>
      <c r="E23" s="19"/>
      <c r="G23" s="4"/>
      <c r="H23" s="4" t="s">
        <v>65</v>
      </c>
      <c r="I23" s="33"/>
      <c r="J23" s="33"/>
      <c r="L23" s="4"/>
    </row>
    <row r="24" spans="2:12" x14ac:dyDescent="0.25">
      <c r="B24" s="9" t="s">
        <v>66</v>
      </c>
      <c r="C24" s="10">
        <v>1836</v>
      </c>
      <c r="D24" s="10">
        <v>194</v>
      </c>
      <c r="E24" s="10">
        <v>1152</v>
      </c>
      <c r="F24" s="10">
        <v>359</v>
      </c>
      <c r="H24" s="9" t="s">
        <v>66</v>
      </c>
      <c r="I24" s="38">
        <f t="shared" ref="I24:I25" si="4">C24/(C24+D24+E24+F24)*100</f>
        <v>51.849759954815021</v>
      </c>
      <c r="J24" s="38">
        <f t="shared" ref="J24:J25" si="5">D24/(D24+E24+F24+C24)*100</f>
        <v>5.4786783394521326</v>
      </c>
      <c r="K24" s="38">
        <f t="shared" ref="K24:K25" si="6">E24/(E24+F24+D24+C24)*100</f>
        <v>32.533182716746687</v>
      </c>
      <c r="L24" s="38">
        <f t="shared" ref="L24:L25" si="7">F24/(F24+E24+D24+C24)*100</f>
        <v>10.138378988986162</v>
      </c>
    </row>
    <row r="25" spans="2:12" x14ac:dyDescent="0.25">
      <c r="B25" s="9" t="s">
        <v>67</v>
      </c>
      <c r="C25" s="10">
        <v>705</v>
      </c>
      <c r="D25" s="10">
        <v>60</v>
      </c>
      <c r="E25" s="10">
        <v>413</v>
      </c>
      <c r="F25" s="10">
        <v>116</v>
      </c>
      <c r="H25" s="9" t="s">
        <v>67</v>
      </c>
      <c r="I25" s="38">
        <f t="shared" si="4"/>
        <v>54.482225656877901</v>
      </c>
      <c r="J25" s="38">
        <f t="shared" si="5"/>
        <v>4.6367851622874809</v>
      </c>
      <c r="K25" s="38">
        <f t="shared" si="6"/>
        <v>31.916537867078826</v>
      </c>
      <c r="L25" s="38">
        <f t="shared" si="7"/>
        <v>8.9644513137557968</v>
      </c>
    </row>
  </sheetData>
  <hyperlinks>
    <hyperlink ref="B3" location="Índice!A1" display="voltar"/>
  </hyperlink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12" width="12" customWidth="1"/>
    <col min="13" max="13" width="3.42578125" customWidth="1"/>
    <col min="14" max="14" width="28.28515625" customWidth="1"/>
  </cols>
  <sheetData>
    <row r="1" spans="1:24" ht="18" x14ac:dyDescent="0.25">
      <c r="B1" s="1" t="s">
        <v>49</v>
      </c>
    </row>
    <row r="2" spans="1:24" ht="18" x14ac:dyDescent="0.25">
      <c r="A2" s="30"/>
      <c r="B2" s="1" t="str">
        <f>Índice!B2</f>
        <v>1ª quinzena de julho 2020</v>
      </c>
    </row>
    <row r="3" spans="1:24" x14ac:dyDescent="0.25">
      <c r="B3" s="31" t="s">
        <v>52</v>
      </c>
    </row>
    <row r="4" spans="1:24" ht="18" customHeight="1" x14ac:dyDescent="0.25">
      <c r="B4" s="1" t="s">
        <v>77</v>
      </c>
      <c r="C4" s="1"/>
      <c r="D4" s="1"/>
      <c r="E4" s="1"/>
      <c r="F4" s="1"/>
      <c r="G4" s="1"/>
      <c r="H4" s="1"/>
      <c r="I4" s="1"/>
      <c r="J4" s="1"/>
      <c r="K4" s="1"/>
      <c r="L4" s="1"/>
      <c r="N4" s="1"/>
    </row>
    <row r="5" spans="1:24" ht="4.5" customHeight="1" x14ac:dyDescent="0.25"/>
    <row r="6" spans="1:24" x14ac:dyDescent="0.25">
      <c r="B6" s="20" t="s">
        <v>46</v>
      </c>
      <c r="N6" s="20" t="s">
        <v>47</v>
      </c>
    </row>
    <row r="7" spans="1:24" x14ac:dyDescent="0.25">
      <c r="B7" s="117" t="s">
        <v>0</v>
      </c>
      <c r="C7" s="117" t="s">
        <v>14</v>
      </c>
      <c r="D7" s="117"/>
      <c r="E7" s="117"/>
      <c r="F7" s="117"/>
      <c r="G7" s="119"/>
      <c r="H7" s="124" t="s">
        <v>15</v>
      </c>
      <c r="I7" s="117"/>
      <c r="J7" s="117"/>
      <c r="K7" s="117"/>
      <c r="L7" s="117"/>
      <c r="N7" s="117" t="s">
        <v>0</v>
      </c>
      <c r="O7" s="117" t="s">
        <v>14</v>
      </c>
      <c r="P7" s="117"/>
      <c r="Q7" s="117"/>
      <c r="R7" s="117"/>
      <c r="S7" s="119"/>
      <c r="T7" s="124" t="s">
        <v>15</v>
      </c>
      <c r="U7" s="117"/>
      <c r="V7" s="117"/>
      <c r="W7" s="117"/>
      <c r="X7" s="117"/>
    </row>
    <row r="8" spans="1:24" ht="22.5" x14ac:dyDescent="0.25">
      <c r="B8" s="118"/>
      <c r="C8" s="46" t="s">
        <v>16</v>
      </c>
      <c r="D8" s="46" t="s">
        <v>17</v>
      </c>
      <c r="E8" s="46" t="s">
        <v>18</v>
      </c>
      <c r="F8" s="46" t="s">
        <v>19</v>
      </c>
      <c r="G8" s="47" t="s">
        <v>20</v>
      </c>
      <c r="H8" s="45" t="s">
        <v>16</v>
      </c>
      <c r="I8" s="23" t="s">
        <v>17</v>
      </c>
      <c r="J8" s="23" t="s">
        <v>18</v>
      </c>
      <c r="K8" s="23" t="s">
        <v>19</v>
      </c>
      <c r="L8" s="23" t="s">
        <v>20</v>
      </c>
      <c r="N8" s="118"/>
      <c r="O8" s="46" t="s">
        <v>16</v>
      </c>
      <c r="P8" s="46" t="s">
        <v>17</v>
      </c>
      <c r="Q8" s="46" t="s">
        <v>18</v>
      </c>
      <c r="R8" s="46" t="s">
        <v>19</v>
      </c>
      <c r="S8" s="47" t="s">
        <v>20</v>
      </c>
      <c r="T8" s="21" t="s">
        <v>16</v>
      </c>
      <c r="U8" s="23" t="s">
        <v>17</v>
      </c>
      <c r="V8" s="23" t="s">
        <v>18</v>
      </c>
      <c r="W8" s="23" t="s">
        <v>19</v>
      </c>
      <c r="X8" s="23" t="s">
        <v>20</v>
      </c>
    </row>
    <row r="9" spans="1:24" x14ac:dyDescent="0.25">
      <c r="B9" s="4" t="s">
        <v>4</v>
      </c>
      <c r="C9" s="5"/>
      <c r="D9" s="5"/>
      <c r="E9" s="5"/>
      <c r="F9" s="5"/>
      <c r="G9" s="48"/>
      <c r="H9" s="5"/>
      <c r="I9" s="5"/>
      <c r="J9" s="5"/>
      <c r="K9" s="5"/>
      <c r="L9" s="5"/>
      <c r="N9" s="4" t="s">
        <v>4</v>
      </c>
      <c r="O9" s="5"/>
      <c r="P9" s="5"/>
      <c r="Q9" s="5"/>
      <c r="R9" s="5"/>
      <c r="S9" s="48"/>
      <c r="T9" s="5"/>
      <c r="U9" s="5"/>
      <c r="V9" s="5"/>
      <c r="W9" s="5"/>
      <c r="X9" s="5"/>
    </row>
    <row r="10" spans="1:24" x14ac:dyDescent="0.25">
      <c r="B10" s="6" t="s">
        <v>4</v>
      </c>
      <c r="C10" s="7">
        <v>390</v>
      </c>
      <c r="D10" s="7">
        <v>809</v>
      </c>
      <c r="E10" s="7">
        <v>755</v>
      </c>
      <c r="F10" s="7">
        <v>309</v>
      </c>
      <c r="G10" s="49">
        <v>278</v>
      </c>
      <c r="H10" s="28">
        <v>81</v>
      </c>
      <c r="I10" s="7">
        <v>102</v>
      </c>
      <c r="J10" s="7">
        <v>45</v>
      </c>
      <c r="K10" s="7">
        <v>19</v>
      </c>
      <c r="L10" s="7">
        <v>7</v>
      </c>
      <c r="N10" s="6" t="s">
        <v>4</v>
      </c>
      <c r="O10" s="11">
        <f>C10/(C10+D10+E10+F10+G10)*100</f>
        <v>15.348288075560804</v>
      </c>
      <c r="P10" s="11">
        <f>D10/(D10+E10+F10+G10+C10)*100</f>
        <v>31.837859110586379</v>
      </c>
      <c r="Q10" s="11">
        <f>E10/(E10+F10+G10+C10+D10)*100</f>
        <v>29.712711530893348</v>
      </c>
      <c r="R10" s="11">
        <f>F10/(F10+G10+E10+D10+C10)*100</f>
        <v>12.160566706021251</v>
      </c>
      <c r="S10" s="78">
        <f>G10/(G10+C10+D10+E10+F10)*100</f>
        <v>10.940574576938213</v>
      </c>
      <c r="T10" s="26">
        <f>H10/(H10+I10+J10+K10+L10)*100</f>
        <v>31.889763779527559</v>
      </c>
      <c r="U10" s="11">
        <f>I10/(I10+J10+K10+L10+H10)*100</f>
        <v>40.15748031496063</v>
      </c>
      <c r="V10" s="11">
        <f>J10/(J10+K10+L10+H10+I10)*100</f>
        <v>17.716535433070867</v>
      </c>
      <c r="W10" s="11">
        <f>K10/(K10+L10+J10+I10+H10)*100</f>
        <v>7.4803149606299222</v>
      </c>
      <c r="X10" s="11">
        <f>L10/(L10+H10+I10+J10+K10)*100</f>
        <v>2.7559055118110236</v>
      </c>
    </row>
    <row r="11" spans="1:24" x14ac:dyDescent="0.25">
      <c r="B11" s="4" t="s">
        <v>5</v>
      </c>
      <c r="C11" s="8"/>
      <c r="D11" s="8"/>
      <c r="E11" s="8"/>
      <c r="F11" s="8"/>
      <c r="G11" s="50"/>
      <c r="H11" s="8"/>
      <c r="I11" s="8"/>
      <c r="J11" s="8"/>
      <c r="K11" s="8"/>
      <c r="L11" s="8"/>
      <c r="N11" s="4" t="s">
        <v>5</v>
      </c>
      <c r="O11" s="12"/>
      <c r="P11" s="12"/>
      <c r="Q11" s="12"/>
      <c r="R11" s="12"/>
      <c r="S11" s="79"/>
      <c r="T11" s="12"/>
      <c r="U11" s="12"/>
      <c r="V11" s="12"/>
      <c r="W11" s="12"/>
      <c r="X11" s="12"/>
    </row>
    <row r="12" spans="1:24" x14ac:dyDescent="0.25">
      <c r="B12" s="9" t="s">
        <v>6</v>
      </c>
      <c r="C12" s="10">
        <v>49</v>
      </c>
      <c r="D12" s="10">
        <v>124</v>
      </c>
      <c r="E12" s="10">
        <v>169</v>
      </c>
      <c r="F12" s="10">
        <v>68</v>
      </c>
      <c r="G12" s="51">
        <v>69</v>
      </c>
      <c r="H12" s="29">
        <v>8</v>
      </c>
      <c r="I12" s="10">
        <v>22</v>
      </c>
      <c r="J12" s="10">
        <v>11</v>
      </c>
      <c r="K12" s="10">
        <v>1</v>
      </c>
      <c r="L12" s="10">
        <v>2</v>
      </c>
      <c r="N12" s="9" t="s">
        <v>6</v>
      </c>
      <c r="O12" s="13">
        <f t="shared" ref="O12:O15" si="0">C12/(C12+D12+E12+F12+G12)*100</f>
        <v>10.22964509394572</v>
      </c>
      <c r="P12" s="13">
        <f t="shared" ref="P12:P15" si="1">D12/(D12+E12+F12+G12+C12)*100</f>
        <v>25.887265135699373</v>
      </c>
      <c r="Q12" s="13">
        <f t="shared" ref="Q12:Q15" si="2">E12/(E12+F12+G12+C12+D12)*100</f>
        <v>35.281837160751564</v>
      </c>
      <c r="R12" s="13">
        <f t="shared" ref="R12:R15" si="3">F12/(F12+G12+E12+D12+C12)*100</f>
        <v>14.196242171189979</v>
      </c>
      <c r="S12" s="80">
        <f t="shared" ref="S12:S15" si="4">G12/(G12+C12+D12+E12+F12)*100</f>
        <v>14.40501043841336</v>
      </c>
      <c r="T12" s="27">
        <f t="shared" ref="T12:T15" si="5">H12/(H12+I12+J12+K12+L12)*100</f>
        <v>18.181818181818183</v>
      </c>
      <c r="U12" s="13">
        <f t="shared" ref="U12:U15" si="6">I12/(I12+J12+K12+L12+H12)*100</f>
        <v>50</v>
      </c>
      <c r="V12" s="13">
        <f t="shared" ref="V12:V15" si="7">J12/(J12+K12+L12+H12+I12)*100</f>
        <v>25</v>
      </c>
      <c r="W12" s="13">
        <f t="shared" ref="W12:W15" si="8">K12/(K12+L12+J12+I12+H12)*100</f>
        <v>2.2727272727272729</v>
      </c>
      <c r="X12" s="13">
        <f t="shared" ref="X12:X15" si="9">L12/(L12+H12+I12+J12+K12)*100</f>
        <v>4.5454545454545459</v>
      </c>
    </row>
    <row r="13" spans="1:24" x14ac:dyDescent="0.25">
      <c r="B13" s="9" t="s">
        <v>7</v>
      </c>
      <c r="C13" s="10">
        <v>116</v>
      </c>
      <c r="D13" s="10">
        <v>263</v>
      </c>
      <c r="E13" s="10">
        <v>241</v>
      </c>
      <c r="F13" s="10">
        <v>114</v>
      </c>
      <c r="G13" s="51">
        <v>118</v>
      </c>
      <c r="H13" s="29">
        <v>27</v>
      </c>
      <c r="I13" s="10">
        <v>41</v>
      </c>
      <c r="J13" s="10">
        <v>15</v>
      </c>
      <c r="K13" s="10">
        <v>12</v>
      </c>
      <c r="L13" s="10">
        <v>0</v>
      </c>
      <c r="N13" s="9" t="s">
        <v>7</v>
      </c>
      <c r="O13" s="13">
        <f t="shared" si="0"/>
        <v>13.615023474178404</v>
      </c>
      <c r="P13" s="13">
        <f t="shared" si="1"/>
        <v>30.868544600938968</v>
      </c>
      <c r="Q13" s="13">
        <f t="shared" si="2"/>
        <v>28.28638497652582</v>
      </c>
      <c r="R13" s="13">
        <f t="shared" si="3"/>
        <v>13.380281690140844</v>
      </c>
      <c r="S13" s="80">
        <f t="shared" si="4"/>
        <v>13.849765258215962</v>
      </c>
      <c r="T13" s="27">
        <f t="shared" si="5"/>
        <v>28.421052631578945</v>
      </c>
      <c r="U13" s="13">
        <f t="shared" si="6"/>
        <v>43.15789473684211</v>
      </c>
      <c r="V13" s="13">
        <f t="shared" si="7"/>
        <v>15.789473684210526</v>
      </c>
      <c r="W13" s="13">
        <f t="shared" si="8"/>
        <v>12.631578947368421</v>
      </c>
      <c r="X13" s="13">
        <f t="shared" si="9"/>
        <v>0</v>
      </c>
    </row>
    <row r="14" spans="1:24" x14ac:dyDescent="0.25">
      <c r="B14" s="9" t="s">
        <v>8</v>
      </c>
      <c r="C14" s="10">
        <v>126</v>
      </c>
      <c r="D14" s="10">
        <v>265</v>
      </c>
      <c r="E14" s="10">
        <v>216</v>
      </c>
      <c r="F14" s="10">
        <v>85</v>
      </c>
      <c r="G14" s="51">
        <v>66</v>
      </c>
      <c r="H14" s="29">
        <v>32</v>
      </c>
      <c r="I14" s="10">
        <v>29</v>
      </c>
      <c r="J14" s="10">
        <v>10</v>
      </c>
      <c r="K14" s="10">
        <v>3</v>
      </c>
      <c r="L14" s="10">
        <v>3</v>
      </c>
      <c r="N14" s="9" t="s">
        <v>8</v>
      </c>
      <c r="O14" s="13">
        <f t="shared" si="0"/>
        <v>16.622691292875992</v>
      </c>
      <c r="P14" s="13">
        <f t="shared" si="1"/>
        <v>34.96042216358839</v>
      </c>
      <c r="Q14" s="13">
        <f t="shared" si="2"/>
        <v>28.496042216358841</v>
      </c>
      <c r="R14" s="13">
        <f t="shared" si="3"/>
        <v>11.213720316622691</v>
      </c>
      <c r="S14" s="80">
        <f t="shared" si="4"/>
        <v>8.7071240105540895</v>
      </c>
      <c r="T14" s="27">
        <f t="shared" si="5"/>
        <v>41.558441558441558</v>
      </c>
      <c r="U14" s="13">
        <f t="shared" si="6"/>
        <v>37.662337662337663</v>
      </c>
      <c r="V14" s="13">
        <f t="shared" si="7"/>
        <v>12.987012987012985</v>
      </c>
      <c r="W14" s="13">
        <f t="shared" si="8"/>
        <v>3.8961038961038961</v>
      </c>
      <c r="X14" s="13">
        <f t="shared" si="9"/>
        <v>3.8961038961038961</v>
      </c>
    </row>
    <row r="15" spans="1:24" x14ac:dyDescent="0.25">
      <c r="B15" s="9" t="s">
        <v>9</v>
      </c>
      <c r="C15" s="10">
        <v>99</v>
      </c>
      <c r="D15" s="10">
        <v>157</v>
      </c>
      <c r="E15" s="10">
        <v>129</v>
      </c>
      <c r="F15" s="10">
        <v>42</v>
      </c>
      <c r="G15" s="51">
        <v>25</v>
      </c>
      <c r="H15" s="29">
        <v>14</v>
      </c>
      <c r="I15" s="10">
        <v>10</v>
      </c>
      <c r="J15" s="10">
        <v>9</v>
      </c>
      <c r="K15" s="10">
        <v>3</v>
      </c>
      <c r="L15" s="10">
        <v>2</v>
      </c>
      <c r="N15" s="9" t="s">
        <v>9</v>
      </c>
      <c r="O15" s="13">
        <f t="shared" si="0"/>
        <v>21.902654867256636</v>
      </c>
      <c r="P15" s="13">
        <f t="shared" si="1"/>
        <v>34.73451327433628</v>
      </c>
      <c r="Q15" s="13">
        <f t="shared" si="2"/>
        <v>28.539823008849556</v>
      </c>
      <c r="R15" s="13">
        <f t="shared" si="3"/>
        <v>9.2920353982300892</v>
      </c>
      <c r="S15" s="80">
        <f t="shared" si="4"/>
        <v>5.5309734513274336</v>
      </c>
      <c r="T15" s="27">
        <f t="shared" si="5"/>
        <v>36.84210526315789</v>
      </c>
      <c r="U15" s="13">
        <f t="shared" si="6"/>
        <v>26.315789473684209</v>
      </c>
      <c r="V15" s="13">
        <f t="shared" si="7"/>
        <v>23.684210526315788</v>
      </c>
      <c r="W15" s="13">
        <f t="shared" si="8"/>
        <v>7.8947368421052628</v>
      </c>
      <c r="X15" s="13">
        <f t="shared" si="9"/>
        <v>5.2631578947368416</v>
      </c>
    </row>
    <row r="16" spans="1:24" x14ac:dyDescent="0.25">
      <c r="B16" s="4" t="s">
        <v>36</v>
      </c>
      <c r="C16" s="8"/>
      <c r="D16" s="8"/>
      <c r="E16" s="8"/>
      <c r="F16" s="8"/>
      <c r="G16" s="50"/>
      <c r="H16" s="8"/>
      <c r="I16" s="8"/>
      <c r="J16" s="8"/>
      <c r="K16" s="8"/>
      <c r="L16" s="8"/>
      <c r="N16" s="4" t="s">
        <v>36</v>
      </c>
      <c r="O16" s="12"/>
      <c r="P16" s="12"/>
      <c r="Q16" s="12"/>
      <c r="R16" s="12"/>
      <c r="S16" s="79"/>
      <c r="T16" s="12"/>
      <c r="U16" s="12"/>
      <c r="V16" s="12"/>
      <c r="W16" s="12"/>
      <c r="X16" s="12"/>
    </row>
    <row r="17" spans="2:24" x14ac:dyDescent="0.25">
      <c r="B17" s="9" t="s">
        <v>29</v>
      </c>
      <c r="C17" s="10">
        <v>129</v>
      </c>
      <c r="D17" s="10">
        <v>281</v>
      </c>
      <c r="E17" s="10">
        <v>240</v>
      </c>
      <c r="F17" s="10">
        <v>68</v>
      </c>
      <c r="G17" s="51">
        <v>33</v>
      </c>
      <c r="H17" s="29">
        <v>28</v>
      </c>
      <c r="I17" s="10">
        <v>19</v>
      </c>
      <c r="J17" s="10">
        <v>13</v>
      </c>
      <c r="K17" s="10">
        <v>6</v>
      </c>
      <c r="L17" s="10">
        <v>2</v>
      </c>
      <c r="N17" s="9" t="s">
        <v>29</v>
      </c>
      <c r="O17" s="13">
        <f t="shared" ref="O17:O22" si="10">C17/(C17+D17+E17+F17+G17)*100</f>
        <v>17.177097203728362</v>
      </c>
      <c r="P17" s="13">
        <f t="shared" ref="P17:P23" si="11">D17/(D17+E17+F17+G17+C17)*100</f>
        <v>37.416777629826896</v>
      </c>
      <c r="Q17" s="13">
        <f t="shared" ref="Q17:Q23" si="12">E17/(E17+F17+G17+C17+D17)*100</f>
        <v>31.957390146471372</v>
      </c>
      <c r="R17" s="13">
        <f t="shared" ref="R17:R23" si="13">F17/(F17+G17+E17+D17+C17)*100</f>
        <v>9.0545938748335555</v>
      </c>
      <c r="S17" s="80">
        <f t="shared" ref="S17:S23" si="14">G17/(G17+C17+D17+E17+F17)*100</f>
        <v>4.3941411451398134</v>
      </c>
      <c r="T17" s="27">
        <f t="shared" ref="T17:T23" si="15">H17/(H17+I17+J17+K17+L17)*100</f>
        <v>41.17647058823529</v>
      </c>
      <c r="U17" s="13">
        <f t="shared" ref="U17:U23" si="16">I17/(I17+J17+K17+L17+H17)*100</f>
        <v>27.941176470588236</v>
      </c>
      <c r="V17" s="13">
        <f t="shared" ref="V17:V23" si="17">J17/(J17+K17+L17+H17+I17)*100</f>
        <v>19.117647058823529</v>
      </c>
      <c r="W17" s="13">
        <f t="shared" ref="W17:W23" si="18">K17/(K17+L17+J17+I17+H17)*100</f>
        <v>8.8235294117647065</v>
      </c>
      <c r="X17" s="13">
        <f t="shared" ref="X17:X23" si="19">L17/(L17+H17+I17+J17+K17)*100</f>
        <v>2.9411764705882351</v>
      </c>
    </row>
    <row r="18" spans="2:24" x14ac:dyDescent="0.25">
      <c r="B18" s="9" t="s">
        <v>30</v>
      </c>
      <c r="C18" s="10">
        <v>42</v>
      </c>
      <c r="D18" s="10">
        <v>47</v>
      </c>
      <c r="E18" s="10">
        <v>52</v>
      </c>
      <c r="F18" s="10">
        <v>19</v>
      </c>
      <c r="G18" s="51">
        <v>21</v>
      </c>
      <c r="H18" s="29">
        <v>0</v>
      </c>
      <c r="I18" s="10">
        <v>7</v>
      </c>
      <c r="J18" s="10">
        <v>2</v>
      </c>
      <c r="K18" s="10">
        <v>2</v>
      </c>
      <c r="L18" s="10">
        <v>0</v>
      </c>
      <c r="N18" s="9" t="s">
        <v>30</v>
      </c>
      <c r="O18" s="13">
        <f t="shared" si="10"/>
        <v>23.204419889502763</v>
      </c>
      <c r="P18" s="13">
        <f t="shared" si="11"/>
        <v>25.966850828729282</v>
      </c>
      <c r="Q18" s="13">
        <f t="shared" si="12"/>
        <v>28.729281767955801</v>
      </c>
      <c r="R18" s="13">
        <f t="shared" si="13"/>
        <v>10.497237569060774</v>
      </c>
      <c r="S18" s="80">
        <f t="shared" si="14"/>
        <v>11.602209944751381</v>
      </c>
      <c r="T18" s="27">
        <f t="shared" si="15"/>
        <v>0</v>
      </c>
      <c r="U18" s="13">
        <f t="shared" si="16"/>
        <v>63.636363636363633</v>
      </c>
      <c r="V18" s="13">
        <f t="shared" si="17"/>
        <v>18.181818181818183</v>
      </c>
      <c r="W18" s="13">
        <f t="shared" si="18"/>
        <v>18.181818181818183</v>
      </c>
      <c r="X18" s="13">
        <f t="shared" si="19"/>
        <v>0</v>
      </c>
    </row>
    <row r="19" spans="2:24" x14ac:dyDescent="0.25">
      <c r="B19" s="9" t="s">
        <v>31</v>
      </c>
      <c r="C19" s="10">
        <v>123</v>
      </c>
      <c r="D19" s="10">
        <v>284</v>
      </c>
      <c r="E19" s="10">
        <v>242</v>
      </c>
      <c r="F19" s="10">
        <v>77</v>
      </c>
      <c r="G19" s="51">
        <v>34</v>
      </c>
      <c r="H19" s="29">
        <v>33</v>
      </c>
      <c r="I19" s="10">
        <v>48</v>
      </c>
      <c r="J19" s="10">
        <v>21</v>
      </c>
      <c r="K19" s="10">
        <v>11</v>
      </c>
      <c r="L19" s="10">
        <v>5</v>
      </c>
      <c r="N19" s="9" t="s">
        <v>31</v>
      </c>
      <c r="O19" s="13">
        <f t="shared" si="10"/>
        <v>16.184210526315791</v>
      </c>
      <c r="P19" s="13">
        <f t="shared" si="11"/>
        <v>37.368421052631575</v>
      </c>
      <c r="Q19" s="13">
        <f t="shared" si="12"/>
        <v>31.842105263157894</v>
      </c>
      <c r="R19" s="13">
        <f t="shared" si="13"/>
        <v>10.131578947368421</v>
      </c>
      <c r="S19" s="80">
        <f t="shared" si="14"/>
        <v>4.4736842105263159</v>
      </c>
      <c r="T19" s="27">
        <f t="shared" si="15"/>
        <v>27.966101694915253</v>
      </c>
      <c r="U19" s="13">
        <f t="shared" si="16"/>
        <v>40.677966101694921</v>
      </c>
      <c r="V19" s="13">
        <f t="shared" si="17"/>
        <v>17.796610169491526</v>
      </c>
      <c r="W19" s="13">
        <f t="shared" si="18"/>
        <v>9.3220338983050848</v>
      </c>
      <c r="X19" s="13">
        <f t="shared" si="19"/>
        <v>4.2372881355932197</v>
      </c>
    </row>
    <row r="20" spans="2:24" x14ac:dyDescent="0.25">
      <c r="B20" s="9" t="s">
        <v>32</v>
      </c>
      <c r="C20" s="10">
        <v>19</v>
      </c>
      <c r="D20" s="10">
        <v>34</v>
      </c>
      <c r="E20" s="10">
        <v>28</v>
      </c>
      <c r="F20" s="10">
        <v>16</v>
      </c>
      <c r="G20" s="51">
        <v>15</v>
      </c>
      <c r="H20" s="29">
        <v>3</v>
      </c>
      <c r="I20" s="10">
        <v>2</v>
      </c>
      <c r="J20" s="10">
        <v>1</v>
      </c>
      <c r="K20" s="10">
        <v>0</v>
      </c>
      <c r="L20" s="10">
        <v>0</v>
      </c>
      <c r="N20" s="9" t="s">
        <v>32</v>
      </c>
      <c r="O20" s="13">
        <f t="shared" si="10"/>
        <v>16.964285714285715</v>
      </c>
      <c r="P20" s="13">
        <f t="shared" si="11"/>
        <v>30.357142857142854</v>
      </c>
      <c r="Q20" s="13">
        <f t="shared" si="12"/>
        <v>25</v>
      </c>
      <c r="R20" s="13">
        <f t="shared" si="13"/>
        <v>14.285714285714285</v>
      </c>
      <c r="S20" s="80">
        <f t="shared" si="14"/>
        <v>13.392857142857142</v>
      </c>
      <c r="T20" s="27">
        <f t="shared" si="15"/>
        <v>50</v>
      </c>
      <c r="U20" s="13">
        <f t="shared" si="16"/>
        <v>33.333333333333329</v>
      </c>
      <c r="V20" s="13">
        <f t="shared" si="17"/>
        <v>16.666666666666664</v>
      </c>
      <c r="W20" s="13">
        <f t="shared" si="18"/>
        <v>0</v>
      </c>
      <c r="X20" s="13">
        <f t="shared" si="19"/>
        <v>0</v>
      </c>
    </row>
    <row r="21" spans="2:24" x14ac:dyDescent="0.25">
      <c r="B21" s="9" t="s">
        <v>33</v>
      </c>
      <c r="C21" s="10">
        <v>8</v>
      </c>
      <c r="D21" s="10">
        <v>22</v>
      </c>
      <c r="E21" s="10">
        <v>79</v>
      </c>
      <c r="F21" s="10">
        <v>63</v>
      </c>
      <c r="G21" s="51">
        <v>62</v>
      </c>
      <c r="H21" s="29">
        <v>5</v>
      </c>
      <c r="I21" s="10">
        <v>8</v>
      </c>
      <c r="J21" s="10">
        <v>0</v>
      </c>
      <c r="K21" s="10">
        <v>0</v>
      </c>
      <c r="L21" s="10">
        <v>0</v>
      </c>
      <c r="N21" s="9" t="s">
        <v>33</v>
      </c>
      <c r="O21" s="13">
        <f t="shared" si="10"/>
        <v>3.4188034188034191</v>
      </c>
      <c r="P21" s="13">
        <f t="shared" si="11"/>
        <v>9.4017094017094021</v>
      </c>
      <c r="Q21" s="13">
        <f t="shared" si="12"/>
        <v>33.760683760683762</v>
      </c>
      <c r="R21" s="13">
        <f t="shared" si="13"/>
        <v>26.923076923076923</v>
      </c>
      <c r="S21" s="80">
        <f t="shared" si="14"/>
        <v>26.495726495726498</v>
      </c>
      <c r="T21" s="27">
        <f t="shared" si="15"/>
        <v>38.461538461538467</v>
      </c>
      <c r="U21" s="13">
        <f t="shared" si="16"/>
        <v>61.53846153846154</v>
      </c>
      <c r="V21" s="13">
        <f t="shared" si="17"/>
        <v>0</v>
      </c>
      <c r="W21" s="13">
        <f t="shared" si="18"/>
        <v>0</v>
      </c>
      <c r="X21" s="13">
        <f t="shared" si="19"/>
        <v>0</v>
      </c>
    </row>
    <row r="22" spans="2:24" x14ac:dyDescent="0.25">
      <c r="B22" s="9" t="s">
        <v>34</v>
      </c>
      <c r="C22" s="10">
        <v>18</v>
      </c>
      <c r="D22" s="10">
        <v>28</v>
      </c>
      <c r="E22" s="10">
        <v>24</v>
      </c>
      <c r="F22" s="10">
        <v>11</v>
      </c>
      <c r="G22" s="51">
        <v>15</v>
      </c>
      <c r="H22" s="29">
        <v>1</v>
      </c>
      <c r="I22" s="10">
        <v>1</v>
      </c>
      <c r="J22" s="10">
        <v>3</v>
      </c>
      <c r="K22" s="10">
        <v>0</v>
      </c>
      <c r="L22" s="10">
        <v>0</v>
      </c>
      <c r="N22" s="9" t="s">
        <v>34</v>
      </c>
      <c r="O22" s="13">
        <f t="shared" si="10"/>
        <v>18.75</v>
      </c>
      <c r="P22" s="13">
        <f t="shared" si="11"/>
        <v>29.166666666666668</v>
      </c>
      <c r="Q22" s="13">
        <f t="shared" si="12"/>
        <v>25</v>
      </c>
      <c r="R22" s="13">
        <f>F22/(F22+G22+E22+D22+C22)*100</f>
        <v>11.458333333333332</v>
      </c>
      <c r="S22" s="80">
        <f t="shared" si="14"/>
        <v>15.625</v>
      </c>
      <c r="T22" s="27">
        <f t="shared" si="15"/>
        <v>20</v>
      </c>
      <c r="U22" s="13">
        <f t="shared" si="16"/>
        <v>20</v>
      </c>
      <c r="V22" s="13">
        <f t="shared" si="17"/>
        <v>60</v>
      </c>
      <c r="W22" s="13">
        <f t="shared" si="18"/>
        <v>0</v>
      </c>
      <c r="X22" s="13">
        <f t="shared" si="19"/>
        <v>0</v>
      </c>
    </row>
    <row r="23" spans="2:24" x14ac:dyDescent="0.25">
      <c r="B23" s="9" t="s">
        <v>35</v>
      </c>
      <c r="C23" s="10">
        <v>51</v>
      </c>
      <c r="D23" s="10">
        <v>113</v>
      </c>
      <c r="E23" s="10">
        <v>90</v>
      </c>
      <c r="F23" s="10">
        <v>55</v>
      </c>
      <c r="G23" s="51">
        <v>98</v>
      </c>
      <c r="H23" s="29">
        <v>11</v>
      </c>
      <c r="I23" s="10">
        <v>17</v>
      </c>
      <c r="J23" s="10">
        <v>5</v>
      </c>
      <c r="K23" s="10">
        <v>0</v>
      </c>
      <c r="L23" s="10">
        <v>0</v>
      </c>
      <c r="N23" s="9" t="s">
        <v>35</v>
      </c>
      <c r="O23" s="13">
        <f>C23/(C23+D23+E23+F23+G23)*100</f>
        <v>12.530712530712531</v>
      </c>
      <c r="P23" s="13">
        <f t="shared" si="11"/>
        <v>27.764127764127768</v>
      </c>
      <c r="Q23" s="13">
        <f t="shared" si="12"/>
        <v>22.113022113022112</v>
      </c>
      <c r="R23" s="13">
        <f t="shared" si="13"/>
        <v>13.513513513513514</v>
      </c>
      <c r="S23" s="80">
        <f t="shared" si="14"/>
        <v>24.078624078624077</v>
      </c>
      <c r="T23" s="27">
        <f t="shared" si="15"/>
        <v>33.333333333333329</v>
      </c>
      <c r="U23" s="13">
        <f t="shared" si="16"/>
        <v>51.515151515151516</v>
      </c>
      <c r="V23" s="13">
        <f t="shared" si="17"/>
        <v>15.151515151515152</v>
      </c>
      <c r="W23" s="13">
        <f t="shared" si="18"/>
        <v>0</v>
      </c>
      <c r="X23" s="13">
        <f t="shared" si="19"/>
        <v>0</v>
      </c>
    </row>
    <row r="24" spans="2:24" x14ac:dyDescent="0.25">
      <c r="B24" s="4" t="s">
        <v>65</v>
      </c>
      <c r="C24" s="19"/>
      <c r="D24" s="19"/>
      <c r="E24" s="19"/>
      <c r="F24" s="52"/>
      <c r="G24" s="53"/>
      <c r="H24" s="4"/>
      <c r="I24" s="33"/>
      <c r="J24" s="33"/>
      <c r="L24" s="4"/>
      <c r="N24" s="4" t="s">
        <v>65</v>
      </c>
      <c r="O24" s="19"/>
      <c r="P24" s="19"/>
      <c r="Q24" s="19"/>
      <c r="R24" s="52"/>
      <c r="S24" s="53"/>
      <c r="T24" s="4"/>
      <c r="U24" s="33"/>
      <c r="V24" s="33"/>
      <c r="X24" s="4"/>
    </row>
    <row r="25" spans="2:24" x14ac:dyDescent="0.25">
      <c r="B25" s="9" t="s">
        <v>66</v>
      </c>
      <c r="C25" s="10">
        <v>286</v>
      </c>
      <c r="D25" s="10">
        <v>555</v>
      </c>
      <c r="E25" s="10">
        <v>542</v>
      </c>
      <c r="F25" s="10">
        <v>240</v>
      </c>
      <c r="G25" s="51">
        <v>213</v>
      </c>
      <c r="H25" s="29">
        <v>58</v>
      </c>
      <c r="I25" s="10">
        <v>79</v>
      </c>
      <c r="J25" s="10">
        <v>34</v>
      </c>
      <c r="K25" s="10">
        <v>17</v>
      </c>
      <c r="L25" s="10">
        <v>6</v>
      </c>
      <c r="N25" s="9" t="s">
        <v>66</v>
      </c>
      <c r="O25" s="38">
        <f t="shared" ref="O25:O26" si="20">C25/(C25+D25+E25+F25+G25)*100</f>
        <v>15.577342047930284</v>
      </c>
      <c r="P25" s="38">
        <f t="shared" ref="P25:P26" si="21">D25/(D25+E25+F25+G25+C25)*100</f>
        <v>30.22875816993464</v>
      </c>
      <c r="Q25" s="38">
        <f t="shared" ref="Q25:Q26" si="22">E25/(E25+F25+G25+C25+D25)*100</f>
        <v>29.520697167755994</v>
      </c>
      <c r="R25" s="38">
        <f t="shared" ref="R25:R26" si="23">F25/(F25+G25+E25+D25+C25)*100</f>
        <v>13.071895424836603</v>
      </c>
      <c r="S25" s="97">
        <f t="shared" ref="S25:S26" si="24">G25/(G25+C25+D25+E25+F25)*100</f>
        <v>11.601307189542483</v>
      </c>
      <c r="T25" s="40">
        <f t="shared" ref="T25:T26" si="25">H25/(H25+I25+J25+K25+L25)*100</f>
        <v>29.896907216494846</v>
      </c>
      <c r="U25" s="38">
        <f t="shared" ref="U25:U26" si="26">I25/(I25+J25+K25+L25+H25)*100</f>
        <v>40.72164948453608</v>
      </c>
      <c r="V25" s="38">
        <f t="shared" ref="V25:V26" si="27">J25/(J25+K25+L25+H25+I25)*100</f>
        <v>17.525773195876287</v>
      </c>
      <c r="W25" s="38">
        <f t="shared" ref="W25:W26" si="28">K25/(K25+L25+J25+I25+H25)*100</f>
        <v>8.7628865979381434</v>
      </c>
      <c r="X25" s="38">
        <f t="shared" ref="X25:X26" si="29">L25/(L25+H25+I25+J25+K25)*100</f>
        <v>3.0927835051546393</v>
      </c>
    </row>
    <row r="26" spans="2:24" x14ac:dyDescent="0.25">
      <c r="B26" s="9" t="s">
        <v>67</v>
      </c>
      <c r="C26" s="10">
        <v>104</v>
      </c>
      <c r="D26" s="10">
        <v>254</v>
      </c>
      <c r="E26" s="10">
        <v>213</v>
      </c>
      <c r="F26" s="10">
        <v>69</v>
      </c>
      <c r="G26" s="51">
        <v>65</v>
      </c>
      <c r="H26" s="29">
        <v>23</v>
      </c>
      <c r="I26" s="10">
        <v>23</v>
      </c>
      <c r="J26" s="10">
        <v>11</v>
      </c>
      <c r="K26" s="10">
        <v>2</v>
      </c>
      <c r="L26" s="10">
        <v>1</v>
      </c>
      <c r="N26" s="9" t="s">
        <v>67</v>
      </c>
      <c r="O26" s="38">
        <f t="shared" si="20"/>
        <v>14.75177304964539</v>
      </c>
      <c r="P26" s="38">
        <f t="shared" si="21"/>
        <v>36.028368794326241</v>
      </c>
      <c r="Q26" s="38">
        <f t="shared" si="22"/>
        <v>30.212765957446809</v>
      </c>
      <c r="R26" s="38">
        <f t="shared" si="23"/>
        <v>9.787234042553191</v>
      </c>
      <c r="S26" s="97">
        <f t="shared" si="24"/>
        <v>9.2198581560283674</v>
      </c>
      <c r="T26" s="40">
        <f t="shared" si="25"/>
        <v>38.333333333333336</v>
      </c>
      <c r="U26" s="38">
        <f t="shared" si="26"/>
        <v>38.333333333333336</v>
      </c>
      <c r="V26" s="38">
        <f t="shared" si="27"/>
        <v>18.333333333333332</v>
      </c>
      <c r="W26" s="38">
        <f t="shared" si="28"/>
        <v>3.3333333333333335</v>
      </c>
      <c r="X26" s="38">
        <f t="shared" si="29"/>
        <v>1.6666666666666667</v>
      </c>
    </row>
  </sheetData>
  <mergeCells count="6">
    <mergeCell ref="T7:X7"/>
    <mergeCell ref="O7:S7"/>
    <mergeCell ref="B7:B8"/>
    <mergeCell ref="C7:G7"/>
    <mergeCell ref="H7:L7"/>
    <mergeCell ref="N7:N8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zoomScaleNormal="100" workbookViewId="0">
      <selection activeCell="C9" sqref="C9:D9"/>
    </sheetView>
  </sheetViews>
  <sheetFormatPr defaultRowHeight="15" x14ac:dyDescent="0.25"/>
  <cols>
    <col min="1" max="1" width="3.42578125" customWidth="1"/>
    <col min="2" max="2" width="28.28515625" customWidth="1"/>
    <col min="3" max="6" width="11.7109375" customWidth="1"/>
    <col min="7" max="7" width="3.42578125" customWidth="1"/>
    <col min="8" max="8" width="27.7109375" customWidth="1"/>
    <col min="9" max="12" width="11.7109375" customWidth="1"/>
  </cols>
  <sheetData>
    <row r="1" spans="1:12" ht="18" x14ac:dyDescent="0.25">
      <c r="B1" s="1" t="s">
        <v>49</v>
      </c>
    </row>
    <row r="2" spans="1:12" ht="18" x14ac:dyDescent="0.25">
      <c r="A2" s="30"/>
      <c r="B2" s="1" t="str">
        <f>Índice!B2</f>
        <v>1ª quinzena de julho 2020</v>
      </c>
    </row>
    <row r="3" spans="1:12" x14ac:dyDescent="0.25">
      <c r="B3" s="31" t="s">
        <v>52</v>
      </c>
    </row>
    <row r="4" spans="1:12" ht="18" customHeight="1" x14ac:dyDescent="0.25">
      <c r="B4" s="1" t="s">
        <v>78</v>
      </c>
      <c r="C4" s="1"/>
      <c r="D4" s="1"/>
      <c r="E4" s="1"/>
      <c r="F4" s="1"/>
    </row>
    <row r="5" spans="1:12" ht="4.5" customHeight="1" x14ac:dyDescent="0.25"/>
    <row r="6" spans="1:12" x14ac:dyDescent="0.25">
      <c r="B6" s="20" t="s">
        <v>46</v>
      </c>
      <c r="H6" s="20" t="s">
        <v>47</v>
      </c>
    </row>
    <row r="7" spans="1:12" ht="22.5" x14ac:dyDescent="0.25">
      <c r="B7" s="3" t="s">
        <v>0</v>
      </c>
      <c r="C7" s="3" t="s">
        <v>11</v>
      </c>
      <c r="D7" s="3" t="s">
        <v>12</v>
      </c>
      <c r="E7" s="3" t="s">
        <v>13</v>
      </c>
      <c r="F7" s="3" t="s">
        <v>99</v>
      </c>
      <c r="H7" s="3" t="s">
        <v>0</v>
      </c>
      <c r="I7" s="3" t="s">
        <v>11</v>
      </c>
      <c r="J7" s="3" t="s">
        <v>12</v>
      </c>
      <c r="K7" s="3" t="s">
        <v>13</v>
      </c>
      <c r="L7" s="3" t="s">
        <v>99</v>
      </c>
    </row>
    <row r="8" spans="1:12" x14ac:dyDescent="0.25">
      <c r="B8" s="4" t="s">
        <v>4</v>
      </c>
      <c r="C8" s="5"/>
      <c r="D8" s="5"/>
      <c r="E8" s="5"/>
      <c r="F8" s="5"/>
      <c r="H8" s="4" t="s">
        <v>4</v>
      </c>
      <c r="I8" s="5"/>
      <c r="J8" s="5"/>
      <c r="K8" s="5"/>
      <c r="L8" s="5"/>
    </row>
    <row r="9" spans="1:12" x14ac:dyDescent="0.25">
      <c r="B9" s="6" t="s">
        <v>4</v>
      </c>
      <c r="C9" s="7">
        <v>1091</v>
      </c>
      <c r="D9" s="7">
        <v>131</v>
      </c>
      <c r="E9" s="7">
        <v>3314</v>
      </c>
      <c r="F9" s="7">
        <v>299</v>
      </c>
      <c r="H9" s="6" t="s">
        <v>4</v>
      </c>
      <c r="I9" s="11">
        <f>C9/(C9+D9+E9+F9)*100</f>
        <v>22.564632885211996</v>
      </c>
      <c r="J9" s="11">
        <f>D9/(D9+E9+F9+C9)*100</f>
        <v>2.7094105480868667</v>
      </c>
      <c r="K9" s="11">
        <f>E9/(E9+F9+D9+C9)*100</f>
        <v>68.541882109617376</v>
      </c>
      <c r="L9" s="11">
        <f>F9/(F9+E9+D9+C9)*100</f>
        <v>6.1840744570837645</v>
      </c>
    </row>
    <row r="10" spans="1:12" x14ac:dyDescent="0.25">
      <c r="B10" s="4" t="s">
        <v>5</v>
      </c>
      <c r="C10" s="8"/>
      <c r="D10" s="8"/>
      <c r="E10" s="8"/>
      <c r="F10" s="8"/>
      <c r="H10" s="4" t="s">
        <v>5</v>
      </c>
      <c r="I10" s="12"/>
      <c r="J10" s="12"/>
      <c r="K10" s="12"/>
      <c r="L10" s="12"/>
    </row>
    <row r="11" spans="1:12" x14ac:dyDescent="0.25">
      <c r="B11" s="9" t="s">
        <v>6</v>
      </c>
      <c r="C11" s="10">
        <v>152</v>
      </c>
      <c r="D11" s="10">
        <v>11</v>
      </c>
      <c r="E11" s="10">
        <v>805</v>
      </c>
      <c r="F11" s="10">
        <v>72</v>
      </c>
      <c r="H11" s="9" t="s">
        <v>6</v>
      </c>
      <c r="I11" s="13">
        <f t="shared" ref="I11:I22" si="0">C11/(C11+D11+E11+F11)*100</f>
        <v>14.615384615384617</v>
      </c>
      <c r="J11" s="13">
        <f t="shared" ref="J11:J22" si="1">D11/(D11+E11+F11+C11)*100</f>
        <v>1.0576923076923077</v>
      </c>
      <c r="K11" s="13">
        <f t="shared" ref="K11:K22" si="2">E11/(E11+F11+D11+C11)*100</f>
        <v>77.40384615384616</v>
      </c>
      <c r="L11" s="13">
        <f t="shared" ref="L11:L22" si="3">F11/(F11+E11+D11+C11)*100</f>
        <v>6.9230769230769234</v>
      </c>
    </row>
    <row r="12" spans="1:12" x14ac:dyDescent="0.25">
      <c r="B12" s="9" t="s">
        <v>7</v>
      </c>
      <c r="C12" s="10">
        <v>340</v>
      </c>
      <c r="D12" s="10">
        <v>44</v>
      </c>
      <c r="E12" s="10">
        <v>1219</v>
      </c>
      <c r="F12" s="10">
        <v>101</v>
      </c>
      <c r="H12" s="9" t="s">
        <v>7</v>
      </c>
      <c r="I12" s="13">
        <f t="shared" si="0"/>
        <v>19.953051643192488</v>
      </c>
      <c r="J12" s="13">
        <f t="shared" si="1"/>
        <v>2.5821596244131455</v>
      </c>
      <c r="K12" s="13">
        <f t="shared" si="2"/>
        <v>71.537558685446015</v>
      </c>
      <c r="L12" s="13">
        <f t="shared" si="3"/>
        <v>5.927230046948357</v>
      </c>
    </row>
    <row r="13" spans="1:12" x14ac:dyDescent="0.25">
      <c r="B13" s="9" t="s">
        <v>8</v>
      </c>
      <c r="C13" s="10">
        <v>344</v>
      </c>
      <c r="D13" s="10">
        <v>54</v>
      </c>
      <c r="E13" s="10">
        <v>904</v>
      </c>
      <c r="F13" s="10">
        <v>76</v>
      </c>
      <c r="H13" s="9" t="s">
        <v>8</v>
      </c>
      <c r="I13" s="13">
        <f t="shared" si="0"/>
        <v>24.963715529753266</v>
      </c>
      <c r="J13" s="13">
        <f t="shared" si="1"/>
        <v>3.9187227866473147</v>
      </c>
      <c r="K13" s="13">
        <f t="shared" si="2"/>
        <v>65.602322206095792</v>
      </c>
      <c r="L13" s="13">
        <f t="shared" si="3"/>
        <v>5.5152394775036289</v>
      </c>
    </row>
    <row r="14" spans="1:12" x14ac:dyDescent="0.25">
      <c r="B14" s="9" t="s">
        <v>9</v>
      </c>
      <c r="C14" s="10">
        <v>255</v>
      </c>
      <c r="D14" s="10">
        <v>22</v>
      </c>
      <c r="E14" s="10">
        <v>386</v>
      </c>
      <c r="F14" s="10">
        <v>50</v>
      </c>
      <c r="H14" s="9" t="s">
        <v>9</v>
      </c>
      <c r="I14" s="13">
        <f t="shared" si="0"/>
        <v>35.764375876577844</v>
      </c>
      <c r="J14" s="13">
        <f t="shared" si="1"/>
        <v>3.0855539971949506</v>
      </c>
      <c r="K14" s="13">
        <f t="shared" si="2"/>
        <v>54.137447405329596</v>
      </c>
      <c r="L14" s="13">
        <f t="shared" si="3"/>
        <v>7.0126227208976157</v>
      </c>
    </row>
    <row r="15" spans="1:12" x14ac:dyDescent="0.25">
      <c r="B15" s="4" t="s">
        <v>36</v>
      </c>
      <c r="C15" s="8"/>
      <c r="D15" s="8"/>
      <c r="E15" s="8"/>
      <c r="F15" s="8"/>
      <c r="H15" s="4" t="s">
        <v>36</v>
      </c>
      <c r="I15" s="8"/>
      <c r="J15" s="8"/>
      <c r="K15" s="8"/>
      <c r="L15" s="8"/>
    </row>
    <row r="16" spans="1:12" x14ac:dyDescent="0.25">
      <c r="B16" s="9" t="s">
        <v>29</v>
      </c>
      <c r="C16" s="10">
        <v>320</v>
      </c>
      <c r="D16" s="10">
        <v>40</v>
      </c>
      <c r="E16" s="10">
        <v>976</v>
      </c>
      <c r="F16" s="10">
        <v>60</v>
      </c>
      <c r="H16" s="9" t="s">
        <v>29</v>
      </c>
      <c r="I16" s="13">
        <f t="shared" si="0"/>
        <v>22.922636103151863</v>
      </c>
      <c r="J16" s="13">
        <f t="shared" si="1"/>
        <v>2.8653295128939829</v>
      </c>
      <c r="K16" s="13">
        <f t="shared" si="2"/>
        <v>69.914040114613186</v>
      </c>
      <c r="L16" s="13">
        <f t="shared" si="3"/>
        <v>4.2979942693409736</v>
      </c>
    </row>
    <row r="17" spans="2:12" x14ac:dyDescent="0.25">
      <c r="B17" s="9" t="s">
        <v>30</v>
      </c>
      <c r="C17" s="10">
        <v>56</v>
      </c>
      <c r="D17" s="10">
        <v>14</v>
      </c>
      <c r="E17" s="10">
        <v>430</v>
      </c>
      <c r="F17" s="10">
        <v>45</v>
      </c>
      <c r="H17" s="9" t="s">
        <v>30</v>
      </c>
      <c r="I17" s="13">
        <f t="shared" si="0"/>
        <v>10.275229357798166</v>
      </c>
      <c r="J17" s="13">
        <f t="shared" si="1"/>
        <v>2.5688073394495414</v>
      </c>
      <c r="K17" s="13">
        <f t="shared" si="2"/>
        <v>78.899082568807344</v>
      </c>
      <c r="L17" s="13">
        <f t="shared" si="3"/>
        <v>8.2568807339449553</v>
      </c>
    </row>
    <row r="18" spans="2:12" x14ac:dyDescent="0.25">
      <c r="B18" s="9" t="s">
        <v>31</v>
      </c>
      <c r="C18" s="10">
        <v>251</v>
      </c>
      <c r="D18" s="10">
        <v>29</v>
      </c>
      <c r="E18" s="10">
        <v>1123</v>
      </c>
      <c r="F18" s="10">
        <v>88</v>
      </c>
      <c r="H18" s="9" t="s">
        <v>31</v>
      </c>
      <c r="I18" s="13">
        <f t="shared" si="0"/>
        <v>16.834339369550637</v>
      </c>
      <c r="J18" s="13">
        <f t="shared" si="1"/>
        <v>1.9450033534540576</v>
      </c>
      <c r="K18" s="13">
        <f t="shared" si="2"/>
        <v>75.318578135479541</v>
      </c>
      <c r="L18" s="13">
        <f t="shared" si="3"/>
        <v>5.9020791415157614</v>
      </c>
    </row>
    <row r="19" spans="2:12" x14ac:dyDescent="0.25">
      <c r="B19" s="9" t="s">
        <v>32</v>
      </c>
      <c r="C19" s="10">
        <v>58</v>
      </c>
      <c r="D19" s="10">
        <v>6</v>
      </c>
      <c r="E19" s="10">
        <v>82</v>
      </c>
      <c r="F19" s="10">
        <v>9</v>
      </c>
      <c r="H19" s="9" t="s">
        <v>32</v>
      </c>
      <c r="I19" s="13">
        <f t="shared" si="0"/>
        <v>37.41935483870968</v>
      </c>
      <c r="J19" s="13">
        <f t="shared" si="1"/>
        <v>3.870967741935484</v>
      </c>
      <c r="K19" s="13">
        <f t="shared" si="2"/>
        <v>52.903225806451616</v>
      </c>
      <c r="L19" s="13">
        <f t="shared" si="3"/>
        <v>5.806451612903226</v>
      </c>
    </row>
    <row r="20" spans="2:12" x14ac:dyDescent="0.25">
      <c r="B20" s="9" t="s">
        <v>33</v>
      </c>
      <c r="C20" s="10">
        <v>151</v>
      </c>
      <c r="D20" s="10">
        <v>17</v>
      </c>
      <c r="E20" s="10">
        <v>93</v>
      </c>
      <c r="F20" s="10">
        <v>33</v>
      </c>
      <c r="H20" s="9" t="s">
        <v>33</v>
      </c>
      <c r="I20" s="13">
        <f t="shared" si="0"/>
        <v>51.360544217687078</v>
      </c>
      <c r="J20" s="13">
        <f t="shared" si="1"/>
        <v>5.7823129251700678</v>
      </c>
      <c r="K20" s="13">
        <f t="shared" si="2"/>
        <v>31.632653061224492</v>
      </c>
      <c r="L20" s="13">
        <f t="shared" si="3"/>
        <v>11.224489795918368</v>
      </c>
    </row>
    <row r="21" spans="2:12" x14ac:dyDescent="0.25">
      <c r="B21" s="9" t="s">
        <v>34</v>
      </c>
      <c r="C21" s="10">
        <v>29</v>
      </c>
      <c r="D21" s="10">
        <v>3</v>
      </c>
      <c r="E21" s="10">
        <v>139</v>
      </c>
      <c r="F21" s="10">
        <v>10</v>
      </c>
      <c r="H21" s="9" t="s">
        <v>34</v>
      </c>
      <c r="I21" s="13">
        <f t="shared" si="0"/>
        <v>16.022099447513813</v>
      </c>
      <c r="J21" s="13">
        <f t="shared" si="1"/>
        <v>1.6574585635359116</v>
      </c>
      <c r="K21" s="13">
        <f t="shared" si="2"/>
        <v>76.795580110497241</v>
      </c>
      <c r="L21" s="13">
        <f t="shared" si="3"/>
        <v>5.5248618784530388</v>
      </c>
    </row>
    <row r="22" spans="2:12" x14ac:dyDescent="0.25">
      <c r="B22" s="9" t="s">
        <v>35</v>
      </c>
      <c r="C22" s="10">
        <v>226</v>
      </c>
      <c r="D22" s="10">
        <v>22</v>
      </c>
      <c r="E22" s="10">
        <v>471</v>
      </c>
      <c r="F22" s="10">
        <v>54</v>
      </c>
      <c r="H22" s="9" t="s">
        <v>35</v>
      </c>
      <c r="I22" s="13">
        <f t="shared" si="0"/>
        <v>29.236739974126781</v>
      </c>
      <c r="J22" s="13">
        <f t="shared" si="1"/>
        <v>2.8460543337645539</v>
      </c>
      <c r="K22" s="13">
        <f t="shared" si="2"/>
        <v>60.931435963777488</v>
      </c>
      <c r="L22" s="13">
        <f t="shared" si="3"/>
        <v>6.985769728331177</v>
      </c>
    </row>
    <row r="23" spans="2:12" x14ac:dyDescent="0.25">
      <c r="B23" s="4" t="s">
        <v>65</v>
      </c>
      <c r="C23" s="19"/>
      <c r="D23" s="19"/>
      <c r="E23" s="19"/>
      <c r="G23" s="4"/>
      <c r="H23" s="4" t="s">
        <v>65</v>
      </c>
      <c r="I23" s="33"/>
      <c r="J23" s="33"/>
      <c r="L23" s="4"/>
    </row>
    <row r="24" spans="2:12" x14ac:dyDescent="0.25">
      <c r="B24" s="9" t="s">
        <v>66</v>
      </c>
      <c r="C24" s="10">
        <v>762</v>
      </c>
      <c r="D24" s="10">
        <v>90</v>
      </c>
      <c r="E24" s="10">
        <v>2456</v>
      </c>
      <c r="F24" s="10">
        <v>233</v>
      </c>
      <c r="G24" s="39"/>
      <c r="H24" s="9" t="s">
        <v>66</v>
      </c>
      <c r="I24" s="38">
        <f t="shared" ref="I24:I25" si="4">C24/(C24+D24+E24+F24)*100</f>
        <v>21.519344817848065</v>
      </c>
      <c r="J24" s="38">
        <f t="shared" ref="J24:J25" si="5">D24/(D24+E24+F24+C24)*100</f>
        <v>2.5416548997458346</v>
      </c>
      <c r="K24" s="38">
        <f t="shared" ref="K24:K25" si="6">E24/(E24+F24+D24+C24)*100</f>
        <v>69.358938153064116</v>
      </c>
      <c r="L24" s="38">
        <f t="shared" ref="L24:L25" si="7">F24/(F24+E24+D24+C24)*100</f>
        <v>6.5800621293419947</v>
      </c>
    </row>
    <row r="25" spans="2:12" x14ac:dyDescent="0.25">
      <c r="B25" s="9" t="s">
        <v>67</v>
      </c>
      <c r="C25" s="10">
        <v>329</v>
      </c>
      <c r="D25" s="10">
        <v>41</v>
      </c>
      <c r="E25" s="10">
        <v>858</v>
      </c>
      <c r="F25" s="10">
        <v>66</v>
      </c>
      <c r="G25" s="39"/>
      <c r="H25" s="9" t="s">
        <v>67</v>
      </c>
      <c r="I25" s="38">
        <f t="shared" si="4"/>
        <v>25.425038639876352</v>
      </c>
      <c r="J25" s="38">
        <f t="shared" si="5"/>
        <v>3.1684698608964452</v>
      </c>
      <c r="K25" s="38">
        <f t="shared" si="6"/>
        <v>66.30602782071098</v>
      </c>
      <c r="L25" s="38">
        <f t="shared" si="7"/>
        <v>5.1004636785162285</v>
      </c>
    </row>
  </sheetData>
  <hyperlinks>
    <hyperlink ref="B3" location="Índice!A1" display="voltar"/>
  </hyperlink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12" width="11.7109375" customWidth="1"/>
    <col min="13" max="13" width="3.42578125" customWidth="1"/>
    <col min="14" max="14" width="27.7109375" customWidth="1"/>
  </cols>
  <sheetData>
    <row r="1" spans="1:24" ht="18" x14ac:dyDescent="0.25">
      <c r="B1" s="1" t="s">
        <v>49</v>
      </c>
    </row>
    <row r="2" spans="1:24" ht="18" x14ac:dyDescent="0.25">
      <c r="A2" s="30"/>
      <c r="B2" s="1" t="str">
        <f>Índice!B2</f>
        <v>1ª quinzena de julho 2020</v>
      </c>
    </row>
    <row r="3" spans="1:24" x14ac:dyDescent="0.25">
      <c r="B3" s="31" t="s">
        <v>52</v>
      </c>
    </row>
    <row r="4" spans="1:24" ht="18" customHeight="1" x14ac:dyDescent="0.25">
      <c r="B4" s="1" t="s">
        <v>79</v>
      </c>
      <c r="C4" s="1"/>
      <c r="D4" s="1"/>
      <c r="E4" s="1"/>
      <c r="F4" s="1"/>
      <c r="G4" s="1"/>
      <c r="H4" s="1"/>
      <c r="I4" s="1"/>
      <c r="J4" s="1"/>
      <c r="K4" s="1"/>
      <c r="L4" s="1"/>
    </row>
    <row r="5" spans="1:24" ht="4.5" customHeight="1" x14ac:dyDescent="0.25"/>
    <row r="6" spans="1:24" x14ac:dyDescent="0.25">
      <c r="B6" s="20" t="s">
        <v>46</v>
      </c>
      <c r="N6" s="20" t="s">
        <v>47</v>
      </c>
    </row>
    <row r="7" spans="1:24" x14ac:dyDescent="0.25">
      <c r="B7" s="117" t="s">
        <v>0</v>
      </c>
      <c r="C7" s="117" t="s">
        <v>14</v>
      </c>
      <c r="D7" s="117"/>
      <c r="E7" s="117"/>
      <c r="F7" s="117"/>
      <c r="G7" s="119"/>
      <c r="H7" s="124" t="s">
        <v>15</v>
      </c>
      <c r="I7" s="117"/>
      <c r="J7" s="117"/>
      <c r="K7" s="117"/>
      <c r="L7" s="117"/>
      <c r="N7" s="117" t="s">
        <v>0</v>
      </c>
      <c r="O7" s="117" t="s">
        <v>14</v>
      </c>
      <c r="P7" s="117"/>
      <c r="Q7" s="117"/>
      <c r="R7" s="117"/>
      <c r="S7" s="119"/>
      <c r="T7" s="124" t="s">
        <v>15</v>
      </c>
      <c r="U7" s="117"/>
      <c r="V7" s="117"/>
      <c r="W7" s="117"/>
      <c r="X7" s="117"/>
    </row>
    <row r="8" spans="1:24" ht="22.5" x14ac:dyDescent="0.25">
      <c r="B8" s="118"/>
      <c r="C8" s="46" t="s">
        <v>16</v>
      </c>
      <c r="D8" s="46" t="s">
        <v>17</v>
      </c>
      <c r="E8" s="46" t="s">
        <v>18</v>
      </c>
      <c r="F8" s="46" t="s">
        <v>19</v>
      </c>
      <c r="G8" s="47" t="s">
        <v>20</v>
      </c>
      <c r="H8" s="24" t="s">
        <v>16</v>
      </c>
      <c r="I8" s="14" t="s">
        <v>17</v>
      </c>
      <c r="J8" s="14" t="s">
        <v>18</v>
      </c>
      <c r="K8" s="14" t="s">
        <v>19</v>
      </c>
      <c r="L8" s="14" t="s">
        <v>20</v>
      </c>
      <c r="N8" s="118"/>
      <c r="O8" s="46" t="s">
        <v>16</v>
      </c>
      <c r="P8" s="46" t="s">
        <v>17</v>
      </c>
      <c r="Q8" s="46" t="s">
        <v>18</v>
      </c>
      <c r="R8" s="46" t="s">
        <v>19</v>
      </c>
      <c r="S8" s="47" t="s">
        <v>20</v>
      </c>
      <c r="T8" s="24" t="s">
        <v>16</v>
      </c>
      <c r="U8" s="14" t="s">
        <v>17</v>
      </c>
      <c r="V8" s="14" t="s">
        <v>18</v>
      </c>
      <c r="W8" s="14" t="s">
        <v>19</v>
      </c>
      <c r="X8" s="14" t="s">
        <v>20</v>
      </c>
    </row>
    <row r="9" spans="1:24" x14ac:dyDescent="0.25">
      <c r="B9" s="4" t="s">
        <v>4</v>
      </c>
      <c r="C9" s="5"/>
      <c r="D9" s="5"/>
      <c r="E9" s="5"/>
      <c r="F9" s="5"/>
      <c r="G9" s="48"/>
      <c r="H9" s="5"/>
      <c r="I9" s="5"/>
      <c r="J9" s="5"/>
      <c r="K9" s="5"/>
      <c r="L9" s="5"/>
      <c r="N9" s="4" t="s">
        <v>4</v>
      </c>
      <c r="O9" s="5"/>
      <c r="P9" s="5"/>
      <c r="Q9" s="5"/>
      <c r="R9" s="5"/>
      <c r="S9" s="48"/>
      <c r="T9" s="5"/>
      <c r="U9" s="5"/>
      <c r="V9" s="5"/>
      <c r="W9" s="5"/>
      <c r="X9" s="5"/>
    </row>
    <row r="10" spans="1:24" x14ac:dyDescent="0.25">
      <c r="B10" s="6" t="s">
        <v>4</v>
      </c>
      <c r="C10" s="7">
        <v>360</v>
      </c>
      <c r="D10" s="7">
        <v>270</v>
      </c>
      <c r="E10" s="7">
        <v>217</v>
      </c>
      <c r="F10" s="7">
        <v>125</v>
      </c>
      <c r="G10" s="49">
        <v>119</v>
      </c>
      <c r="H10" s="28">
        <v>64</v>
      </c>
      <c r="I10" s="7">
        <v>30</v>
      </c>
      <c r="J10" s="7">
        <v>24</v>
      </c>
      <c r="K10" s="7">
        <v>9</v>
      </c>
      <c r="L10" s="7">
        <v>4</v>
      </c>
      <c r="N10" s="6" t="s">
        <v>4</v>
      </c>
      <c r="O10" s="11">
        <f>C10/(C10+D10+E10+F10+G10)*100</f>
        <v>32.997250229147575</v>
      </c>
      <c r="P10" s="11">
        <f>D10/(D10+E10+F10+G10+C10)*100</f>
        <v>24.747937671860679</v>
      </c>
      <c r="Q10" s="11">
        <f>E10/(E10+F10+G10+C10+D10)*100</f>
        <v>19.890009165902843</v>
      </c>
      <c r="R10" s="11">
        <f>F10/(F10+G10+E10+D10+C10)*100</f>
        <v>11.45737855178735</v>
      </c>
      <c r="S10" s="78">
        <f>G10/(G10+C10+D10+E10+F10)*100</f>
        <v>10.907424381301558</v>
      </c>
      <c r="T10" s="26">
        <f>H10/(H10+I10+J10+K10+L10)*100</f>
        <v>48.854961832061065</v>
      </c>
      <c r="U10" s="11">
        <f>I10/(I10+J10+K10+L10+H10)*100</f>
        <v>22.900763358778626</v>
      </c>
      <c r="V10" s="11">
        <f>J10/(J10+K10+L10+H10+I10)*100</f>
        <v>18.320610687022899</v>
      </c>
      <c r="W10" s="11">
        <f>K10/(K10+L10+J10+I10+H10)*100</f>
        <v>6.8702290076335881</v>
      </c>
      <c r="X10" s="11">
        <f>L10/(L10+H10+I10+J10+K10)*100</f>
        <v>3.0534351145038165</v>
      </c>
    </row>
    <row r="11" spans="1:24" x14ac:dyDescent="0.25">
      <c r="B11" s="4" t="s">
        <v>5</v>
      </c>
      <c r="C11" s="8"/>
      <c r="D11" s="8"/>
      <c r="E11" s="8"/>
      <c r="F11" s="8"/>
      <c r="G11" s="50"/>
      <c r="H11" s="8"/>
      <c r="I11" s="8"/>
      <c r="J11" s="8"/>
      <c r="K11" s="8"/>
      <c r="L11" s="8"/>
      <c r="N11" s="4" t="s">
        <v>5</v>
      </c>
      <c r="O11" s="12"/>
      <c r="P11" s="12"/>
      <c r="Q11" s="12"/>
      <c r="R11" s="12"/>
      <c r="S11" s="79"/>
      <c r="T11" s="12"/>
      <c r="U11" s="12"/>
      <c r="V11" s="12"/>
      <c r="W11" s="12"/>
      <c r="X11" s="12"/>
    </row>
    <row r="12" spans="1:24" x14ac:dyDescent="0.25">
      <c r="B12" s="9" t="s">
        <v>6</v>
      </c>
      <c r="C12" s="10">
        <v>30</v>
      </c>
      <c r="D12" s="10">
        <v>30</v>
      </c>
      <c r="E12" s="10">
        <v>42</v>
      </c>
      <c r="F12" s="10">
        <v>26</v>
      </c>
      <c r="G12" s="51">
        <v>24</v>
      </c>
      <c r="H12" s="29">
        <v>5</v>
      </c>
      <c r="I12" s="10">
        <v>2</v>
      </c>
      <c r="J12" s="10">
        <v>2</v>
      </c>
      <c r="K12" s="10">
        <v>1</v>
      </c>
      <c r="L12" s="10">
        <v>1</v>
      </c>
      <c r="N12" s="9" t="s">
        <v>6</v>
      </c>
      <c r="O12" s="13">
        <f t="shared" ref="O12:O15" si="0">C12/(C12+D12+E12+F12+G12)*100</f>
        <v>19.736842105263158</v>
      </c>
      <c r="P12" s="13">
        <f t="shared" ref="P12:P15" si="1">D12/(D12+E12+F12+G12+C12)*100</f>
        <v>19.736842105263158</v>
      </c>
      <c r="Q12" s="13">
        <f t="shared" ref="Q12:Q15" si="2">E12/(E12+F12+G12+C12+D12)*100</f>
        <v>27.631578947368425</v>
      </c>
      <c r="R12" s="13">
        <f t="shared" ref="R12:R15" si="3">F12/(F12+G12+E12+D12+C12)*100</f>
        <v>17.105263157894736</v>
      </c>
      <c r="S12" s="80">
        <f t="shared" ref="S12:S15" si="4">G12/(G12+C12+D12+E12+F12)*100</f>
        <v>15.789473684210526</v>
      </c>
      <c r="T12" s="27">
        <f t="shared" ref="T12:T15" si="5">H12/(H12+I12+J12+K12+L12)*100</f>
        <v>45.454545454545453</v>
      </c>
      <c r="U12" s="13">
        <f t="shared" ref="U12:U15" si="6">I12/(I12+J12+K12+L12+H12)*100</f>
        <v>18.181818181818183</v>
      </c>
      <c r="V12" s="13">
        <f t="shared" ref="V12:V15" si="7">J12/(J12+K12+L12+H12+I12)*100</f>
        <v>18.181818181818183</v>
      </c>
      <c r="W12" s="13">
        <f t="shared" ref="W12:W15" si="8">K12/(K12+L12+J12+I12+H12)*100</f>
        <v>9.0909090909090917</v>
      </c>
      <c r="X12" s="13">
        <f t="shared" ref="X12:X15" si="9">L12/(L12+H12+I12+J12+K12)*100</f>
        <v>9.0909090909090917</v>
      </c>
    </row>
    <row r="13" spans="1:24" x14ac:dyDescent="0.25">
      <c r="B13" s="9" t="s">
        <v>7</v>
      </c>
      <c r="C13" s="10">
        <v>83</v>
      </c>
      <c r="D13" s="10">
        <v>88</v>
      </c>
      <c r="E13" s="10">
        <v>74</v>
      </c>
      <c r="F13" s="10">
        <v>43</v>
      </c>
      <c r="G13" s="51">
        <v>52</v>
      </c>
      <c r="H13" s="29">
        <v>22</v>
      </c>
      <c r="I13" s="10">
        <v>9</v>
      </c>
      <c r="J13" s="10">
        <v>6</v>
      </c>
      <c r="K13" s="10">
        <v>4</v>
      </c>
      <c r="L13" s="10">
        <v>3</v>
      </c>
      <c r="N13" s="9" t="s">
        <v>7</v>
      </c>
      <c r="O13" s="13">
        <f t="shared" si="0"/>
        <v>24.411764705882351</v>
      </c>
      <c r="P13" s="13">
        <f t="shared" si="1"/>
        <v>25.882352941176475</v>
      </c>
      <c r="Q13" s="13">
        <f t="shared" si="2"/>
        <v>21.764705882352942</v>
      </c>
      <c r="R13" s="13">
        <f t="shared" si="3"/>
        <v>12.647058823529411</v>
      </c>
      <c r="S13" s="80">
        <f t="shared" si="4"/>
        <v>15.294117647058824</v>
      </c>
      <c r="T13" s="27">
        <f t="shared" si="5"/>
        <v>50</v>
      </c>
      <c r="U13" s="13">
        <f t="shared" si="6"/>
        <v>20.454545454545457</v>
      </c>
      <c r="V13" s="13">
        <f t="shared" si="7"/>
        <v>13.636363636363635</v>
      </c>
      <c r="W13" s="13">
        <f t="shared" si="8"/>
        <v>9.0909090909090917</v>
      </c>
      <c r="X13" s="13">
        <f t="shared" si="9"/>
        <v>6.8181818181818175</v>
      </c>
    </row>
    <row r="14" spans="1:24" x14ac:dyDescent="0.25">
      <c r="B14" s="9" t="s">
        <v>8</v>
      </c>
      <c r="C14" s="10">
        <v>122</v>
      </c>
      <c r="D14" s="10">
        <v>82</v>
      </c>
      <c r="E14" s="10">
        <v>72</v>
      </c>
      <c r="F14" s="10">
        <v>39</v>
      </c>
      <c r="G14" s="51">
        <v>29</v>
      </c>
      <c r="H14" s="29">
        <v>26</v>
      </c>
      <c r="I14" s="10">
        <v>15</v>
      </c>
      <c r="J14" s="10">
        <v>9</v>
      </c>
      <c r="K14" s="10">
        <v>4</v>
      </c>
      <c r="L14" s="10">
        <v>0</v>
      </c>
      <c r="N14" s="9" t="s">
        <v>8</v>
      </c>
      <c r="O14" s="13">
        <f>C14/(C14+D14+E14+F14+G14)*100</f>
        <v>35.465116279069768</v>
      </c>
      <c r="P14" s="13">
        <f t="shared" si="1"/>
        <v>23.837209302325583</v>
      </c>
      <c r="Q14" s="13">
        <f t="shared" si="2"/>
        <v>20.930232558139537</v>
      </c>
      <c r="R14" s="13">
        <f t="shared" si="3"/>
        <v>11.337209302325581</v>
      </c>
      <c r="S14" s="80">
        <f t="shared" si="4"/>
        <v>8.4302325581395348</v>
      </c>
      <c r="T14" s="27">
        <f t="shared" si="5"/>
        <v>48.148148148148145</v>
      </c>
      <c r="U14" s="13">
        <f t="shared" si="6"/>
        <v>27.777777777777779</v>
      </c>
      <c r="V14" s="13">
        <f t="shared" si="7"/>
        <v>16.666666666666664</v>
      </c>
      <c r="W14" s="13">
        <f t="shared" si="8"/>
        <v>7.4074074074074066</v>
      </c>
      <c r="X14" s="13">
        <f t="shared" si="9"/>
        <v>0</v>
      </c>
    </row>
    <row r="15" spans="1:24" x14ac:dyDescent="0.25">
      <c r="B15" s="9" t="s">
        <v>9</v>
      </c>
      <c r="C15" s="10">
        <v>125</v>
      </c>
      <c r="D15" s="10">
        <v>70</v>
      </c>
      <c r="E15" s="10">
        <v>29</v>
      </c>
      <c r="F15" s="10">
        <v>17</v>
      </c>
      <c r="G15" s="51">
        <v>14</v>
      </c>
      <c r="H15" s="29">
        <v>11</v>
      </c>
      <c r="I15" s="10">
        <v>4</v>
      </c>
      <c r="J15" s="10">
        <v>7</v>
      </c>
      <c r="K15" s="10">
        <v>0</v>
      </c>
      <c r="L15" s="10">
        <v>0</v>
      </c>
      <c r="N15" s="9" t="s">
        <v>9</v>
      </c>
      <c r="O15" s="13">
        <f t="shared" si="0"/>
        <v>49.019607843137251</v>
      </c>
      <c r="P15" s="13">
        <f t="shared" si="1"/>
        <v>27.450980392156865</v>
      </c>
      <c r="Q15" s="13">
        <f t="shared" si="2"/>
        <v>11.372549019607844</v>
      </c>
      <c r="R15" s="13">
        <f t="shared" si="3"/>
        <v>6.666666666666667</v>
      </c>
      <c r="S15" s="80">
        <f t="shared" si="4"/>
        <v>5.4901960784313726</v>
      </c>
      <c r="T15" s="27">
        <f t="shared" si="5"/>
        <v>50</v>
      </c>
      <c r="U15" s="13">
        <f t="shared" si="6"/>
        <v>18.181818181818183</v>
      </c>
      <c r="V15" s="13">
        <f t="shared" si="7"/>
        <v>31.818181818181817</v>
      </c>
      <c r="W15" s="13">
        <f t="shared" si="8"/>
        <v>0</v>
      </c>
      <c r="X15" s="13">
        <f t="shared" si="9"/>
        <v>0</v>
      </c>
    </row>
    <row r="16" spans="1:24" x14ac:dyDescent="0.25">
      <c r="B16" s="4" t="s">
        <v>36</v>
      </c>
      <c r="C16" s="8"/>
      <c r="D16" s="8"/>
      <c r="E16" s="8"/>
      <c r="F16" s="8"/>
      <c r="G16" s="50"/>
      <c r="H16" s="8"/>
      <c r="I16" s="8"/>
      <c r="J16" s="8"/>
      <c r="K16" s="8"/>
      <c r="L16" s="8"/>
      <c r="N16" s="4" t="s">
        <v>36</v>
      </c>
      <c r="O16" s="12"/>
      <c r="P16" s="12"/>
      <c r="Q16" s="12"/>
      <c r="R16" s="12"/>
      <c r="S16" s="79"/>
      <c r="T16" s="12"/>
      <c r="U16" s="12"/>
      <c r="V16" s="12"/>
      <c r="W16" s="12"/>
      <c r="X16" s="12"/>
    </row>
    <row r="17" spans="2:24" x14ac:dyDescent="0.25">
      <c r="B17" s="9" t="s">
        <v>29</v>
      </c>
      <c r="C17" s="10">
        <v>134</v>
      </c>
      <c r="D17" s="10">
        <v>87</v>
      </c>
      <c r="E17" s="10">
        <v>64</v>
      </c>
      <c r="F17" s="10">
        <v>19</v>
      </c>
      <c r="G17" s="51">
        <v>16</v>
      </c>
      <c r="H17" s="29">
        <v>27</v>
      </c>
      <c r="I17" s="10">
        <v>6</v>
      </c>
      <c r="J17" s="10">
        <v>4</v>
      </c>
      <c r="K17" s="10">
        <v>1</v>
      </c>
      <c r="L17" s="10">
        <v>2</v>
      </c>
      <c r="N17" s="9" t="s">
        <v>29</v>
      </c>
      <c r="O17" s="13">
        <f t="shared" ref="O17:O23" si="10">C17/(C17+D17+E17+F17+G17)*100</f>
        <v>41.875</v>
      </c>
      <c r="P17" s="13">
        <f t="shared" ref="P17:P23" si="11">D17/(D17+E17+F17+G17+C17)*100</f>
        <v>27.187499999999996</v>
      </c>
      <c r="Q17" s="13">
        <f t="shared" ref="Q17:Q23" si="12">E17/(E17+F17+G17+C17+D17)*100</f>
        <v>20</v>
      </c>
      <c r="R17" s="13">
        <f t="shared" ref="R17:R21" si="13">F17/(F17+G17+E17+D17+C17)*100</f>
        <v>5.9375</v>
      </c>
      <c r="S17" s="80">
        <f t="shared" ref="S17:S23" si="14">G17/(G17+C17+D17+E17+F17)*100</f>
        <v>5</v>
      </c>
      <c r="T17" s="27">
        <f t="shared" ref="T17:T23" si="15">H17/(H17+I17+J17+K17+L17)*100</f>
        <v>67.5</v>
      </c>
      <c r="U17" s="13">
        <f t="shared" ref="U17:U23" si="16">I17/(I17+J17+K17+L17+H17)*100</f>
        <v>15</v>
      </c>
      <c r="V17" s="13">
        <f t="shared" ref="V17:V23" si="17">J17/(J17+K17+L17+H17+I17)*100</f>
        <v>10</v>
      </c>
      <c r="W17" s="13">
        <f t="shared" ref="W17:W23" si="18">K17/(K17+L17+J17+I17+H17)*100</f>
        <v>2.5</v>
      </c>
      <c r="X17" s="13">
        <f t="shared" ref="X17:X23" si="19">L17/(L17+H17+I17+J17+K17)*100</f>
        <v>5</v>
      </c>
    </row>
    <row r="18" spans="2:24" x14ac:dyDescent="0.25">
      <c r="B18" s="9" t="s">
        <v>30</v>
      </c>
      <c r="C18" s="10">
        <v>20</v>
      </c>
      <c r="D18" s="10">
        <v>11</v>
      </c>
      <c r="E18" s="10">
        <v>14</v>
      </c>
      <c r="F18" s="10">
        <v>7</v>
      </c>
      <c r="G18" s="51">
        <v>4</v>
      </c>
      <c r="H18" s="29">
        <v>8</v>
      </c>
      <c r="I18" s="10">
        <v>2</v>
      </c>
      <c r="J18" s="10">
        <v>2</v>
      </c>
      <c r="K18" s="10">
        <v>1</v>
      </c>
      <c r="L18" s="10">
        <v>1</v>
      </c>
      <c r="N18" s="9" t="s">
        <v>30</v>
      </c>
      <c r="O18" s="13">
        <f t="shared" si="10"/>
        <v>35.714285714285715</v>
      </c>
      <c r="P18" s="13">
        <f t="shared" si="11"/>
        <v>19.642857142857142</v>
      </c>
      <c r="Q18" s="13">
        <f t="shared" si="12"/>
        <v>25</v>
      </c>
      <c r="R18" s="13">
        <f t="shared" si="13"/>
        <v>12.5</v>
      </c>
      <c r="S18" s="80">
        <f t="shared" si="14"/>
        <v>7.1428571428571423</v>
      </c>
      <c r="T18" s="27">
        <f t="shared" si="15"/>
        <v>57.142857142857139</v>
      </c>
      <c r="U18" s="13">
        <f t="shared" si="16"/>
        <v>14.285714285714285</v>
      </c>
      <c r="V18" s="13">
        <f t="shared" si="17"/>
        <v>14.285714285714285</v>
      </c>
      <c r="W18" s="13">
        <f t="shared" si="18"/>
        <v>7.1428571428571423</v>
      </c>
      <c r="X18" s="13">
        <f t="shared" si="19"/>
        <v>7.1428571428571423</v>
      </c>
    </row>
    <row r="19" spans="2:24" x14ac:dyDescent="0.25">
      <c r="B19" s="9" t="s">
        <v>31</v>
      </c>
      <c r="C19" s="10">
        <v>75</v>
      </c>
      <c r="D19" s="10">
        <v>77</v>
      </c>
      <c r="E19" s="10">
        <v>69</v>
      </c>
      <c r="F19" s="10">
        <v>20</v>
      </c>
      <c r="G19" s="51">
        <v>10</v>
      </c>
      <c r="H19" s="29">
        <v>16</v>
      </c>
      <c r="I19" s="10">
        <v>6</v>
      </c>
      <c r="J19" s="10">
        <v>3</v>
      </c>
      <c r="K19" s="10">
        <v>3</v>
      </c>
      <c r="L19" s="10">
        <v>1</v>
      </c>
      <c r="N19" s="9" t="s">
        <v>31</v>
      </c>
      <c r="O19" s="13">
        <f t="shared" si="10"/>
        <v>29.880478087649404</v>
      </c>
      <c r="P19" s="13">
        <f t="shared" si="11"/>
        <v>30.677290836653388</v>
      </c>
      <c r="Q19" s="13">
        <f t="shared" si="12"/>
        <v>27.490039840637447</v>
      </c>
      <c r="R19" s="13">
        <f t="shared" si="13"/>
        <v>7.9681274900398407</v>
      </c>
      <c r="S19" s="80">
        <f t="shared" si="14"/>
        <v>3.9840637450199203</v>
      </c>
      <c r="T19" s="27">
        <f t="shared" si="15"/>
        <v>55.172413793103445</v>
      </c>
      <c r="U19" s="13">
        <f t="shared" si="16"/>
        <v>20.689655172413794</v>
      </c>
      <c r="V19" s="13">
        <f t="shared" si="17"/>
        <v>10.344827586206897</v>
      </c>
      <c r="W19" s="13">
        <f t="shared" si="18"/>
        <v>10.344827586206897</v>
      </c>
      <c r="X19" s="13">
        <f t="shared" si="19"/>
        <v>3.4482758620689653</v>
      </c>
    </row>
    <row r="20" spans="2:24" x14ac:dyDescent="0.25">
      <c r="B20" s="9" t="s">
        <v>32</v>
      </c>
      <c r="C20" s="10">
        <v>22</v>
      </c>
      <c r="D20" s="10">
        <v>15</v>
      </c>
      <c r="E20" s="10">
        <v>7</v>
      </c>
      <c r="F20" s="10">
        <v>6</v>
      </c>
      <c r="G20" s="51">
        <v>8</v>
      </c>
      <c r="H20" s="29">
        <v>3</v>
      </c>
      <c r="I20" s="10">
        <v>3</v>
      </c>
      <c r="J20" s="10">
        <v>0</v>
      </c>
      <c r="K20" s="10">
        <v>0</v>
      </c>
      <c r="L20" s="10">
        <v>0</v>
      </c>
      <c r="N20" s="9" t="s">
        <v>32</v>
      </c>
      <c r="O20" s="13">
        <f t="shared" si="10"/>
        <v>37.931034482758619</v>
      </c>
      <c r="P20" s="13">
        <f t="shared" si="11"/>
        <v>25.862068965517242</v>
      </c>
      <c r="Q20" s="13">
        <f t="shared" si="12"/>
        <v>12.068965517241379</v>
      </c>
      <c r="R20" s="13">
        <f t="shared" si="13"/>
        <v>10.344827586206897</v>
      </c>
      <c r="S20" s="80">
        <f t="shared" si="14"/>
        <v>13.793103448275861</v>
      </c>
      <c r="T20" s="27">
        <f t="shared" si="15"/>
        <v>50</v>
      </c>
      <c r="U20" s="13">
        <f t="shared" si="16"/>
        <v>50</v>
      </c>
      <c r="V20" s="13">
        <f t="shared" si="17"/>
        <v>0</v>
      </c>
      <c r="W20" s="13">
        <f t="shared" si="18"/>
        <v>0</v>
      </c>
      <c r="X20" s="13">
        <f t="shared" si="19"/>
        <v>0</v>
      </c>
    </row>
    <row r="21" spans="2:24" x14ac:dyDescent="0.25">
      <c r="B21" s="9" t="s">
        <v>33</v>
      </c>
      <c r="C21" s="10">
        <v>23</v>
      </c>
      <c r="D21" s="10">
        <v>33</v>
      </c>
      <c r="E21" s="10">
        <v>29</v>
      </c>
      <c r="F21" s="10">
        <v>36</v>
      </c>
      <c r="G21" s="51">
        <v>30</v>
      </c>
      <c r="H21" s="29">
        <v>0</v>
      </c>
      <c r="I21" s="10">
        <v>4</v>
      </c>
      <c r="J21" s="10">
        <v>11</v>
      </c>
      <c r="K21" s="10">
        <v>2</v>
      </c>
      <c r="L21" s="10">
        <v>0</v>
      </c>
      <c r="N21" s="9" t="s">
        <v>33</v>
      </c>
      <c r="O21" s="13">
        <f t="shared" si="10"/>
        <v>15.231788079470199</v>
      </c>
      <c r="P21" s="13">
        <f t="shared" si="11"/>
        <v>21.85430463576159</v>
      </c>
      <c r="Q21" s="13">
        <f t="shared" si="12"/>
        <v>19.205298013245034</v>
      </c>
      <c r="R21" s="13">
        <f t="shared" si="13"/>
        <v>23.841059602649008</v>
      </c>
      <c r="S21" s="80">
        <f t="shared" si="14"/>
        <v>19.867549668874172</v>
      </c>
      <c r="T21" s="27">
        <f t="shared" si="15"/>
        <v>0</v>
      </c>
      <c r="U21" s="13">
        <f t="shared" si="16"/>
        <v>23.52941176470588</v>
      </c>
      <c r="V21" s="13">
        <f t="shared" si="17"/>
        <v>64.705882352941174</v>
      </c>
      <c r="W21" s="13">
        <f t="shared" si="18"/>
        <v>11.76470588235294</v>
      </c>
      <c r="X21" s="13">
        <f t="shared" si="19"/>
        <v>0</v>
      </c>
    </row>
    <row r="22" spans="2:24" x14ac:dyDescent="0.25">
      <c r="B22" s="9" t="s">
        <v>34</v>
      </c>
      <c r="C22" s="10">
        <v>5</v>
      </c>
      <c r="D22" s="10">
        <v>8</v>
      </c>
      <c r="E22" s="10">
        <v>5</v>
      </c>
      <c r="F22" s="10">
        <v>3</v>
      </c>
      <c r="G22" s="51">
        <v>8</v>
      </c>
      <c r="H22" s="29">
        <v>2</v>
      </c>
      <c r="I22" s="10">
        <v>1</v>
      </c>
      <c r="J22" s="10">
        <v>0</v>
      </c>
      <c r="K22" s="10">
        <v>0</v>
      </c>
      <c r="L22" s="10">
        <v>0</v>
      </c>
      <c r="N22" s="9" t="s">
        <v>34</v>
      </c>
      <c r="O22" s="13">
        <f t="shared" si="10"/>
        <v>17.241379310344829</v>
      </c>
      <c r="P22" s="13">
        <f t="shared" si="11"/>
        <v>27.586206896551722</v>
      </c>
      <c r="Q22" s="13">
        <f t="shared" si="12"/>
        <v>17.241379310344829</v>
      </c>
      <c r="R22" s="13">
        <f>F22/(F22+G22+E22+D22+C22)*100</f>
        <v>10.344827586206897</v>
      </c>
      <c r="S22" s="80">
        <f t="shared" si="14"/>
        <v>27.586206896551722</v>
      </c>
      <c r="T22" s="27">
        <f t="shared" si="15"/>
        <v>66.666666666666657</v>
      </c>
      <c r="U22" s="13">
        <f t="shared" si="16"/>
        <v>33.333333333333329</v>
      </c>
      <c r="V22" s="13">
        <f t="shared" si="17"/>
        <v>0</v>
      </c>
      <c r="W22" s="13">
        <f t="shared" si="18"/>
        <v>0</v>
      </c>
      <c r="X22" s="13">
        <f t="shared" si="19"/>
        <v>0</v>
      </c>
    </row>
    <row r="23" spans="2:24" x14ac:dyDescent="0.25">
      <c r="B23" s="9" t="s">
        <v>35</v>
      </c>
      <c r="C23" s="10">
        <v>81</v>
      </c>
      <c r="D23" s="10">
        <v>39</v>
      </c>
      <c r="E23" s="10">
        <v>29</v>
      </c>
      <c r="F23" s="10">
        <v>34</v>
      </c>
      <c r="G23" s="51">
        <v>43</v>
      </c>
      <c r="H23" s="29">
        <v>8</v>
      </c>
      <c r="I23" s="10">
        <v>8</v>
      </c>
      <c r="J23" s="10">
        <v>4</v>
      </c>
      <c r="K23" s="10">
        <v>2</v>
      </c>
      <c r="L23" s="10">
        <v>0</v>
      </c>
      <c r="N23" s="9" t="s">
        <v>35</v>
      </c>
      <c r="O23" s="13">
        <f t="shared" si="10"/>
        <v>35.840707964601769</v>
      </c>
      <c r="P23" s="13">
        <f t="shared" si="11"/>
        <v>17.256637168141591</v>
      </c>
      <c r="Q23" s="13">
        <f t="shared" si="12"/>
        <v>12.831858407079647</v>
      </c>
      <c r="R23" s="13">
        <f t="shared" ref="R23" si="20">F23/(F23+G23+E23+D23+C23)*100</f>
        <v>15.044247787610621</v>
      </c>
      <c r="S23" s="80">
        <f t="shared" si="14"/>
        <v>19.026548672566371</v>
      </c>
      <c r="T23" s="27">
        <f t="shared" si="15"/>
        <v>36.363636363636367</v>
      </c>
      <c r="U23" s="13">
        <f t="shared" si="16"/>
        <v>36.363636363636367</v>
      </c>
      <c r="V23" s="13">
        <f t="shared" si="17"/>
        <v>18.181818181818183</v>
      </c>
      <c r="W23" s="13">
        <f t="shared" si="18"/>
        <v>9.0909090909090917</v>
      </c>
      <c r="X23" s="13">
        <f t="shared" si="19"/>
        <v>0</v>
      </c>
    </row>
    <row r="24" spans="2:24" x14ac:dyDescent="0.25">
      <c r="B24" s="4" t="s">
        <v>65</v>
      </c>
      <c r="C24" s="19"/>
      <c r="D24" s="19"/>
      <c r="E24" s="19"/>
      <c r="F24" s="52"/>
      <c r="G24" s="53"/>
      <c r="H24" s="4"/>
      <c r="I24" s="33"/>
      <c r="J24" s="33"/>
      <c r="L24" s="4"/>
      <c r="N24" s="4" t="s">
        <v>65</v>
      </c>
      <c r="O24" s="19"/>
      <c r="P24" s="19"/>
      <c r="Q24" s="19"/>
      <c r="R24" s="52"/>
      <c r="S24" s="53"/>
      <c r="T24" s="4"/>
      <c r="U24" s="33"/>
      <c r="V24" s="33"/>
      <c r="X24" s="4"/>
    </row>
    <row r="25" spans="2:24" x14ac:dyDescent="0.25">
      <c r="B25" s="9" t="s">
        <v>66</v>
      </c>
      <c r="C25" s="10">
        <v>231</v>
      </c>
      <c r="D25" s="10">
        <v>185</v>
      </c>
      <c r="E25" s="10">
        <v>156</v>
      </c>
      <c r="F25" s="10">
        <v>100</v>
      </c>
      <c r="G25" s="51">
        <v>90</v>
      </c>
      <c r="H25" s="29">
        <v>40</v>
      </c>
      <c r="I25" s="10">
        <v>21</v>
      </c>
      <c r="J25" s="10">
        <v>19</v>
      </c>
      <c r="K25" s="10">
        <v>8</v>
      </c>
      <c r="L25" s="10">
        <v>2</v>
      </c>
      <c r="N25" s="9" t="s">
        <v>66</v>
      </c>
      <c r="O25" s="38">
        <f t="shared" ref="O25:O26" si="21">C25/(C25+D25+E25+F25+G25)*100</f>
        <v>30.314960629921263</v>
      </c>
      <c r="P25" s="38">
        <f t="shared" ref="P25:P26" si="22">D25/(D25+E25+F25+G25+C25)*100</f>
        <v>24.278215223097114</v>
      </c>
      <c r="Q25" s="38">
        <f t="shared" ref="Q25:Q26" si="23">E25/(E25+F25+G25+C25+D25)*100</f>
        <v>20.472440944881889</v>
      </c>
      <c r="R25" s="38">
        <f>F25/(F25+G25+E25+D25+C25)*100</f>
        <v>13.123359580052494</v>
      </c>
      <c r="S25" s="97">
        <f t="shared" ref="S25:S26" si="24">G25/(G25+C25+D25+E25+F25)*100</f>
        <v>11.811023622047244</v>
      </c>
      <c r="T25" s="40">
        <f t="shared" ref="T25:T26" si="25">H25/(H25+I25+J25+K25+L25)*100</f>
        <v>44.444444444444443</v>
      </c>
      <c r="U25" s="38">
        <f t="shared" ref="U25:U26" si="26">I25/(I25+J25+K25+L25+H25)*100</f>
        <v>23.333333333333332</v>
      </c>
      <c r="V25" s="38">
        <f t="shared" ref="V25:V26" si="27">J25/(J25+K25+L25+H25+I25)*100</f>
        <v>21.111111111111111</v>
      </c>
      <c r="W25" s="38">
        <f t="shared" ref="W25:W26" si="28">K25/(K25+L25+J25+I25+H25)*100</f>
        <v>8.8888888888888893</v>
      </c>
      <c r="X25" s="38">
        <f t="shared" ref="X25:X26" si="29">L25/(L25+H25+I25+J25+K25)*100</f>
        <v>2.2222222222222223</v>
      </c>
    </row>
    <row r="26" spans="2:24" x14ac:dyDescent="0.25">
      <c r="B26" s="9" t="s">
        <v>67</v>
      </c>
      <c r="C26" s="10">
        <v>129</v>
      </c>
      <c r="D26" s="10">
        <v>85</v>
      </c>
      <c r="E26" s="10">
        <v>61</v>
      </c>
      <c r="F26" s="10">
        <v>25</v>
      </c>
      <c r="G26" s="51">
        <v>29</v>
      </c>
      <c r="H26" s="29">
        <v>24</v>
      </c>
      <c r="I26" s="10">
        <v>9</v>
      </c>
      <c r="J26" s="10">
        <v>5</v>
      </c>
      <c r="K26" s="10">
        <v>1</v>
      </c>
      <c r="L26" s="10">
        <v>2</v>
      </c>
      <c r="N26" s="9" t="s">
        <v>67</v>
      </c>
      <c r="O26" s="38">
        <f t="shared" si="21"/>
        <v>39.209726443769</v>
      </c>
      <c r="P26" s="38">
        <f t="shared" si="22"/>
        <v>25.835866261398177</v>
      </c>
      <c r="Q26" s="38">
        <f t="shared" si="23"/>
        <v>18.541033434650455</v>
      </c>
      <c r="R26" s="38">
        <f t="shared" ref="R26" si="30">F26/(F26+G26+E26+D26+C26)*100</f>
        <v>7.598784194528875</v>
      </c>
      <c r="S26" s="97">
        <f t="shared" si="24"/>
        <v>8.8145896656534948</v>
      </c>
      <c r="T26" s="40">
        <f t="shared" si="25"/>
        <v>58.536585365853654</v>
      </c>
      <c r="U26" s="38">
        <f t="shared" si="26"/>
        <v>21.951219512195124</v>
      </c>
      <c r="V26" s="38">
        <f t="shared" si="27"/>
        <v>12.195121951219512</v>
      </c>
      <c r="W26" s="38">
        <f t="shared" si="28"/>
        <v>2.4390243902439024</v>
      </c>
      <c r="X26" s="38">
        <f t="shared" si="29"/>
        <v>4.8780487804878048</v>
      </c>
    </row>
  </sheetData>
  <mergeCells count="6">
    <mergeCell ref="T7:X7"/>
    <mergeCell ref="B7:B8"/>
    <mergeCell ref="C7:G7"/>
    <mergeCell ref="H7:L7"/>
    <mergeCell ref="N7:N8"/>
    <mergeCell ref="O7:S7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81" orientation="landscape" verticalDpi="0" r:id="rId1"/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14" width="11.7109375" customWidth="1"/>
    <col min="15" max="15" width="3.42578125" customWidth="1"/>
    <col min="16" max="16" width="27.7109375" customWidth="1"/>
    <col min="17" max="28" width="11.7109375" customWidth="1"/>
  </cols>
  <sheetData>
    <row r="1" spans="1:28" ht="18" x14ac:dyDescent="0.25">
      <c r="B1" s="1" t="s">
        <v>49</v>
      </c>
    </row>
    <row r="2" spans="1:28" ht="18" x14ac:dyDescent="0.25">
      <c r="A2" s="30"/>
      <c r="B2" s="1" t="str">
        <f>Índice!B2</f>
        <v>1ª quinzena de julho 2020</v>
      </c>
    </row>
    <row r="3" spans="1:28" x14ac:dyDescent="0.25">
      <c r="B3" s="31" t="s">
        <v>52</v>
      </c>
    </row>
    <row r="4" spans="1:28" ht="18" customHeight="1" x14ac:dyDescent="0.25">
      <c r="B4" s="1" t="s">
        <v>80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8" ht="4.5" customHeight="1" x14ac:dyDescent="0.25"/>
    <row r="6" spans="1:28" x14ac:dyDescent="0.25">
      <c r="B6" s="20" t="s">
        <v>46</v>
      </c>
      <c r="P6" s="20" t="s">
        <v>47</v>
      </c>
    </row>
    <row r="7" spans="1:28" ht="24" customHeight="1" x14ac:dyDescent="0.25">
      <c r="B7" s="128" t="s">
        <v>0</v>
      </c>
      <c r="C7" s="125" t="s">
        <v>72</v>
      </c>
      <c r="D7" s="126"/>
      <c r="E7" s="126"/>
      <c r="F7" s="126"/>
      <c r="G7" s="126"/>
      <c r="H7" s="127"/>
      <c r="I7" s="126" t="s">
        <v>73</v>
      </c>
      <c r="J7" s="126"/>
      <c r="K7" s="126"/>
      <c r="L7" s="126"/>
      <c r="M7" s="126"/>
      <c r="N7" s="124"/>
      <c r="P7" s="128" t="s">
        <v>0</v>
      </c>
      <c r="Q7" s="125" t="s">
        <v>72</v>
      </c>
      <c r="R7" s="126"/>
      <c r="S7" s="126"/>
      <c r="T7" s="126"/>
      <c r="U7" s="126"/>
      <c r="V7" s="127"/>
      <c r="W7" s="126" t="s">
        <v>73</v>
      </c>
      <c r="X7" s="126"/>
      <c r="Y7" s="126"/>
      <c r="Z7" s="126"/>
      <c r="AA7" s="126"/>
      <c r="AB7" s="124"/>
    </row>
    <row r="8" spans="1:28" ht="34.5" customHeight="1" x14ac:dyDescent="0.25">
      <c r="B8" s="129"/>
      <c r="C8" s="46" t="s">
        <v>16</v>
      </c>
      <c r="D8" s="46" t="s">
        <v>17</v>
      </c>
      <c r="E8" s="46" t="s">
        <v>18</v>
      </c>
      <c r="F8" s="46" t="s">
        <v>19</v>
      </c>
      <c r="G8" s="46" t="s">
        <v>20</v>
      </c>
      <c r="H8" s="47" t="s">
        <v>74</v>
      </c>
      <c r="I8" s="45" t="s">
        <v>16</v>
      </c>
      <c r="J8" s="43" t="s">
        <v>17</v>
      </c>
      <c r="K8" s="43" t="s">
        <v>18</v>
      </c>
      <c r="L8" s="43" t="s">
        <v>19</v>
      </c>
      <c r="M8" s="43" t="s">
        <v>20</v>
      </c>
      <c r="N8" s="43" t="s">
        <v>74</v>
      </c>
      <c r="P8" s="129"/>
      <c r="Q8" s="46" t="s">
        <v>16</v>
      </c>
      <c r="R8" s="46" t="s">
        <v>17</v>
      </c>
      <c r="S8" s="46" t="s">
        <v>18</v>
      </c>
      <c r="T8" s="46" t="s">
        <v>19</v>
      </c>
      <c r="U8" s="46" t="s">
        <v>20</v>
      </c>
      <c r="V8" s="47" t="s">
        <v>74</v>
      </c>
      <c r="W8" s="45" t="s">
        <v>16</v>
      </c>
      <c r="X8" s="43" t="s">
        <v>17</v>
      </c>
      <c r="Y8" s="43" t="s">
        <v>18</v>
      </c>
      <c r="Z8" s="43" t="s">
        <v>19</v>
      </c>
      <c r="AA8" s="43" t="s">
        <v>20</v>
      </c>
      <c r="AB8" s="43" t="s">
        <v>74</v>
      </c>
    </row>
    <row r="9" spans="1:28" x14ac:dyDescent="0.25">
      <c r="B9" s="4" t="s">
        <v>4</v>
      </c>
      <c r="C9" s="4"/>
      <c r="D9" s="4"/>
      <c r="E9" s="4"/>
      <c r="F9" s="4"/>
      <c r="G9" s="4"/>
      <c r="H9" s="53"/>
      <c r="I9" s="4"/>
      <c r="J9" s="4"/>
      <c r="K9" s="4"/>
      <c r="L9" s="4"/>
      <c r="M9" s="4"/>
      <c r="N9" s="4"/>
      <c r="P9" s="4"/>
      <c r="Q9" s="5"/>
      <c r="R9" s="5"/>
      <c r="S9" s="5"/>
      <c r="T9" s="5"/>
      <c r="U9" s="5"/>
      <c r="V9" s="48"/>
    </row>
    <row r="10" spans="1:28" x14ac:dyDescent="0.25">
      <c r="B10" s="6" t="s">
        <v>4</v>
      </c>
      <c r="C10" s="7">
        <v>796</v>
      </c>
      <c r="D10" s="7">
        <v>291</v>
      </c>
      <c r="E10" s="7">
        <v>241</v>
      </c>
      <c r="F10" s="7">
        <v>137</v>
      </c>
      <c r="G10" s="7">
        <v>319</v>
      </c>
      <c r="H10" s="7">
        <v>3051</v>
      </c>
      <c r="I10" s="28">
        <v>692</v>
      </c>
      <c r="J10" s="7">
        <v>359</v>
      </c>
      <c r="K10" s="7">
        <v>378</v>
      </c>
      <c r="L10" s="7">
        <v>162</v>
      </c>
      <c r="M10" s="7">
        <v>223</v>
      </c>
      <c r="N10" s="7">
        <v>3021</v>
      </c>
      <c r="P10" s="6" t="s">
        <v>4</v>
      </c>
      <c r="Q10" s="11">
        <f>C10/SUM($C10:$H10)*100</f>
        <v>16.463288521199587</v>
      </c>
      <c r="R10" s="11">
        <f t="shared" ref="R10:V10" si="0">D10/SUM($C10:$H10)*100</f>
        <v>6.0186142709410548</v>
      </c>
      <c r="S10" s="11">
        <f t="shared" si="0"/>
        <v>4.9844881075491214</v>
      </c>
      <c r="T10" s="11">
        <f t="shared" si="0"/>
        <v>2.8335056876938989</v>
      </c>
      <c r="U10" s="11">
        <f t="shared" si="0"/>
        <v>6.5977249224405368</v>
      </c>
      <c r="V10" s="78">
        <f t="shared" si="0"/>
        <v>63.102378490175802</v>
      </c>
      <c r="W10" s="26">
        <f t="shared" ref="W10:AB10" si="1">I10/SUM($I10:$N10)*100</f>
        <v>14.312306101344364</v>
      </c>
      <c r="X10" s="11">
        <f t="shared" si="1"/>
        <v>7.4250258531540849</v>
      </c>
      <c r="Y10" s="11">
        <f t="shared" si="1"/>
        <v>7.8179937952430194</v>
      </c>
      <c r="Z10" s="11">
        <f t="shared" si="1"/>
        <v>3.3505687693898651</v>
      </c>
      <c r="AA10" s="11">
        <f t="shared" si="1"/>
        <v>4.6122026887280247</v>
      </c>
      <c r="AB10" s="11">
        <f t="shared" si="1"/>
        <v>62.481902792140644</v>
      </c>
    </row>
    <row r="11" spans="1:28" x14ac:dyDescent="0.25">
      <c r="B11" s="4" t="s">
        <v>5</v>
      </c>
      <c r="C11" s="8"/>
      <c r="D11" s="8"/>
      <c r="E11" s="8"/>
      <c r="F11" s="8"/>
      <c r="G11" s="8"/>
      <c r="H11" s="50"/>
      <c r="I11" s="8"/>
      <c r="J11" s="8"/>
      <c r="K11" s="8"/>
      <c r="L11" s="8"/>
      <c r="M11" s="8"/>
      <c r="N11" s="8"/>
      <c r="P11" s="4" t="s">
        <v>5</v>
      </c>
      <c r="Q11" s="12"/>
      <c r="R11" s="12"/>
      <c r="S11" s="12"/>
      <c r="T11" s="12"/>
      <c r="U11" s="12"/>
      <c r="V11" s="79"/>
    </row>
    <row r="12" spans="1:28" x14ac:dyDescent="0.25">
      <c r="B12" s="9" t="s">
        <v>6</v>
      </c>
      <c r="C12" s="10">
        <v>53</v>
      </c>
      <c r="D12" s="10">
        <v>34</v>
      </c>
      <c r="E12" s="10">
        <v>31</v>
      </c>
      <c r="F12" s="10">
        <v>12</v>
      </c>
      <c r="G12" s="25">
        <v>47</v>
      </c>
      <c r="H12" s="51">
        <v>863</v>
      </c>
      <c r="I12" s="29">
        <v>51</v>
      </c>
      <c r="J12" s="10">
        <v>46</v>
      </c>
      <c r="K12" s="10">
        <v>58</v>
      </c>
      <c r="L12" s="10">
        <v>21</v>
      </c>
      <c r="M12" s="25">
        <v>47</v>
      </c>
      <c r="N12" s="41">
        <v>817</v>
      </c>
      <c r="P12" s="9" t="s">
        <v>6</v>
      </c>
      <c r="Q12" s="13">
        <f>C12/SUM($C12:$H12)*100</f>
        <v>5.0961538461538458</v>
      </c>
      <c r="R12" s="13">
        <f t="shared" ref="R12:R15" si="2">D12/SUM($C12:$H12)*100</f>
        <v>3.2692307692307696</v>
      </c>
      <c r="S12" s="13">
        <f t="shared" ref="S12:S15" si="3">E12/SUM($C12:$H12)*100</f>
        <v>2.9807692307692308</v>
      </c>
      <c r="T12" s="13">
        <f t="shared" ref="T12:T15" si="4">F12/SUM($C12:$H12)*100</f>
        <v>1.153846153846154</v>
      </c>
      <c r="U12" s="13">
        <f t="shared" ref="U12:U15" si="5">G12/SUM($C12:$H12)*100</f>
        <v>4.5192307692307692</v>
      </c>
      <c r="V12" s="98">
        <f t="shared" ref="V12:V15" si="6">H12/SUM($C12:$H12)*100</f>
        <v>82.980769230769241</v>
      </c>
      <c r="W12" s="27">
        <f t="shared" ref="W12:W15" si="7">I12/SUM($I12:$N12)*100</f>
        <v>4.9038461538461542</v>
      </c>
      <c r="X12" s="13">
        <f t="shared" ref="X12:X15" si="8">J12/SUM($I12:$N12)*100</f>
        <v>4.4230769230769234</v>
      </c>
      <c r="Y12" s="13">
        <f t="shared" ref="Y12:Y15" si="9">K12/SUM($I12:$N12)*100</f>
        <v>5.5769230769230775</v>
      </c>
      <c r="Z12" s="13">
        <f t="shared" ref="Z12:Z15" si="10">L12/SUM($I12:$N12)*100</f>
        <v>2.0192307692307692</v>
      </c>
      <c r="AA12" s="13">
        <f t="shared" ref="AA12:AA15" si="11">M12/SUM($I12:$N12)*100</f>
        <v>4.5192307692307692</v>
      </c>
      <c r="AB12" s="27">
        <f t="shared" ref="AB12:AB15" si="12">N12/SUM($I12:$N12)*100</f>
        <v>78.557692307692307</v>
      </c>
    </row>
    <row r="13" spans="1:28" x14ac:dyDescent="0.25">
      <c r="B13" s="9" t="s">
        <v>7</v>
      </c>
      <c r="C13" s="10">
        <v>187</v>
      </c>
      <c r="D13" s="10">
        <v>76</v>
      </c>
      <c r="E13" s="10">
        <v>73</v>
      </c>
      <c r="F13" s="10">
        <v>39</v>
      </c>
      <c r="G13" s="25">
        <v>95</v>
      </c>
      <c r="H13" s="51">
        <v>1234</v>
      </c>
      <c r="I13" s="29">
        <v>161</v>
      </c>
      <c r="J13" s="10">
        <v>105</v>
      </c>
      <c r="K13" s="10">
        <v>130</v>
      </c>
      <c r="L13" s="10">
        <v>56</v>
      </c>
      <c r="M13" s="25">
        <v>71</v>
      </c>
      <c r="N13" s="41">
        <v>1181</v>
      </c>
      <c r="P13" s="9" t="s">
        <v>7</v>
      </c>
      <c r="Q13" s="13">
        <f>C13/SUM($C13:$H13)*100</f>
        <v>10.974178403755868</v>
      </c>
      <c r="R13" s="13">
        <f t="shared" si="2"/>
        <v>4.460093896713615</v>
      </c>
      <c r="S13" s="13">
        <f t="shared" si="3"/>
        <v>4.284037558685446</v>
      </c>
      <c r="T13" s="13">
        <f t="shared" si="4"/>
        <v>2.2887323943661975</v>
      </c>
      <c r="U13" s="13">
        <f t="shared" si="5"/>
        <v>5.575117370892019</v>
      </c>
      <c r="V13" s="98">
        <f t="shared" si="6"/>
        <v>72.417840375586849</v>
      </c>
      <c r="W13" s="27">
        <f t="shared" si="7"/>
        <v>9.4483568075117379</v>
      </c>
      <c r="X13" s="13">
        <f t="shared" si="8"/>
        <v>6.1619718309859159</v>
      </c>
      <c r="Y13" s="13">
        <f t="shared" si="9"/>
        <v>7.6291079812206579</v>
      </c>
      <c r="Z13" s="13">
        <f t="shared" si="10"/>
        <v>3.286384976525822</v>
      </c>
      <c r="AA13" s="13">
        <f t="shared" si="11"/>
        <v>4.1666666666666661</v>
      </c>
      <c r="AB13" s="27">
        <f t="shared" si="12"/>
        <v>69.3075117370892</v>
      </c>
    </row>
    <row r="14" spans="1:28" x14ac:dyDescent="0.25">
      <c r="B14" s="9" t="s">
        <v>8</v>
      </c>
      <c r="C14" s="10">
        <v>304</v>
      </c>
      <c r="D14" s="10">
        <v>90</v>
      </c>
      <c r="E14" s="10">
        <v>70</v>
      </c>
      <c r="F14" s="10">
        <v>51</v>
      </c>
      <c r="G14" s="25">
        <v>94</v>
      </c>
      <c r="H14" s="51">
        <v>769</v>
      </c>
      <c r="I14" s="29">
        <v>245</v>
      </c>
      <c r="J14" s="10">
        <v>105</v>
      </c>
      <c r="K14" s="10">
        <v>109</v>
      </c>
      <c r="L14" s="10">
        <v>53</v>
      </c>
      <c r="M14" s="25">
        <v>72</v>
      </c>
      <c r="N14" s="41">
        <v>794</v>
      </c>
      <c r="P14" s="9" t="s">
        <v>8</v>
      </c>
      <c r="Q14" s="13">
        <f t="shared" ref="Q14:Q15" si="13">C14/SUM($C14:$H14)*100</f>
        <v>22.060957910014515</v>
      </c>
      <c r="R14" s="13">
        <f t="shared" si="2"/>
        <v>6.5312046444121918</v>
      </c>
      <c r="S14" s="13">
        <f t="shared" si="3"/>
        <v>5.0798258345428158</v>
      </c>
      <c r="T14" s="13">
        <f t="shared" si="4"/>
        <v>3.7010159651669086</v>
      </c>
      <c r="U14" s="13">
        <f t="shared" si="5"/>
        <v>6.8214804063860672</v>
      </c>
      <c r="V14" s="98">
        <f t="shared" si="6"/>
        <v>55.805515239477501</v>
      </c>
      <c r="W14" s="27">
        <f t="shared" si="7"/>
        <v>17.779390420899855</v>
      </c>
      <c r="X14" s="13">
        <f t="shared" si="8"/>
        <v>7.6197387518142232</v>
      </c>
      <c r="Y14" s="13">
        <f t="shared" si="9"/>
        <v>7.9100145137880977</v>
      </c>
      <c r="Z14" s="13">
        <f t="shared" si="10"/>
        <v>3.8461538461538463</v>
      </c>
      <c r="AA14" s="13">
        <f t="shared" si="11"/>
        <v>5.2249637155297535</v>
      </c>
      <c r="AB14" s="27">
        <f t="shared" si="12"/>
        <v>57.619738751814218</v>
      </c>
    </row>
    <row r="15" spans="1:28" x14ac:dyDescent="0.25">
      <c r="B15" s="9" t="s">
        <v>9</v>
      </c>
      <c r="C15" s="10">
        <v>252</v>
      </c>
      <c r="D15" s="10">
        <v>91</v>
      </c>
      <c r="E15" s="10">
        <v>67</v>
      </c>
      <c r="F15" s="10">
        <v>35</v>
      </c>
      <c r="G15" s="25">
        <v>83</v>
      </c>
      <c r="H15" s="51">
        <v>185</v>
      </c>
      <c r="I15" s="29">
        <v>235</v>
      </c>
      <c r="J15" s="10">
        <v>103</v>
      </c>
      <c r="K15" s="10">
        <v>81</v>
      </c>
      <c r="L15" s="10">
        <v>32</v>
      </c>
      <c r="M15" s="25">
        <v>33</v>
      </c>
      <c r="N15" s="41">
        <v>229</v>
      </c>
      <c r="P15" s="9" t="s">
        <v>9</v>
      </c>
      <c r="Q15" s="13">
        <f t="shared" si="13"/>
        <v>35.343618513323982</v>
      </c>
      <c r="R15" s="13">
        <f t="shared" si="2"/>
        <v>12.76297335203366</v>
      </c>
      <c r="S15" s="13">
        <f t="shared" si="3"/>
        <v>9.3969144460028051</v>
      </c>
      <c r="T15" s="13">
        <f t="shared" si="4"/>
        <v>4.9088359046283312</v>
      </c>
      <c r="U15" s="13">
        <f t="shared" si="5"/>
        <v>11.640953716690042</v>
      </c>
      <c r="V15" s="98">
        <f t="shared" si="6"/>
        <v>25.946704067321178</v>
      </c>
      <c r="W15" s="27">
        <f t="shared" si="7"/>
        <v>32.959326788218796</v>
      </c>
      <c r="X15" s="13">
        <f t="shared" si="8"/>
        <v>14.446002805049089</v>
      </c>
      <c r="Y15" s="13">
        <f t="shared" si="9"/>
        <v>11.360448807854137</v>
      </c>
      <c r="Z15" s="13">
        <f t="shared" si="10"/>
        <v>4.4880785413744739</v>
      </c>
      <c r="AA15" s="13">
        <f t="shared" si="11"/>
        <v>4.6283309957924264</v>
      </c>
      <c r="AB15" s="27">
        <f t="shared" si="12"/>
        <v>32.117812061711085</v>
      </c>
    </row>
    <row r="16" spans="1:28" x14ac:dyDescent="0.25">
      <c r="B16" s="4" t="s">
        <v>36</v>
      </c>
      <c r="C16" s="8"/>
      <c r="D16" s="8"/>
      <c r="E16" s="8"/>
      <c r="F16" s="8"/>
      <c r="G16" s="8"/>
      <c r="H16" s="50"/>
      <c r="I16" s="8"/>
      <c r="J16" s="8"/>
      <c r="K16" s="8"/>
      <c r="L16" s="8"/>
      <c r="M16" s="8"/>
      <c r="N16" s="8"/>
      <c r="P16" s="4" t="s">
        <v>36</v>
      </c>
      <c r="Q16" s="12"/>
      <c r="R16" s="12"/>
      <c r="S16" s="12"/>
      <c r="T16" s="12"/>
      <c r="U16" s="12"/>
      <c r="V16" s="79"/>
    </row>
    <row r="17" spans="2:28" x14ac:dyDescent="0.25">
      <c r="B17" s="9" t="s">
        <v>29</v>
      </c>
      <c r="C17" s="10">
        <v>288</v>
      </c>
      <c r="D17" s="10">
        <v>83</v>
      </c>
      <c r="E17" s="10">
        <v>34</v>
      </c>
      <c r="F17" s="10">
        <v>25</v>
      </c>
      <c r="G17" s="25">
        <v>24</v>
      </c>
      <c r="H17" s="51">
        <v>942</v>
      </c>
      <c r="I17" s="29">
        <v>230</v>
      </c>
      <c r="J17" s="10">
        <v>83</v>
      </c>
      <c r="K17" s="10">
        <v>77</v>
      </c>
      <c r="L17" s="10">
        <v>19</v>
      </c>
      <c r="M17" s="25">
        <v>46</v>
      </c>
      <c r="N17" s="41">
        <v>941</v>
      </c>
      <c r="P17" s="9" t="s">
        <v>29</v>
      </c>
      <c r="Q17" s="13">
        <f t="shared" ref="Q17:Q23" si="14">C17/SUM($C17:$H17)*100</f>
        <v>20.630372492836678</v>
      </c>
      <c r="R17" s="13">
        <f t="shared" ref="R17:R23" si="15">D17/SUM($C17:$H17)*100</f>
        <v>5.9455587392550147</v>
      </c>
      <c r="S17" s="13">
        <f t="shared" ref="S17:S23" si="16">E17/SUM($C17:$H17)*100</f>
        <v>2.4355300859598854</v>
      </c>
      <c r="T17" s="13">
        <f t="shared" ref="T17:T23" si="17">F17/SUM($C17:$H17)*100</f>
        <v>1.7908309455587392</v>
      </c>
      <c r="U17" s="13">
        <f t="shared" ref="U17:U23" si="18">G17/SUM($C17:$H17)*100</f>
        <v>1.7191977077363898</v>
      </c>
      <c r="V17" s="98">
        <f t="shared" ref="V17:V23" si="19">H17/SUM($C17:$H17)*100</f>
        <v>67.47851002865329</v>
      </c>
      <c r="W17" s="27">
        <f t="shared" ref="W17" si="20">I17/SUM($I17:$N17)*100</f>
        <v>16.475644699140403</v>
      </c>
      <c r="X17" s="13">
        <f t="shared" ref="X17" si="21">J17/SUM($I17:$N17)*100</f>
        <v>5.9455587392550147</v>
      </c>
      <c r="Y17" s="13">
        <f t="shared" ref="Y17" si="22">K17/SUM($I17:$N17)*100</f>
        <v>5.5157593123209168</v>
      </c>
      <c r="Z17" s="13">
        <f t="shared" ref="Z17" si="23">L17/SUM($I17:$N17)*100</f>
        <v>1.361031518624642</v>
      </c>
      <c r="AA17" s="13">
        <f t="shared" ref="AA17" si="24">M17/SUM($I17:$N17)*100</f>
        <v>3.2951289398280799</v>
      </c>
      <c r="AB17" s="27">
        <f t="shared" ref="AB17" si="25">N17/SUM($I17:$N17)*100</f>
        <v>67.40687679083095</v>
      </c>
    </row>
    <row r="18" spans="2:28" x14ac:dyDescent="0.25">
      <c r="B18" s="9" t="s">
        <v>30</v>
      </c>
      <c r="C18" s="10">
        <v>71</v>
      </c>
      <c r="D18" s="10">
        <v>19</v>
      </c>
      <c r="E18" s="10">
        <v>19</v>
      </c>
      <c r="F18" s="10">
        <v>9</v>
      </c>
      <c r="G18" s="25">
        <v>18</v>
      </c>
      <c r="H18" s="51">
        <v>409</v>
      </c>
      <c r="I18" s="29">
        <v>53</v>
      </c>
      <c r="J18" s="10">
        <v>20</v>
      </c>
      <c r="K18" s="10">
        <v>25</v>
      </c>
      <c r="L18" s="10">
        <v>10</v>
      </c>
      <c r="M18" s="25">
        <v>21</v>
      </c>
      <c r="N18" s="41">
        <v>416</v>
      </c>
      <c r="P18" s="9" t="s">
        <v>30</v>
      </c>
      <c r="Q18" s="13">
        <f t="shared" si="14"/>
        <v>13.027522935779817</v>
      </c>
      <c r="R18" s="13">
        <f t="shared" si="15"/>
        <v>3.4862385321100922</v>
      </c>
      <c r="S18" s="13">
        <f t="shared" si="16"/>
        <v>3.4862385321100922</v>
      </c>
      <c r="T18" s="13">
        <f t="shared" si="17"/>
        <v>1.6513761467889909</v>
      </c>
      <c r="U18" s="13">
        <f t="shared" si="18"/>
        <v>3.3027522935779818</v>
      </c>
      <c r="V18" s="98">
        <f t="shared" si="19"/>
        <v>75.045871559633028</v>
      </c>
      <c r="W18" s="27">
        <f t="shared" ref="W18:W26" si="26">I18/SUM($I18:$N18)*100</f>
        <v>9.7247706422018361</v>
      </c>
      <c r="X18" s="13">
        <f t="shared" ref="X18:X26" si="27">J18/SUM($I18:$N18)*100</f>
        <v>3.669724770642202</v>
      </c>
      <c r="Y18" s="13">
        <f t="shared" ref="Y18:Y26" si="28">K18/SUM($I18:$N18)*100</f>
        <v>4.5871559633027523</v>
      </c>
      <c r="Z18" s="13">
        <f t="shared" ref="Z18:Z26" si="29">L18/SUM($I18:$N18)*100</f>
        <v>1.834862385321101</v>
      </c>
      <c r="AA18" s="13">
        <f t="shared" ref="AA18:AA26" si="30">M18/SUM($I18:$N18)*100</f>
        <v>3.8532110091743119</v>
      </c>
      <c r="AB18" s="27">
        <f t="shared" ref="AB18:AB26" si="31">N18/SUM($I18:$N18)*100</f>
        <v>76.330275229357795</v>
      </c>
    </row>
    <row r="19" spans="2:28" x14ac:dyDescent="0.25">
      <c r="B19" s="9" t="s">
        <v>31</v>
      </c>
      <c r="C19" s="10">
        <v>190</v>
      </c>
      <c r="D19" s="10">
        <v>72</v>
      </c>
      <c r="E19" s="10">
        <v>71</v>
      </c>
      <c r="F19" s="10">
        <v>28</v>
      </c>
      <c r="G19" s="25">
        <v>71</v>
      </c>
      <c r="H19" s="51">
        <v>1059</v>
      </c>
      <c r="I19" s="29">
        <v>152</v>
      </c>
      <c r="J19" s="10">
        <v>99</v>
      </c>
      <c r="K19" s="10">
        <v>128</v>
      </c>
      <c r="L19" s="10">
        <v>48</v>
      </c>
      <c r="M19" s="25">
        <v>59</v>
      </c>
      <c r="N19" s="41">
        <v>1005</v>
      </c>
      <c r="P19" s="9" t="s">
        <v>31</v>
      </c>
      <c r="Q19" s="13">
        <f t="shared" si="14"/>
        <v>12.743125419181759</v>
      </c>
      <c r="R19" s="13">
        <f t="shared" si="15"/>
        <v>4.8289738430583498</v>
      </c>
      <c r="S19" s="13">
        <f t="shared" si="16"/>
        <v>4.7619047619047619</v>
      </c>
      <c r="T19" s="13">
        <f t="shared" si="17"/>
        <v>1.8779342723004695</v>
      </c>
      <c r="U19" s="13">
        <f t="shared" si="18"/>
        <v>4.7619047619047619</v>
      </c>
      <c r="V19" s="98">
        <f t="shared" si="19"/>
        <v>71.026156941649901</v>
      </c>
      <c r="W19" s="27">
        <f t="shared" si="26"/>
        <v>10.194500335345406</v>
      </c>
      <c r="X19" s="13">
        <f t="shared" si="27"/>
        <v>6.6398390342052318</v>
      </c>
      <c r="Y19" s="13">
        <f t="shared" si="28"/>
        <v>8.5848423876592896</v>
      </c>
      <c r="Z19" s="13">
        <f t="shared" si="29"/>
        <v>3.2193158953722336</v>
      </c>
      <c r="AA19" s="13">
        <f t="shared" si="30"/>
        <v>3.9570757880617036</v>
      </c>
      <c r="AB19" s="27">
        <f t="shared" si="31"/>
        <v>67.404426559356139</v>
      </c>
    </row>
    <row r="20" spans="2:28" x14ac:dyDescent="0.25">
      <c r="B20" s="9" t="s">
        <v>32</v>
      </c>
      <c r="C20" s="10">
        <v>43</v>
      </c>
      <c r="D20" s="10">
        <v>15</v>
      </c>
      <c r="E20" s="10">
        <v>15</v>
      </c>
      <c r="F20" s="10">
        <v>5</v>
      </c>
      <c r="G20" s="25">
        <v>6</v>
      </c>
      <c r="H20" s="51">
        <v>71</v>
      </c>
      <c r="I20" s="29">
        <v>38</v>
      </c>
      <c r="J20" s="10">
        <v>18</v>
      </c>
      <c r="K20" s="10">
        <v>14</v>
      </c>
      <c r="L20" s="10">
        <v>9</v>
      </c>
      <c r="M20" s="25">
        <v>6</v>
      </c>
      <c r="N20" s="41">
        <v>70</v>
      </c>
      <c r="P20" s="9" t="s">
        <v>32</v>
      </c>
      <c r="Q20" s="13">
        <f t="shared" si="14"/>
        <v>27.741935483870968</v>
      </c>
      <c r="R20" s="13">
        <f t="shared" si="15"/>
        <v>9.67741935483871</v>
      </c>
      <c r="S20" s="13">
        <f t="shared" si="16"/>
        <v>9.67741935483871</v>
      </c>
      <c r="T20" s="13">
        <f t="shared" si="17"/>
        <v>3.225806451612903</v>
      </c>
      <c r="U20" s="13">
        <f t="shared" si="18"/>
        <v>3.870967741935484</v>
      </c>
      <c r="V20" s="98">
        <f t="shared" si="19"/>
        <v>45.806451612903224</v>
      </c>
      <c r="W20" s="27">
        <f t="shared" si="26"/>
        <v>24.516129032258064</v>
      </c>
      <c r="X20" s="13">
        <f t="shared" si="27"/>
        <v>11.612903225806452</v>
      </c>
      <c r="Y20" s="13">
        <f t="shared" si="28"/>
        <v>9.0322580645161281</v>
      </c>
      <c r="Z20" s="13">
        <f t="shared" si="29"/>
        <v>5.806451612903226</v>
      </c>
      <c r="AA20" s="13">
        <f t="shared" si="30"/>
        <v>3.870967741935484</v>
      </c>
      <c r="AB20" s="27">
        <f t="shared" si="31"/>
        <v>45.161290322580641</v>
      </c>
    </row>
    <row r="21" spans="2:28" x14ac:dyDescent="0.25">
      <c r="B21" s="9" t="s">
        <v>33</v>
      </c>
      <c r="C21" s="10">
        <v>54</v>
      </c>
      <c r="D21" s="10">
        <v>12</v>
      </c>
      <c r="E21" s="10">
        <v>2</v>
      </c>
      <c r="F21" s="10">
        <v>2</v>
      </c>
      <c r="G21" s="25">
        <v>8</v>
      </c>
      <c r="H21" s="51">
        <v>216</v>
      </c>
      <c r="I21" s="29">
        <v>42</v>
      </c>
      <c r="J21" s="10">
        <v>24</v>
      </c>
      <c r="K21" s="10">
        <v>21</v>
      </c>
      <c r="L21" s="10">
        <v>15</v>
      </c>
      <c r="M21" s="25">
        <v>20</v>
      </c>
      <c r="N21" s="41">
        <v>172</v>
      </c>
      <c r="P21" s="9" t="s">
        <v>33</v>
      </c>
      <c r="Q21" s="13">
        <f t="shared" si="14"/>
        <v>18.367346938775512</v>
      </c>
      <c r="R21" s="13">
        <f t="shared" si="15"/>
        <v>4.0816326530612246</v>
      </c>
      <c r="S21" s="13">
        <f t="shared" si="16"/>
        <v>0.68027210884353739</v>
      </c>
      <c r="T21" s="13">
        <f t="shared" si="17"/>
        <v>0.68027210884353739</v>
      </c>
      <c r="U21" s="13">
        <f t="shared" si="18"/>
        <v>2.7210884353741496</v>
      </c>
      <c r="V21" s="98">
        <f t="shared" si="19"/>
        <v>73.469387755102048</v>
      </c>
      <c r="W21" s="27">
        <f t="shared" si="26"/>
        <v>14.285714285714285</v>
      </c>
      <c r="X21" s="13">
        <f t="shared" si="27"/>
        <v>8.1632653061224492</v>
      </c>
      <c r="Y21" s="13">
        <f t="shared" si="28"/>
        <v>7.1428571428571423</v>
      </c>
      <c r="Z21" s="13">
        <f t="shared" si="29"/>
        <v>5.1020408163265305</v>
      </c>
      <c r="AA21" s="13">
        <f t="shared" si="30"/>
        <v>6.8027210884353746</v>
      </c>
      <c r="AB21" s="27">
        <f t="shared" si="31"/>
        <v>58.503401360544217</v>
      </c>
    </row>
    <row r="22" spans="2:28" x14ac:dyDescent="0.25">
      <c r="B22" s="9" t="s">
        <v>34</v>
      </c>
      <c r="C22" s="10">
        <v>10</v>
      </c>
      <c r="D22" s="10">
        <v>19</v>
      </c>
      <c r="E22" s="10">
        <v>23</v>
      </c>
      <c r="F22" s="10">
        <v>13</v>
      </c>
      <c r="G22" s="25">
        <v>70</v>
      </c>
      <c r="H22" s="51">
        <v>46</v>
      </c>
      <c r="I22" s="29">
        <v>38</v>
      </c>
      <c r="J22" s="10">
        <v>33</v>
      </c>
      <c r="K22" s="10">
        <v>21</v>
      </c>
      <c r="L22" s="10">
        <v>8</v>
      </c>
      <c r="M22" s="25">
        <v>17</v>
      </c>
      <c r="N22" s="41">
        <v>64</v>
      </c>
      <c r="P22" s="9" t="s">
        <v>34</v>
      </c>
      <c r="Q22" s="13">
        <f t="shared" si="14"/>
        <v>5.5248618784530388</v>
      </c>
      <c r="R22" s="13">
        <f t="shared" si="15"/>
        <v>10.497237569060774</v>
      </c>
      <c r="S22" s="13">
        <f t="shared" si="16"/>
        <v>12.707182320441991</v>
      </c>
      <c r="T22" s="13">
        <f t="shared" si="17"/>
        <v>7.1823204419889501</v>
      </c>
      <c r="U22" s="13">
        <f t="shared" si="18"/>
        <v>38.674033149171272</v>
      </c>
      <c r="V22" s="98">
        <f t="shared" si="19"/>
        <v>25.414364640883981</v>
      </c>
      <c r="W22" s="27">
        <f t="shared" si="26"/>
        <v>20.994475138121548</v>
      </c>
      <c r="X22" s="13">
        <f t="shared" si="27"/>
        <v>18.232044198895029</v>
      </c>
      <c r="Y22" s="13">
        <f t="shared" si="28"/>
        <v>11.602209944751381</v>
      </c>
      <c r="Z22" s="13">
        <f t="shared" si="29"/>
        <v>4.4198895027624303</v>
      </c>
      <c r="AA22" s="13">
        <f t="shared" si="30"/>
        <v>9.3922651933701662</v>
      </c>
      <c r="AB22" s="27">
        <f t="shared" si="31"/>
        <v>35.359116022099442</v>
      </c>
    </row>
    <row r="23" spans="2:28" x14ac:dyDescent="0.25">
      <c r="B23" s="9" t="s">
        <v>35</v>
      </c>
      <c r="C23" s="10">
        <v>140</v>
      </c>
      <c r="D23" s="10">
        <v>71</v>
      </c>
      <c r="E23" s="10">
        <v>77</v>
      </c>
      <c r="F23" s="10">
        <v>55</v>
      </c>
      <c r="G23" s="25">
        <v>122</v>
      </c>
      <c r="H23" s="51">
        <v>308</v>
      </c>
      <c r="I23" s="29">
        <v>139</v>
      </c>
      <c r="J23" s="10">
        <v>82</v>
      </c>
      <c r="K23" s="10">
        <v>92</v>
      </c>
      <c r="L23" s="10">
        <v>53</v>
      </c>
      <c r="M23" s="25">
        <v>54</v>
      </c>
      <c r="N23" s="41">
        <v>353</v>
      </c>
      <c r="P23" s="9" t="s">
        <v>35</v>
      </c>
      <c r="Q23" s="13">
        <f t="shared" si="14"/>
        <v>18.111254851228978</v>
      </c>
      <c r="R23" s="13">
        <f t="shared" si="15"/>
        <v>9.1849935316946958</v>
      </c>
      <c r="S23" s="13">
        <f t="shared" si="16"/>
        <v>9.9611901681759374</v>
      </c>
      <c r="T23" s="13">
        <f t="shared" si="17"/>
        <v>7.1151358344113849</v>
      </c>
      <c r="U23" s="13">
        <f t="shared" si="18"/>
        <v>15.782664941785251</v>
      </c>
      <c r="V23" s="98">
        <f t="shared" si="19"/>
        <v>39.84476067270375</v>
      </c>
      <c r="W23" s="27">
        <f t="shared" si="26"/>
        <v>17.981888745148773</v>
      </c>
      <c r="X23" s="13">
        <f t="shared" si="27"/>
        <v>10.608020698576972</v>
      </c>
      <c r="Y23" s="13">
        <f t="shared" si="28"/>
        <v>11.901681759379043</v>
      </c>
      <c r="Z23" s="13">
        <f t="shared" si="29"/>
        <v>6.8564036222509701</v>
      </c>
      <c r="AA23" s="13">
        <f t="shared" si="30"/>
        <v>6.985769728331177</v>
      </c>
      <c r="AB23" s="27">
        <f t="shared" si="31"/>
        <v>45.666235446313067</v>
      </c>
    </row>
    <row r="24" spans="2:28" x14ac:dyDescent="0.25">
      <c r="B24" s="4" t="s">
        <v>65</v>
      </c>
      <c r="C24" s="19"/>
      <c r="D24" s="19"/>
      <c r="E24" s="19"/>
      <c r="F24" s="52"/>
      <c r="G24" s="52"/>
      <c r="H24" s="81"/>
      <c r="I24" s="19"/>
      <c r="J24" s="19"/>
      <c r="K24" s="19"/>
      <c r="P24" s="4" t="s">
        <v>65</v>
      </c>
      <c r="Q24" s="19"/>
      <c r="R24" s="19"/>
      <c r="S24" s="19"/>
      <c r="T24" s="52"/>
      <c r="U24" s="52"/>
      <c r="V24" s="53"/>
      <c r="W24" s="4"/>
      <c r="X24" s="4"/>
      <c r="Y24" s="4"/>
      <c r="Z24" s="4"/>
      <c r="AA24" s="4"/>
      <c r="AB24" s="4"/>
    </row>
    <row r="25" spans="2:28" x14ac:dyDescent="0.25">
      <c r="B25" s="9" t="s">
        <v>66</v>
      </c>
      <c r="C25" s="10">
        <v>522</v>
      </c>
      <c r="D25" s="10">
        <v>199</v>
      </c>
      <c r="E25" s="10">
        <v>167</v>
      </c>
      <c r="F25" s="10">
        <v>95</v>
      </c>
      <c r="G25" s="25">
        <v>207</v>
      </c>
      <c r="H25" s="51">
        <v>2351</v>
      </c>
      <c r="I25" s="29">
        <v>444</v>
      </c>
      <c r="J25" s="10">
        <v>252</v>
      </c>
      <c r="K25" s="10">
        <v>280</v>
      </c>
      <c r="L25" s="10">
        <v>118</v>
      </c>
      <c r="M25" s="25">
        <v>162</v>
      </c>
      <c r="N25" s="41">
        <v>2285</v>
      </c>
      <c r="P25" s="9" t="s">
        <v>66</v>
      </c>
      <c r="Q25" s="38">
        <f t="shared" ref="Q25:Q26" si="32">C25/SUM($C25:$H25)*100</f>
        <v>14.74159841852584</v>
      </c>
      <c r="R25" s="38">
        <f t="shared" ref="R25:R26" si="33">D25/SUM($C25:$H25)*100</f>
        <v>5.619881389438012</v>
      </c>
      <c r="S25" s="38">
        <f t="shared" ref="S25:S26" si="34">E25/SUM($C25:$H25)*100</f>
        <v>4.7161818695283815</v>
      </c>
      <c r="T25" s="38">
        <f t="shared" ref="T25:T26" si="35">F25/SUM($C25:$H25)*100</f>
        <v>2.682857949731714</v>
      </c>
      <c r="U25" s="38">
        <f t="shared" ref="U25:U26" si="36">G25/SUM($C25:$H25)*100</f>
        <v>5.8458062694154194</v>
      </c>
      <c r="V25" s="99">
        <f t="shared" ref="V25:V26" si="37">H25/SUM($C25:$H25)*100</f>
        <v>66.393674103360638</v>
      </c>
      <c r="W25" s="27">
        <f t="shared" si="26"/>
        <v>12.538830838746119</v>
      </c>
      <c r="X25" s="13">
        <f t="shared" si="27"/>
        <v>7.1166337192883375</v>
      </c>
      <c r="Y25" s="13">
        <f t="shared" si="28"/>
        <v>7.9073707992092626</v>
      </c>
      <c r="Z25" s="13">
        <f t="shared" si="29"/>
        <v>3.3323919796667609</v>
      </c>
      <c r="AA25" s="13">
        <f t="shared" si="30"/>
        <v>4.5749788195425021</v>
      </c>
      <c r="AB25" s="27">
        <f t="shared" si="31"/>
        <v>64.529793843547026</v>
      </c>
    </row>
    <row r="26" spans="2:28" x14ac:dyDescent="0.25">
      <c r="B26" s="9" t="s">
        <v>67</v>
      </c>
      <c r="C26" s="10">
        <v>274</v>
      </c>
      <c r="D26" s="10">
        <v>92</v>
      </c>
      <c r="E26" s="10">
        <v>74</v>
      </c>
      <c r="F26" s="10">
        <v>42</v>
      </c>
      <c r="G26" s="25">
        <v>112</v>
      </c>
      <c r="H26" s="51">
        <v>700</v>
      </c>
      <c r="I26" s="29">
        <v>248</v>
      </c>
      <c r="J26" s="10">
        <v>107</v>
      </c>
      <c r="K26" s="10">
        <v>98</v>
      </c>
      <c r="L26" s="10">
        <v>44</v>
      </c>
      <c r="M26" s="25">
        <v>61</v>
      </c>
      <c r="N26" s="41">
        <v>736</v>
      </c>
      <c r="P26" s="9" t="s">
        <v>67</v>
      </c>
      <c r="Q26" s="38">
        <f t="shared" si="32"/>
        <v>21.174652241112828</v>
      </c>
      <c r="R26" s="38">
        <f t="shared" si="33"/>
        <v>7.1097372488408039</v>
      </c>
      <c r="S26" s="38">
        <f t="shared" si="34"/>
        <v>5.7187017001545595</v>
      </c>
      <c r="T26" s="38">
        <f t="shared" si="35"/>
        <v>3.2457496136012365</v>
      </c>
      <c r="U26" s="38">
        <f t="shared" si="36"/>
        <v>8.65533230293663</v>
      </c>
      <c r="V26" s="99">
        <f t="shared" si="37"/>
        <v>54.095826893353937</v>
      </c>
      <c r="W26" s="27">
        <f t="shared" si="26"/>
        <v>19.165378670788254</v>
      </c>
      <c r="X26" s="13">
        <f t="shared" si="27"/>
        <v>8.2689335394126733</v>
      </c>
      <c r="Y26" s="13">
        <f t="shared" si="28"/>
        <v>7.5734157650695524</v>
      </c>
      <c r="Z26" s="13">
        <f t="shared" si="29"/>
        <v>3.400309119010819</v>
      </c>
      <c r="AA26" s="13">
        <f t="shared" si="30"/>
        <v>4.7140649149922718</v>
      </c>
      <c r="AB26" s="27">
        <f t="shared" si="31"/>
        <v>56.877897990726431</v>
      </c>
    </row>
  </sheetData>
  <mergeCells count="6">
    <mergeCell ref="C7:H7"/>
    <mergeCell ref="I7:N7"/>
    <mergeCell ref="B7:B8"/>
    <mergeCell ref="Q7:V7"/>
    <mergeCell ref="W7:AB7"/>
    <mergeCell ref="P7:P8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81" orientation="landscape" verticalDpi="0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Índice</vt:lpstr>
      <vt:lpstr>Amostra</vt:lpstr>
      <vt:lpstr>Q1</vt:lpstr>
      <vt:lpstr>Q2</vt:lpstr>
      <vt:lpstr>Q3</vt:lpstr>
      <vt:lpstr>Q31</vt:lpstr>
      <vt:lpstr>Q4</vt:lpstr>
      <vt:lpstr>Q41</vt:lpstr>
      <vt:lpstr>Q5</vt:lpstr>
      <vt:lpstr>Q6</vt:lpstr>
      <vt:lpstr>Q7</vt:lpstr>
      <vt:lpstr>Q8</vt:lpstr>
      <vt:lpstr>Q9</vt:lpstr>
      <vt:lpstr>Q91</vt:lpstr>
      <vt:lpstr>Q10</vt:lpstr>
      <vt:lpstr>Q11</vt:lpstr>
      <vt:lpstr>Q111</vt:lpstr>
      <vt:lpstr>Q12</vt:lpstr>
      <vt:lpstr>Q13</vt:lpstr>
      <vt:lpstr>Nota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andre.sousa</dc:creator>
  <cp:lastModifiedBy>ana.chumbau</cp:lastModifiedBy>
  <cp:lastPrinted>2020-06-05T14:20:58Z</cp:lastPrinted>
  <dcterms:created xsi:type="dcterms:W3CDTF">2020-04-07T17:13:30Z</dcterms:created>
  <dcterms:modified xsi:type="dcterms:W3CDTF">2020-07-27T08:40:57Z</dcterms:modified>
</cp:coreProperties>
</file>