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768" activeTab="1"/>
  </bookViews>
  <sheets>
    <sheet name="Índice" sheetId="17" r:id="rId1"/>
    <sheet name="Amostra" sheetId="15" r:id="rId2"/>
    <sheet name="Q1" sheetId="1" r:id="rId3"/>
    <sheet name="Q2" sheetId="5" r:id="rId4"/>
    <sheet name="Q3" sheetId="2" r:id="rId5"/>
    <sheet name="Q31" sheetId="3" r:id="rId6"/>
    <sheet name="Q4" sheetId="22" r:id="rId7"/>
    <sheet name="Q5" sheetId="4" r:id="rId8"/>
    <sheet name="Q6" sheetId="6" r:id="rId9"/>
    <sheet name="Q61" sheetId="7" r:id="rId10"/>
    <sheet name="Q7" sheetId="23" r:id="rId11"/>
    <sheet name="Q8" sheetId="8" r:id="rId12"/>
    <sheet name="Q9" sheetId="21" r:id="rId13"/>
    <sheet name="Q10" sheetId="9" r:id="rId14"/>
    <sheet name="Nota" sheetId="18" r:id="rId15"/>
  </sheets>
  <definedNames>
    <definedName name="_xlnm._FilterDatabase" localSheetId="5" hidden="1">'Q31'!#REF!</definedName>
    <definedName name="_xlnm._FilterDatabase" localSheetId="6" hidden="1">'Q4'!#REF!</definedName>
    <definedName name="_xlnm._FilterDatabase" localSheetId="7" hidden="1">'Q5'!#REF!</definedName>
    <definedName name="_xlnm._FilterDatabase" localSheetId="8" hidden="1">'Q6'!#REF!</definedName>
    <definedName name="_xlnm._FilterDatabase" localSheetId="10" hidden="1">'Q7'!#REF!</definedName>
    <definedName name="_xlnm._FilterDatabase" localSheetId="11" hidden="1">'Q8'!#REF!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7" l="1"/>
  <c r="B18" i="17"/>
  <c r="B17" i="17"/>
  <c r="B16" i="17"/>
  <c r="B15" i="17"/>
  <c r="B14" i="17"/>
  <c r="B13" i="17"/>
  <c r="B12" i="17"/>
  <c r="B11" i="17"/>
  <c r="X26" i="21"/>
  <c r="X25" i="21"/>
  <c r="X23" i="21"/>
  <c r="X22" i="21"/>
  <c r="X21" i="21"/>
  <c r="X20" i="21"/>
  <c r="X19" i="21"/>
  <c r="X18" i="21"/>
  <c r="X17" i="21"/>
  <c r="X15" i="21"/>
  <c r="X14" i="21"/>
  <c r="X13" i="21"/>
  <c r="AV17" i="8"/>
  <c r="AN17" i="8"/>
  <c r="BB13" i="8"/>
  <c r="AK10" i="8"/>
  <c r="AS10" i="8"/>
  <c r="BA26" i="8"/>
  <c r="AS26" i="8"/>
  <c r="AK26" i="8"/>
  <c r="BE25" i="8"/>
  <c r="AO25" i="8"/>
  <c r="BH23" i="8"/>
  <c r="AZ23" i="8"/>
  <c r="AJ23" i="8"/>
  <c r="AV22" i="8"/>
  <c r="BH21" i="8"/>
  <c r="AR21" i="8"/>
  <c r="BD20" i="8"/>
  <c r="AN20" i="8"/>
  <c r="AZ19" i="8"/>
  <c r="AJ19" i="8"/>
  <c r="AV18" i="8"/>
  <c r="AJ18" i="8"/>
  <c r="AZ17" i="8"/>
  <c r="AR17" i="8"/>
  <c r="AJ17" i="8"/>
  <c r="BB15" i="8"/>
  <c r="AL15" i="8"/>
  <c r="AX14" i="8"/>
  <c r="AH14" i="8"/>
  <c r="AT13" i="8"/>
  <c r="BF12" i="8"/>
  <c r="AH12" i="8"/>
  <c r="BC18" i="4"/>
  <c r="AU18" i="4"/>
  <c r="AO18" i="4"/>
  <c r="AG18" i="4"/>
  <c r="AG17" i="4"/>
  <c r="BC15" i="4"/>
  <c r="AU15" i="4"/>
  <c r="AO15" i="4"/>
  <c r="AG15" i="4"/>
  <c r="AG14" i="4"/>
  <c r="BC13" i="4"/>
  <c r="AU13" i="4"/>
  <c r="AO13" i="4"/>
  <c r="AG13" i="4"/>
  <c r="AG12" i="4"/>
  <c r="BC10" i="4"/>
  <c r="AU10" i="4"/>
  <c r="AO10" i="4"/>
  <c r="AG10" i="4"/>
  <c r="K9" i="22"/>
  <c r="BA10" i="8" l="1"/>
  <c r="AX12" i="8"/>
  <c r="AL13" i="8"/>
  <c r="AP14" i="8"/>
  <c r="BF14" i="8"/>
  <c r="AT15" i="8"/>
  <c r="BF15" i="8"/>
  <c r="BD17" i="8"/>
  <c r="AG19" i="4"/>
  <c r="AG20" i="4"/>
  <c r="AO20" i="4"/>
  <c r="AU20" i="4"/>
  <c r="BC20" i="4"/>
  <c r="AG21" i="4"/>
  <c r="AG22" i="4"/>
  <c r="AO22" i="4"/>
  <c r="AU22" i="4"/>
  <c r="BC22" i="4"/>
  <c r="AG23" i="4"/>
  <c r="AG10" i="8"/>
  <c r="BF10" i="8"/>
  <c r="AZ10" i="8"/>
  <c r="AR10" i="8"/>
  <c r="AG12" i="8"/>
  <c r="AO12" i="8"/>
  <c r="AU12" i="8"/>
  <c r="BC12" i="8"/>
  <c r="BE10" i="8"/>
  <c r="AW10" i="8"/>
  <c r="AO10" i="8"/>
  <c r="AP12" i="8"/>
  <c r="AG13" i="8"/>
  <c r="AO13" i="8"/>
  <c r="AU13" i="8"/>
  <c r="BC13" i="8"/>
  <c r="AG14" i="8"/>
  <c r="AO14" i="8"/>
  <c r="AU14" i="8"/>
  <c r="BC14" i="8"/>
  <c r="AG15" i="8"/>
  <c r="AO15" i="8"/>
  <c r="AU15" i="8"/>
  <c r="BC15" i="8"/>
  <c r="AG17" i="8"/>
  <c r="AO17" i="8"/>
  <c r="AU17" i="8"/>
  <c r="BC17" i="8"/>
  <c r="AG18" i="8"/>
  <c r="AO18" i="8"/>
  <c r="AU18" i="8"/>
  <c r="AG19" i="8"/>
  <c r="AU19" i="8"/>
  <c r="BC19" i="8"/>
  <c r="AG20" i="8"/>
  <c r="AO20" i="8"/>
  <c r="AU20" i="8"/>
  <c r="AG26" i="4"/>
  <c r="AO26" i="4"/>
  <c r="AU26" i="4"/>
  <c r="BC10" i="8"/>
  <c r="AY10" i="8"/>
  <c r="AU10" i="8"/>
  <c r="AQ10" i="8"/>
  <c r="AM10" i="8"/>
  <c r="AI10" i="8"/>
  <c r="AL12" i="8"/>
  <c r="AH13" i="8"/>
  <c r="AP13" i="8"/>
  <c r="AX13" i="8"/>
  <c r="BF13" i="8"/>
  <c r="AL14" i="8"/>
  <c r="AH15" i="8"/>
  <c r="AP15" i="8"/>
  <c r="AX15" i="8"/>
  <c r="BD15" i="8"/>
  <c r="AH17" i="8"/>
  <c r="AL17" i="8"/>
  <c r="AP17" i="8"/>
  <c r="AX17" i="8"/>
  <c r="BD18" i="8"/>
  <c r="AR19" i="8"/>
  <c r="AV20" i="8"/>
  <c r="AG21" i="8"/>
  <c r="AJ21" i="8"/>
  <c r="AU21" i="8"/>
  <c r="AZ21" i="8"/>
  <c r="BC21" i="8"/>
  <c r="AG22" i="8"/>
  <c r="AO22" i="8"/>
  <c r="AU22" i="8"/>
  <c r="BD22" i="8"/>
  <c r="AG23" i="8"/>
  <c r="AR23" i="8"/>
  <c r="AU23" i="8"/>
  <c r="BC23" i="8"/>
  <c r="AG25" i="8"/>
  <c r="AU25" i="8"/>
  <c r="AW25" i="8"/>
  <c r="AG26" i="8"/>
  <c r="AU26" i="8"/>
  <c r="Q10" i="21"/>
  <c r="W10" i="21"/>
  <c r="Q12" i="21"/>
  <c r="W12" i="21"/>
  <c r="AI10" i="4"/>
  <c r="AK10" i="4"/>
  <c r="AM10" i="4"/>
  <c r="AQ10" i="4"/>
  <c r="AS10" i="4"/>
  <c r="AW10" i="4"/>
  <c r="AY10" i="4"/>
  <c r="BA10" i="4"/>
  <c r="BE10" i="4"/>
  <c r="BG10" i="4"/>
  <c r="AI12" i="4"/>
  <c r="AK12" i="4"/>
  <c r="AM12" i="4"/>
  <c r="AI13" i="4"/>
  <c r="AK13" i="4"/>
  <c r="AM13" i="4"/>
  <c r="AQ13" i="4"/>
  <c r="AS13" i="4"/>
  <c r="AW13" i="4"/>
  <c r="AY13" i="4"/>
  <c r="BA13" i="4"/>
  <c r="BE13" i="4"/>
  <c r="BG13" i="4"/>
  <c r="AI14" i="4"/>
  <c r="AK14" i="4"/>
  <c r="AM14" i="4"/>
  <c r="AI15" i="4"/>
  <c r="AK15" i="4"/>
  <c r="AM15" i="4"/>
  <c r="AQ15" i="4"/>
  <c r="AS15" i="4"/>
  <c r="AW15" i="4"/>
  <c r="AY15" i="4"/>
  <c r="BA15" i="4"/>
  <c r="BE15" i="4"/>
  <c r="BG15" i="4"/>
  <c r="AI17" i="4"/>
  <c r="AK17" i="4"/>
  <c r="AM17" i="4"/>
  <c r="AI18" i="4"/>
  <c r="AK18" i="4"/>
  <c r="AM18" i="4"/>
  <c r="AQ18" i="4"/>
  <c r="AS18" i="4"/>
  <c r="AW18" i="4"/>
  <c r="AY18" i="4"/>
  <c r="BA18" i="4"/>
  <c r="BE18" i="4"/>
  <c r="BG18" i="4"/>
  <c r="AI19" i="4"/>
  <c r="AK19" i="4"/>
  <c r="AM19" i="4"/>
  <c r="AI20" i="4"/>
  <c r="AK20" i="4"/>
  <c r="AM20" i="4"/>
  <c r="AQ20" i="4"/>
  <c r="AS20" i="4"/>
  <c r="AW20" i="4"/>
  <c r="AY20" i="4"/>
  <c r="BA20" i="4"/>
  <c r="BE20" i="4"/>
  <c r="BG20" i="4"/>
  <c r="AI21" i="4"/>
  <c r="AK21" i="4"/>
  <c r="AM21" i="4"/>
  <c r="AI22" i="4"/>
  <c r="AK22" i="4"/>
  <c r="AM22" i="4"/>
  <c r="AQ22" i="4"/>
  <c r="AS22" i="4"/>
  <c r="AW22" i="4"/>
  <c r="AY22" i="4"/>
  <c r="BA22" i="4"/>
  <c r="BE22" i="4"/>
  <c r="BG22" i="4"/>
  <c r="AI23" i="4"/>
  <c r="AK23" i="4"/>
  <c r="AM23" i="4"/>
  <c r="AH10" i="4"/>
  <c r="AJ10" i="4"/>
  <c r="AL10" i="4"/>
  <c r="AN10" i="4"/>
  <c r="AV10" i="4"/>
  <c r="BB10" i="4"/>
  <c r="AH12" i="4"/>
  <c r="AJ12" i="4"/>
  <c r="AL12" i="4"/>
  <c r="AN12" i="4"/>
  <c r="AP12" i="4"/>
  <c r="AR12" i="4"/>
  <c r="AT12" i="4"/>
  <c r="AV12" i="4"/>
  <c r="AX12" i="4"/>
  <c r="AZ12" i="4"/>
  <c r="BB12" i="4"/>
  <c r="BD12" i="4"/>
  <c r="BF12" i="4"/>
  <c r="BH12" i="4"/>
  <c r="AH13" i="4"/>
  <c r="AJ13" i="4"/>
  <c r="AL13" i="4"/>
  <c r="AN13" i="4"/>
  <c r="AV13" i="4"/>
  <c r="BB13" i="4"/>
  <c r="AH14" i="4"/>
  <c r="AJ14" i="4"/>
  <c r="AL14" i="4"/>
  <c r="AN14" i="4"/>
  <c r="AP14" i="4"/>
  <c r="AR14" i="4"/>
  <c r="AT14" i="4"/>
  <c r="AV14" i="4"/>
  <c r="AX14" i="4"/>
  <c r="AZ14" i="4"/>
  <c r="BB14" i="4"/>
  <c r="BD14" i="4"/>
  <c r="BF14" i="4"/>
  <c r="BH14" i="4"/>
  <c r="AH15" i="4"/>
  <c r="AJ15" i="4"/>
  <c r="AL15" i="4"/>
  <c r="AN15" i="4"/>
  <c r="AV15" i="4"/>
  <c r="BB15" i="4"/>
  <c r="AH17" i="4"/>
  <c r="AJ17" i="4"/>
  <c r="AL17" i="4"/>
  <c r="AN17" i="4"/>
  <c r="AP17" i="4"/>
  <c r="AR17" i="4"/>
  <c r="AT17" i="4"/>
  <c r="AV17" i="4"/>
  <c r="AX17" i="4"/>
  <c r="AZ17" i="4"/>
  <c r="BB17" i="4"/>
  <c r="BD17" i="4"/>
  <c r="BF17" i="4"/>
  <c r="BH17" i="4"/>
  <c r="AH18" i="4"/>
  <c r="AJ18" i="4"/>
  <c r="AL18" i="4"/>
  <c r="AN18" i="4"/>
  <c r="AV18" i="4"/>
  <c r="BB18" i="4"/>
  <c r="AH19" i="4"/>
  <c r="AJ19" i="4"/>
  <c r="AL19" i="4"/>
  <c r="AN19" i="4"/>
  <c r="AP19" i="4"/>
  <c r="AR19" i="4"/>
  <c r="AT19" i="4"/>
  <c r="AV19" i="4"/>
  <c r="AX19" i="4"/>
  <c r="AZ19" i="4"/>
  <c r="BB19" i="4"/>
  <c r="BD19" i="4"/>
  <c r="BF19" i="4"/>
  <c r="BH19" i="4"/>
  <c r="AH20" i="4"/>
  <c r="AJ20" i="4"/>
  <c r="AL20" i="4"/>
  <c r="AN20" i="4"/>
  <c r="AV20" i="4"/>
  <c r="BB20" i="4"/>
  <c r="AH21" i="4"/>
  <c r="AJ21" i="4"/>
  <c r="AL21" i="4"/>
  <c r="AN21" i="4"/>
  <c r="AP21" i="4"/>
  <c r="AR21" i="4"/>
  <c r="AT21" i="4"/>
  <c r="AV21" i="4"/>
  <c r="AX21" i="4"/>
  <c r="AZ21" i="4"/>
  <c r="BB21" i="4"/>
  <c r="BD21" i="4"/>
  <c r="BF21" i="4"/>
  <c r="BH21" i="4"/>
  <c r="AH22" i="4"/>
  <c r="AJ22" i="4"/>
  <c r="AL22" i="4"/>
  <c r="AN22" i="4"/>
  <c r="AV22" i="4"/>
  <c r="BB22" i="4"/>
  <c r="AH23" i="4"/>
  <c r="AJ23" i="4"/>
  <c r="AL23" i="4"/>
  <c r="AN23" i="4"/>
  <c r="AP23" i="4"/>
  <c r="AR23" i="4"/>
  <c r="AT23" i="4"/>
  <c r="AV23" i="4"/>
  <c r="AX23" i="4"/>
  <c r="AZ23" i="4"/>
  <c r="BB23" i="4"/>
  <c r="BD23" i="4"/>
  <c r="BF23" i="4"/>
  <c r="BH23" i="4"/>
  <c r="AH25" i="4"/>
  <c r="AJ25" i="4"/>
  <c r="AL25" i="4"/>
  <c r="AN25" i="4"/>
  <c r="AP25" i="4"/>
  <c r="AR25" i="4"/>
  <c r="AT25" i="4"/>
  <c r="AV25" i="4"/>
  <c r="AX25" i="4"/>
  <c r="AZ25" i="4"/>
  <c r="BB25" i="4"/>
  <c r="BD25" i="4"/>
  <c r="BF25" i="4"/>
  <c r="AH26" i="4"/>
  <c r="AN26" i="4"/>
  <c r="AV26" i="4"/>
  <c r="BB26" i="4"/>
  <c r="BG10" i="8"/>
  <c r="AT12" i="8"/>
  <c r="BB12" i="8"/>
  <c r="AT14" i="8"/>
  <c r="BB14" i="8"/>
  <c r="AT17" i="8"/>
  <c r="BB17" i="8"/>
  <c r="BH17" i="8"/>
  <c r="AN18" i="8"/>
  <c r="BH19" i="8"/>
  <c r="AN22" i="8"/>
  <c r="AI26" i="4"/>
  <c r="AK26" i="4"/>
  <c r="AM26" i="4"/>
  <c r="AQ26" i="4"/>
  <c r="AS26" i="4"/>
  <c r="AW26" i="4"/>
  <c r="AY26" i="4"/>
  <c r="BA26" i="4"/>
  <c r="BD10" i="8"/>
  <c r="BH10" i="8"/>
  <c r="AX10" i="8"/>
  <c r="AV10" i="8"/>
  <c r="AP10" i="8"/>
  <c r="AT10" i="8"/>
  <c r="AL10" i="8"/>
  <c r="AJ10" i="8"/>
  <c r="AH10" i="8"/>
  <c r="AJ12" i="8"/>
  <c r="AR12" i="8"/>
  <c r="AV12" i="8"/>
  <c r="AZ12" i="8"/>
  <c r="BD12" i="8"/>
  <c r="AJ13" i="8"/>
  <c r="AR13" i="8"/>
  <c r="AV13" i="8"/>
  <c r="AZ13" i="8"/>
  <c r="BD13" i="8"/>
  <c r="AJ14" i="8"/>
  <c r="AR14" i="8"/>
  <c r="AV14" i="8"/>
  <c r="AZ14" i="8"/>
  <c r="BD14" i="8"/>
  <c r="AJ15" i="8"/>
  <c r="AR15" i="8"/>
  <c r="AV15" i="8"/>
  <c r="AR18" i="8"/>
  <c r="AZ18" i="8"/>
  <c r="BC18" i="8"/>
  <c r="BH18" i="8"/>
  <c r="AO19" i="8"/>
  <c r="AN19" i="8"/>
  <c r="AV19" i="8"/>
  <c r="BD19" i="8"/>
  <c r="AJ20" i="8"/>
  <c r="AR20" i="8"/>
  <c r="AZ20" i="8"/>
  <c r="BC20" i="8"/>
  <c r="BH20" i="8"/>
  <c r="AO21" i="8"/>
  <c r="AN21" i="8"/>
  <c r="AV21" i="8"/>
  <c r="BD21" i="8"/>
  <c r="AJ22" i="8"/>
  <c r="AR22" i="8"/>
  <c r="AZ22" i="8"/>
  <c r="BC22" i="8"/>
  <c r="BH22" i="8"/>
  <c r="AO23" i="8"/>
  <c r="AN23" i="8"/>
  <c r="AV23" i="8"/>
  <c r="BD23" i="8"/>
  <c r="X10" i="21"/>
  <c r="Z10" i="21"/>
  <c r="AB10" i="21"/>
  <c r="X12" i="21"/>
  <c r="Z12" i="21"/>
  <c r="AB12" i="21"/>
  <c r="Z13" i="21"/>
  <c r="AB13" i="21"/>
  <c r="Z14" i="21"/>
  <c r="AB14" i="21"/>
  <c r="Z15" i="21"/>
  <c r="AB15" i="21"/>
  <c r="Z17" i="21"/>
  <c r="AB17" i="21"/>
  <c r="Z18" i="21"/>
  <c r="AB18" i="21"/>
  <c r="Z19" i="21"/>
  <c r="AB19" i="21"/>
  <c r="Z20" i="21"/>
  <c r="AB20" i="21"/>
  <c r="Z21" i="21"/>
  <c r="AB21" i="21"/>
  <c r="Z22" i="21"/>
  <c r="AB22" i="21"/>
  <c r="Z23" i="21"/>
  <c r="AB23" i="21"/>
  <c r="Z25" i="21"/>
  <c r="AB25" i="21"/>
  <c r="Z26" i="21"/>
  <c r="AB26" i="21"/>
  <c r="Y10" i="21"/>
  <c r="AA10" i="21"/>
  <c r="Y12" i="21"/>
  <c r="AA12" i="21"/>
  <c r="W13" i="21"/>
  <c r="Y13" i="21"/>
  <c r="AA13" i="21"/>
  <c r="W14" i="21"/>
  <c r="Y14" i="21"/>
  <c r="AA14" i="21"/>
  <c r="W15" i="21"/>
  <c r="Y15" i="21"/>
  <c r="AA15" i="21"/>
  <c r="W17" i="21"/>
  <c r="Y17" i="21"/>
  <c r="AA17" i="21"/>
  <c r="W18" i="21"/>
  <c r="Y18" i="21"/>
  <c r="AA18" i="21"/>
  <c r="W19" i="21"/>
  <c r="Y19" i="21"/>
  <c r="AA19" i="21"/>
  <c r="W20" i="21"/>
  <c r="Y20" i="21"/>
  <c r="AA20" i="21"/>
  <c r="W21" i="21"/>
  <c r="Y21" i="21"/>
  <c r="AA21" i="21"/>
  <c r="W22" i="21"/>
  <c r="Y22" i="21"/>
  <c r="AA22" i="21"/>
  <c r="W23" i="21"/>
  <c r="Y23" i="21"/>
  <c r="AA23" i="21"/>
  <c r="W25" i="21"/>
  <c r="Y25" i="21"/>
  <c r="AA25" i="21"/>
  <c r="W26" i="21"/>
  <c r="Y26" i="21"/>
  <c r="AA26" i="21"/>
  <c r="AO12" i="4"/>
  <c r="AQ12" i="4"/>
  <c r="AS12" i="4"/>
  <c r="AU12" i="4"/>
  <c r="AW12" i="4"/>
  <c r="AY12" i="4"/>
  <c r="BA12" i="4"/>
  <c r="BC12" i="4"/>
  <c r="BE12" i="4"/>
  <c r="BG12" i="4"/>
  <c r="AO14" i="4"/>
  <c r="AQ14" i="4"/>
  <c r="AS14" i="4"/>
  <c r="AU14" i="4"/>
  <c r="AW14" i="4"/>
  <c r="AY14" i="4"/>
  <c r="BA14" i="4"/>
  <c r="BC14" i="4"/>
  <c r="BE14" i="4"/>
  <c r="BG14" i="4"/>
  <c r="AO17" i="4"/>
  <c r="AQ17" i="4"/>
  <c r="AS17" i="4"/>
  <c r="AU17" i="4"/>
  <c r="AW17" i="4"/>
  <c r="AY17" i="4"/>
  <c r="BA17" i="4"/>
  <c r="BC17" i="4"/>
  <c r="BE17" i="4"/>
  <c r="BG17" i="4"/>
  <c r="AO19" i="4"/>
  <c r="AQ19" i="4"/>
  <c r="AS19" i="4"/>
  <c r="AU19" i="4"/>
  <c r="AW19" i="4"/>
  <c r="AY19" i="4"/>
  <c r="BA19" i="4"/>
  <c r="BC19" i="4"/>
  <c r="BE19" i="4"/>
  <c r="BG19" i="4"/>
  <c r="AO21" i="4"/>
  <c r="AQ21" i="4"/>
  <c r="AS21" i="4"/>
  <c r="AU21" i="4"/>
  <c r="AW21" i="4"/>
  <c r="AY21" i="4"/>
  <c r="BA21" i="4"/>
  <c r="BC21" i="4"/>
  <c r="BE21" i="4"/>
  <c r="BG21" i="4"/>
  <c r="AO23" i="4"/>
  <c r="AQ23" i="4"/>
  <c r="AS23" i="4"/>
  <c r="AU23" i="4"/>
  <c r="AW23" i="4"/>
  <c r="AY23" i="4"/>
  <c r="BA23" i="4"/>
  <c r="BC23" i="4"/>
  <c r="BE23" i="4"/>
  <c r="BG23" i="4"/>
  <c r="AG25" i="4"/>
  <c r="AI25" i="4"/>
  <c r="AK25" i="4"/>
  <c r="AM25" i="4"/>
  <c r="AO25" i="4"/>
  <c r="AQ25" i="4"/>
  <c r="AS25" i="4"/>
  <c r="AU25" i="4"/>
  <c r="AW25" i="4"/>
  <c r="AY25" i="4"/>
  <c r="BA25" i="4"/>
  <c r="BC25" i="4"/>
  <c r="BE25" i="4"/>
  <c r="BG25" i="4"/>
  <c r="BC26" i="4"/>
  <c r="BE26" i="4"/>
  <c r="BG26" i="4"/>
  <c r="AP10" i="4"/>
  <c r="AR10" i="4"/>
  <c r="AT10" i="4"/>
  <c r="AX10" i="4"/>
  <c r="AZ10" i="4"/>
  <c r="BD10" i="4"/>
  <c r="BF10" i="4"/>
  <c r="BH10" i="4"/>
  <c r="AP13" i="4"/>
  <c r="AR13" i="4"/>
  <c r="AT13" i="4"/>
  <c r="AX13" i="4"/>
  <c r="AZ13" i="4"/>
  <c r="BD13" i="4"/>
  <c r="BF13" i="4"/>
  <c r="BH13" i="4"/>
  <c r="AP15" i="4"/>
  <c r="AR15" i="4"/>
  <c r="AT15" i="4"/>
  <c r="AX15" i="4"/>
  <c r="AZ15" i="4"/>
  <c r="BD15" i="4"/>
  <c r="BF15" i="4"/>
  <c r="BH15" i="4"/>
  <c r="AP18" i="4"/>
  <c r="AR18" i="4"/>
  <c r="AT18" i="4"/>
  <c r="AX18" i="4"/>
  <c r="AZ18" i="4"/>
  <c r="BD18" i="4"/>
  <c r="BF18" i="4"/>
  <c r="BH18" i="4"/>
  <c r="AP20" i="4"/>
  <c r="AR20" i="4"/>
  <c r="AT20" i="4"/>
  <c r="AX20" i="4"/>
  <c r="AZ20" i="4"/>
  <c r="BD20" i="4"/>
  <c r="BF20" i="4"/>
  <c r="BH20" i="4"/>
  <c r="AP22" i="4"/>
  <c r="AR22" i="4"/>
  <c r="AT22" i="4"/>
  <c r="AX22" i="4"/>
  <c r="AZ22" i="4"/>
  <c r="BD22" i="4"/>
  <c r="BF22" i="4"/>
  <c r="BH22" i="4"/>
  <c r="BH25" i="4"/>
  <c r="AJ26" i="4"/>
  <c r="AL26" i="4"/>
  <c r="AP26" i="4"/>
  <c r="AR26" i="4"/>
  <c r="AT26" i="4"/>
  <c r="AX26" i="4"/>
  <c r="AZ26" i="4"/>
  <c r="BD26" i="4"/>
  <c r="BF26" i="4"/>
  <c r="BH26" i="4"/>
  <c r="AN10" i="8"/>
  <c r="BB10" i="8"/>
  <c r="AN12" i="8"/>
  <c r="BH12" i="8"/>
  <c r="AN13" i="8"/>
  <c r="BH13" i="8"/>
  <c r="AN14" i="8"/>
  <c r="BH14" i="8"/>
  <c r="AN15" i="8"/>
  <c r="AZ15" i="8"/>
  <c r="BH15" i="8"/>
  <c r="AI12" i="8"/>
  <c r="AK12" i="8"/>
  <c r="AM12" i="8"/>
  <c r="AQ12" i="8"/>
  <c r="AS12" i="8"/>
  <c r="AW12" i="8"/>
  <c r="AY12" i="8"/>
  <c r="BA12" i="8"/>
  <c r="BE12" i="8"/>
  <c r="BG12" i="8"/>
  <c r="AI13" i="8"/>
  <c r="AK13" i="8"/>
  <c r="AM13" i="8"/>
  <c r="AQ13" i="8"/>
  <c r="AS13" i="8"/>
  <c r="AW13" i="8"/>
  <c r="AY13" i="8"/>
  <c r="BA13" i="8"/>
  <c r="BE13" i="8"/>
  <c r="BG13" i="8"/>
  <c r="AI14" i="8"/>
  <c r="AK14" i="8"/>
  <c r="AM14" i="8"/>
  <c r="AQ14" i="8"/>
  <c r="AS14" i="8"/>
  <c r="AW14" i="8"/>
  <c r="AY14" i="8"/>
  <c r="BA14" i="8"/>
  <c r="BE14" i="8"/>
  <c r="BG14" i="8"/>
  <c r="AI15" i="8"/>
  <c r="AK15" i="8"/>
  <c r="AM15" i="8"/>
  <c r="AQ15" i="8"/>
  <c r="AS15" i="8"/>
  <c r="AW15" i="8"/>
  <c r="AY15" i="8"/>
  <c r="BA15" i="8"/>
  <c r="BE15" i="8"/>
  <c r="BG15" i="8"/>
  <c r="AI17" i="8"/>
  <c r="AK17" i="8"/>
  <c r="AM17" i="8"/>
  <c r="AQ17" i="8"/>
  <c r="AS17" i="8"/>
  <c r="AW17" i="8"/>
  <c r="AY17" i="8"/>
  <c r="BA17" i="8"/>
  <c r="BE17" i="8"/>
  <c r="BG17" i="8"/>
  <c r="AI18" i="8"/>
  <c r="AK18" i="8"/>
  <c r="AM18" i="8"/>
  <c r="AQ18" i="8"/>
  <c r="AS18" i="8"/>
  <c r="AW18" i="8"/>
  <c r="AY18" i="8"/>
  <c r="BA18" i="8"/>
  <c r="BE18" i="8"/>
  <c r="BG18" i="8"/>
  <c r="AI19" i="8"/>
  <c r="AK19" i="8"/>
  <c r="AM19" i="8"/>
  <c r="AQ19" i="8"/>
  <c r="AS19" i="8"/>
  <c r="AW19" i="8"/>
  <c r="AY19" i="8"/>
  <c r="BA19" i="8"/>
  <c r="BE19" i="8"/>
  <c r="BG19" i="8"/>
  <c r="AI20" i="8"/>
  <c r="AK20" i="8"/>
  <c r="AM20" i="8"/>
  <c r="AQ20" i="8"/>
  <c r="AS20" i="8"/>
  <c r="AW20" i="8"/>
  <c r="AY20" i="8"/>
  <c r="BA20" i="8"/>
  <c r="BE20" i="8"/>
  <c r="BG20" i="8"/>
  <c r="AI21" i="8"/>
  <c r="AK21" i="8"/>
  <c r="AM21" i="8"/>
  <c r="AQ21" i="8"/>
  <c r="AS21" i="8"/>
  <c r="AW21" i="8"/>
  <c r="AY21" i="8"/>
  <c r="BA21" i="8"/>
  <c r="BE21" i="8"/>
  <c r="BG21" i="8"/>
  <c r="AI22" i="8"/>
  <c r="AK22" i="8"/>
  <c r="AM22" i="8"/>
  <c r="AQ22" i="8"/>
  <c r="AS22" i="8"/>
  <c r="AW22" i="8"/>
  <c r="AY22" i="8"/>
  <c r="BA22" i="8"/>
  <c r="BE22" i="8"/>
  <c r="BG22" i="8"/>
  <c r="AI23" i="8"/>
  <c r="AK23" i="8"/>
  <c r="AM23" i="8"/>
  <c r="AQ23" i="8"/>
  <c r="AS23" i="8"/>
  <c r="AW23" i="8"/>
  <c r="AY23" i="8"/>
  <c r="BA23" i="8"/>
  <c r="BE23" i="8"/>
  <c r="BG23" i="8"/>
  <c r="AH25" i="8"/>
  <c r="AI25" i="8"/>
  <c r="AJ25" i="8"/>
  <c r="AL25" i="8"/>
  <c r="AM25" i="8"/>
  <c r="AT25" i="8"/>
  <c r="AN25" i="8"/>
  <c r="AP25" i="8"/>
  <c r="AQ25" i="8"/>
  <c r="AR25" i="8"/>
  <c r="AV25" i="8"/>
  <c r="AX25" i="8"/>
  <c r="AY25" i="8"/>
  <c r="AZ25" i="8"/>
  <c r="BH25" i="8"/>
  <c r="BB25" i="8"/>
  <c r="BC25" i="8"/>
  <c r="BD25" i="8"/>
  <c r="BF25" i="8"/>
  <c r="BG25" i="8"/>
  <c r="AH26" i="8"/>
  <c r="AI26" i="8"/>
  <c r="AJ26" i="8"/>
  <c r="AL26" i="8"/>
  <c r="AM26" i="8"/>
  <c r="AT26" i="8"/>
  <c r="AN26" i="8"/>
  <c r="AP26" i="8"/>
  <c r="AQ26" i="8"/>
  <c r="AR26" i="8"/>
  <c r="AV26" i="8"/>
  <c r="AX26" i="8"/>
  <c r="AY26" i="8"/>
  <c r="AZ26" i="8"/>
  <c r="BH26" i="8"/>
  <c r="BB26" i="8"/>
  <c r="BC26" i="8"/>
  <c r="BD26" i="8"/>
  <c r="BF26" i="8"/>
  <c r="BG26" i="8"/>
  <c r="BF17" i="8"/>
  <c r="AH18" i="8"/>
  <c r="AL18" i="8"/>
  <c r="AP18" i="8"/>
  <c r="AT18" i="8"/>
  <c r="AX18" i="8"/>
  <c r="BB18" i="8"/>
  <c r="BF18" i="8"/>
  <c r="AH19" i="8"/>
  <c r="AL19" i="8"/>
  <c r="AP19" i="8"/>
  <c r="AT19" i="8"/>
  <c r="AX19" i="8"/>
  <c r="BB19" i="8"/>
  <c r="BF19" i="8"/>
  <c r="AH20" i="8"/>
  <c r="AL20" i="8"/>
  <c r="AP20" i="8"/>
  <c r="AT20" i="8"/>
  <c r="AX20" i="8"/>
  <c r="BB20" i="8"/>
  <c r="BF20" i="8"/>
  <c r="AH21" i="8"/>
  <c r="AL21" i="8"/>
  <c r="AP21" i="8"/>
  <c r="AT21" i="8"/>
  <c r="AX21" i="8"/>
  <c r="BB21" i="8"/>
  <c r="BF21" i="8"/>
  <c r="AH22" i="8"/>
  <c r="AL22" i="8"/>
  <c r="AP22" i="8"/>
  <c r="AT22" i="8"/>
  <c r="AX22" i="8"/>
  <c r="BB22" i="8"/>
  <c r="BF22" i="8"/>
  <c r="AH23" i="8"/>
  <c r="AL23" i="8"/>
  <c r="AP23" i="8"/>
  <c r="AT23" i="8"/>
  <c r="AX23" i="8"/>
  <c r="BB23" i="8"/>
  <c r="BF23" i="8"/>
  <c r="AK25" i="8"/>
  <c r="AS25" i="8"/>
  <c r="BA25" i="8"/>
  <c r="AO26" i="8"/>
  <c r="AW26" i="8"/>
  <c r="BE26" i="8"/>
  <c r="B10" i="17" l="1"/>
  <c r="B9" i="17"/>
  <c r="P25" i="23"/>
  <c r="O25" i="23"/>
  <c r="N25" i="23"/>
  <c r="M25" i="23"/>
  <c r="L25" i="23"/>
  <c r="K25" i="23"/>
  <c r="P24" i="23"/>
  <c r="O24" i="23"/>
  <c r="N24" i="23"/>
  <c r="M24" i="23"/>
  <c r="L24" i="23"/>
  <c r="K24" i="23"/>
  <c r="P22" i="23"/>
  <c r="O22" i="23"/>
  <c r="N22" i="23"/>
  <c r="M22" i="23"/>
  <c r="L22" i="23"/>
  <c r="K22" i="23"/>
  <c r="P21" i="23"/>
  <c r="O21" i="23"/>
  <c r="N21" i="23"/>
  <c r="M21" i="23"/>
  <c r="L21" i="23"/>
  <c r="K21" i="23"/>
  <c r="P20" i="23"/>
  <c r="O20" i="23"/>
  <c r="N20" i="23"/>
  <c r="M20" i="23"/>
  <c r="L20" i="23"/>
  <c r="K20" i="23"/>
  <c r="P19" i="23"/>
  <c r="O19" i="23"/>
  <c r="N19" i="23"/>
  <c r="M19" i="23"/>
  <c r="L19" i="23"/>
  <c r="K19" i="23"/>
  <c r="P18" i="23"/>
  <c r="O18" i="23"/>
  <c r="N18" i="23"/>
  <c r="M18" i="23"/>
  <c r="L18" i="23"/>
  <c r="K18" i="23"/>
  <c r="P17" i="23"/>
  <c r="O17" i="23"/>
  <c r="N17" i="23"/>
  <c r="M17" i="23"/>
  <c r="L17" i="23"/>
  <c r="K17" i="23"/>
  <c r="P16" i="23"/>
  <c r="O16" i="23"/>
  <c r="N16" i="23"/>
  <c r="M16" i="23"/>
  <c r="L16" i="23"/>
  <c r="K16" i="23"/>
  <c r="P14" i="23"/>
  <c r="O14" i="23"/>
  <c r="N14" i="23"/>
  <c r="M14" i="23"/>
  <c r="L14" i="23"/>
  <c r="K14" i="23"/>
  <c r="P13" i="23"/>
  <c r="O13" i="23"/>
  <c r="N13" i="23"/>
  <c r="M13" i="23"/>
  <c r="L13" i="23"/>
  <c r="K13" i="23"/>
  <c r="P12" i="23"/>
  <c r="O12" i="23"/>
  <c r="N12" i="23"/>
  <c r="M12" i="23"/>
  <c r="L12" i="23"/>
  <c r="K12" i="23"/>
  <c r="P11" i="23"/>
  <c r="O11" i="23"/>
  <c r="N11" i="23"/>
  <c r="M11" i="23"/>
  <c r="L11" i="23"/>
  <c r="K11" i="23"/>
  <c r="P9" i="23"/>
  <c r="O9" i="23"/>
  <c r="N9" i="23"/>
  <c r="M9" i="23"/>
  <c r="L9" i="23"/>
  <c r="K9" i="23"/>
  <c r="P25" i="22"/>
  <c r="O25" i="22"/>
  <c r="N25" i="22"/>
  <c r="M25" i="22"/>
  <c r="L25" i="22"/>
  <c r="K25" i="22"/>
  <c r="P24" i="22"/>
  <c r="O24" i="22"/>
  <c r="N24" i="22"/>
  <c r="M24" i="22"/>
  <c r="L24" i="22"/>
  <c r="K24" i="22"/>
  <c r="P22" i="22"/>
  <c r="O22" i="22"/>
  <c r="N22" i="22"/>
  <c r="M22" i="22"/>
  <c r="L22" i="22"/>
  <c r="K22" i="22"/>
  <c r="P21" i="22"/>
  <c r="O21" i="22"/>
  <c r="N21" i="22"/>
  <c r="M21" i="22"/>
  <c r="L21" i="22"/>
  <c r="K21" i="22"/>
  <c r="P20" i="22"/>
  <c r="O20" i="22"/>
  <c r="N20" i="22"/>
  <c r="M20" i="22"/>
  <c r="L20" i="22"/>
  <c r="K20" i="22"/>
  <c r="P19" i="22"/>
  <c r="O19" i="22"/>
  <c r="N19" i="22"/>
  <c r="M19" i="22"/>
  <c r="L19" i="22"/>
  <c r="K19" i="22"/>
  <c r="P18" i="22"/>
  <c r="O18" i="22"/>
  <c r="N18" i="22"/>
  <c r="M18" i="22"/>
  <c r="L18" i="22"/>
  <c r="K18" i="22"/>
  <c r="P17" i="22"/>
  <c r="O17" i="22"/>
  <c r="N17" i="22"/>
  <c r="M17" i="22"/>
  <c r="L17" i="22"/>
  <c r="K17" i="22"/>
  <c r="P16" i="22"/>
  <c r="O16" i="22"/>
  <c r="N16" i="22"/>
  <c r="M16" i="22"/>
  <c r="L16" i="22"/>
  <c r="K16" i="22"/>
  <c r="P14" i="22"/>
  <c r="O14" i="22"/>
  <c r="N14" i="22"/>
  <c r="M14" i="22"/>
  <c r="L14" i="22"/>
  <c r="K14" i="22"/>
  <c r="P13" i="22"/>
  <c r="O13" i="22"/>
  <c r="N13" i="22"/>
  <c r="M13" i="22"/>
  <c r="L13" i="22"/>
  <c r="K13" i="22"/>
  <c r="P12" i="22"/>
  <c r="O12" i="22"/>
  <c r="N12" i="22"/>
  <c r="M12" i="22"/>
  <c r="L12" i="22"/>
  <c r="K12" i="22"/>
  <c r="P11" i="22"/>
  <c r="O11" i="22"/>
  <c r="N11" i="22"/>
  <c r="M11" i="22"/>
  <c r="L11" i="22"/>
  <c r="K11" i="22"/>
  <c r="O9" i="22"/>
  <c r="P9" i="22"/>
  <c r="N9" i="22"/>
  <c r="M9" i="22"/>
  <c r="L9" i="22"/>
  <c r="R23" i="21" l="1"/>
  <c r="R22" i="21"/>
  <c r="R21" i="21"/>
  <c r="R20" i="21"/>
  <c r="R19" i="21"/>
  <c r="R18" i="21"/>
  <c r="R17" i="21"/>
  <c r="R15" i="21"/>
  <c r="R14" i="21"/>
  <c r="R13" i="21"/>
  <c r="R12" i="21"/>
  <c r="R10" i="21"/>
  <c r="R25" i="21" l="1"/>
  <c r="R26" i="21"/>
  <c r="T10" i="21"/>
  <c r="V10" i="21"/>
  <c r="T12" i="21"/>
  <c r="V12" i="21"/>
  <c r="T13" i="21"/>
  <c r="V13" i="21"/>
  <c r="T14" i="21"/>
  <c r="V14" i="21"/>
  <c r="T15" i="21"/>
  <c r="V15" i="21"/>
  <c r="T17" i="21"/>
  <c r="V17" i="21"/>
  <c r="T18" i="21"/>
  <c r="V18" i="21"/>
  <c r="T19" i="21"/>
  <c r="V19" i="21"/>
  <c r="T20" i="21"/>
  <c r="V20" i="21"/>
  <c r="T21" i="21"/>
  <c r="V21" i="21"/>
  <c r="T22" i="21"/>
  <c r="V22" i="21"/>
  <c r="T23" i="21"/>
  <c r="V23" i="21"/>
  <c r="T25" i="21"/>
  <c r="V25" i="21"/>
  <c r="T26" i="21"/>
  <c r="V26" i="21"/>
  <c r="S10" i="21"/>
  <c r="U10" i="21"/>
  <c r="S12" i="21"/>
  <c r="U12" i="21"/>
  <c r="Q13" i="21"/>
  <c r="S13" i="21"/>
  <c r="U13" i="21"/>
  <c r="Q14" i="21"/>
  <c r="S14" i="21"/>
  <c r="U14" i="21"/>
  <c r="Q15" i="21"/>
  <c r="S15" i="21"/>
  <c r="U15" i="21"/>
  <c r="Q17" i="21"/>
  <c r="S17" i="21"/>
  <c r="U17" i="21"/>
  <c r="Q18" i="21"/>
  <c r="S18" i="21"/>
  <c r="U18" i="21"/>
  <c r="Q19" i="21"/>
  <c r="S19" i="21"/>
  <c r="U19" i="21"/>
  <c r="Q20" i="21"/>
  <c r="S20" i="21"/>
  <c r="U20" i="21"/>
  <c r="Q21" i="21"/>
  <c r="S21" i="21"/>
  <c r="U21" i="21"/>
  <c r="Q22" i="21"/>
  <c r="S22" i="21"/>
  <c r="U22" i="21"/>
  <c r="Q23" i="21"/>
  <c r="S23" i="21"/>
  <c r="U23" i="21"/>
  <c r="Q25" i="21"/>
  <c r="Q26" i="21"/>
  <c r="S25" i="21"/>
  <c r="U25" i="21"/>
  <c r="S26" i="21"/>
  <c r="U26" i="21"/>
  <c r="AR26" i="9" l="1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AO23" i="9" l="1"/>
  <c r="AI23" i="9"/>
  <c r="AE23" i="9"/>
  <c r="Y23" i="9"/>
  <c r="AO22" i="9"/>
  <c r="AI22" i="9"/>
  <c r="AE22" i="9"/>
  <c r="Y22" i="9"/>
  <c r="AO21" i="9"/>
  <c r="AI21" i="9"/>
  <c r="AE21" i="9"/>
  <c r="Y21" i="9"/>
  <c r="AO20" i="9"/>
  <c r="AI20" i="9"/>
  <c r="AE20" i="9"/>
  <c r="Y20" i="9"/>
  <c r="AO19" i="9"/>
  <c r="AI19" i="9"/>
  <c r="AE19" i="9"/>
  <c r="Y19" i="9"/>
  <c r="AO18" i="9"/>
  <c r="AI18" i="9"/>
  <c r="AE18" i="9"/>
  <c r="Y18" i="9"/>
  <c r="AO17" i="9"/>
  <c r="AI17" i="9"/>
  <c r="AE17" i="9"/>
  <c r="Y17" i="9"/>
  <c r="AO15" i="9"/>
  <c r="AI15" i="9"/>
  <c r="AE15" i="9"/>
  <c r="Y15" i="9"/>
  <c r="AO14" i="9"/>
  <c r="AI14" i="9"/>
  <c r="AE14" i="9"/>
  <c r="Y14" i="9"/>
  <c r="AO13" i="9"/>
  <c r="AI13" i="9"/>
  <c r="AE13" i="9"/>
  <c r="Y13" i="9"/>
  <c r="AO12" i="9"/>
  <c r="AI12" i="9"/>
  <c r="AE12" i="9"/>
  <c r="Y12" i="9"/>
  <c r="AO10" i="9"/>
  <c r="AI10" i="9"/>
  <c r="AE10" i="9"/>
  <c r="Y10" i="9"/>
  <c r="AA10" i="9" l="1"/>
  <c r="AC10" i="9"/>
  <c r="AG10" i="9"/>
  <c r="AK10" i="9"/>
  <c r="AM10" i="9"/>
  <c r="AQ10" i="9"/>
  <c r="AA12" i="9"/>
  <c r="AC12" i="9"/>
  <c r="AG12" i="9"/>
  <c r="AK12" i="9"/>
  <c r="AM12" i="9"/>
  <c r="AQ12" i="9"/>
  <c r="AA13" i="9"/>
  <c r="AC13" i="9"/>
  <c r="AG13" i="9"/>
  <c r="AK13" i="9"/>
  <c r="AM13" i="9"/>
  <c r="AQ13" i="9"/>
  <c r="AA14" i="9"/>
  <c r="AC14" i="9"/>
  <c r="AG14" i="9"/>
  <c r="AK14" i="9"/>
  <c r="AM14" i="9"/>
  <c r="AQ14" i="9"/>
  <c r="AA15" i="9"/>
  <c r="AC15" i="9"/>
  <c r="AG15" i="9"/>
  <c r="AK15" i="9"/>
  <c r="AM15" i="9"/>
  <c r="AQ15" i="9"/>
  <c r="AA17" i="9"/>
  <c r="AC17" i="9"/>
  <c r="AG17" i="9"/>
  <c r="AK17" i="9"/>
  <c r="AM17" i="9"/>
  <c r="AQ17" i="9"/>
  <c r="AA18" i="9"/>
  <c r="AC18" i="9"/>
  <c r="AG18" i="9"/>
  <c r="AK18" i="9"/>
  <c r="AM18" i="9"/>
  <c r="AQ18" i="9"/>
  <c r="AA19" i="9"/>
  <c r="AC19" i="9"/>
  <c r="AG19" i="9"/>
  <c r="AK19" i="9"/>
  <c r="AM19" i="9"/>
  <c r="AQ19" i="9"/>
  <c r="AA20" i="9"/>
  <c r="AC20" i="9"/>
  <c r="AG20" i="9"/>
  <c r="AK20" i="9"/>
  <c r="AM20" i="9"/>
  <c r="AQ20" i="9"/>
  <c r="AA21" i="9"/>
  <c r="AC21" i="9"/>
  <c r="AG21" i="9"/>
  <c r="AK21" i="9"/>
  <c r="AM21" i="9"/>
  <c r="AQ21" i="9"/>
  <c r="AA22" i="9"/>
  <c r="AC22" i="9"/>
  <c r="AG22" i="9"/>
  <c r="AK22" i="9"/>
  <c r="AM22" i="9"/>
  <c r="AQ22" i="9"/>
  <c r="AA23" i="9"/>
  <c r="AC23" i="9"/>
  <c r="AG23" i="9"/>
  <c r="AK23" i="9"/>
  <c r="Z10" i="9"/>
  <c r="AB10" i="9"/>
  <c r="AD10" i="9"/>
  <c r="AF10" i="9"/>
  <c r="AH10" i="9"/>
  <c r="AJ10" i="9"/>
  <c r="AL10" i="9"/>
  <c r="AN10" i="9"/>
  <c r="AP10" i="9"/>
  <c r="AR10" i="9"/>
  <c r="Z12" i="9"/>
  <c r="AB12" i="9"/>
  <c r="AD12" i="9"/>
  <c r="AF12" i="9"/>
  <c r="AH12" i="9"/>
  <c r="AJ12" i="9"/>
  <c r="AL12" i="9"/>
  <c r="AN12" i="9"/>
  <c r="AP12" i="9"/>
  <c r="AR12" i="9"/>
  <c r="Z13" i="9"/>
  <c r="AB13" i="9"/>
  <c r="AD13" i="9"/>
  <c r="AF13" i="9"/>
  <c r="AH13" i="9"/>
  <c r="AJ13" i="9"/>
  <c r="AL13" i="9"/>
  <c r="AN13" i="9"/>
  <c r="AP13" i="9"/>
  <c r="AR13" i="9"/>
  <c r="Z14" i="9"/>
  <c r="AB14" i="9"/>
  <c r="AD14" i="9"/>
  <c r="AF14" i="9"/>
  <c r="AH14" i="9"/>
  <c r="AJ14" i="9"/>
  <c r="AL14" i="9"/>
  <c r="AN14" i="9"/>
  <c r="AP14" i="9"/>
  <c r="AR14" i="9"/>
  <c r="Z15" i="9"/>
  <c r="AB15" i="9"/>
  <c r="AD15" i="9"/>
  <c r="AF15" i="9"/>
  <c r="AH15" i="9"/>
  <c r="AJ15" i="9"/>
  <c r="AL15" i="9"/>
  <c r="AN15" i="9"/>
  <c r="AP15" i="9"/>
  <c r="AR15" i="9"/>
  <c r="Z17" i="9"/>
  <c r="AB17" i="9"/>
  <c r="AD17" i="9"/>
  <c r="AF17" i="9"/>
  <c r="AH17" i="9"/>
  <c r="AJ17" i="9"/>
  <c r="AL17" i="9"/>
  <c r="AN17" i="9"/>
  <c r="AP17" i="9"/>
  <c r="AR17" i="9"/>
  <c r="Z18" i="9"/>
  <c r="AB18" i="9"/>
  <c r="AD18" i="9"/>
  <c r="AF18" i="9"/>
  <c r="AH18" i="9"/>
  <c r="AJ18" i="9"/>
  <c r="AL18" i="9"/>
  <c r="AN18" i="9"/>
  <c r="AP18" i="9"/>
  <c r="AR18" i="9"/>
  <c r="Z19" i="9"/>
  <c r="AB19" i="9"/>
  <c r="AD19" i="9"/>
  <c r="AF19" i="9"/>
  <c r="AH19" i="9"/>
  <c r="AJ19" i="9"/>
  <c r="AL19" i="9"/>
  <c r="AN19" i="9"/>
  <c r="AP19" i="9"/>
  <c r="AR19" i="9"/>
  <c r="Z20" i="9"/>
  <c r="AB20" i="9"/>
  <c r="AD20" i="9"/>
  <c r="AF20" i="9"/>
  <c r="AH20" i="9"/>
  <c r="AJ20" i="9"/>
  <c r="AL20" i="9"/>
  <c r="AN20" i="9"/>
  <c r="Z21" i="9"/>
  <c r="AB21" i="9"/>
  <c r="Z23" i="9"/>
  <c r="AB23" i="9"/>
  <c r="AP20" i="9"/>
  <c r="AR20" i="9"/>
  <c r="AD21" i="9"/>
  <c r="AF21" i="9"/>
  <c r="AH21" i="9"/>
  <c r="AJ21" i="9"/>
  <c r="AL21" i="9"/>
  <c r="AN21" i="9"/>
  <c r="AP21" i="9"/>
  <c r="AR21" i="9"/>
  <c r="Z22" i="9"/>
  <c r="AB22" i="9"/>
  <c r="AD22" i="9"/>
  <c r="AF22" i="9"/>
  <c r="AH22" i="9"/>
  <c r="AJ22" i="9"/>
  <c r="AL22" i="9"/>
  <c r="AN22" i="9"/>
  <c r="AP22" i="9"/>
  <c r="AR22" i="9"/>
  <c r="AD23" i="9"/>
  <c r="AF23" i="9"/>
  <c r="AH23" i="9"/>
  <c r="AJ23" i="9"/>
  <c r="AL23" i="9"/>
  <c r="AN23" i="9"/>
  <c r="AP23" i="9"/>
  <c r="AR23" i="9"/>
  <c r="AM23" i="9"/>
  <c r="AQ23" i="9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AL22" i="5"/>
  <c r="W14" i="3"/>
  <c r="AJ18" i="5"/>
  <c r="AI23" i="5"/>
  <c r="V14" i="7"/>
  <c r="W13" i="7"/>
  <c r="O14" i="7"/>
  <c r="P13" i="7"/>
  <c r="Q12" i="7"/>
  <c r="Z23" i="5"/>
  <c r="AB21" i="5"/>
  <c r="Z18" i="5"/>
  <c r="Y13" i="5"/>
  <c r="AF12" i="5"/>
  <c r="AR15" i="5"/>
  <c r="S10" i="3"/>
  <c r="AL15" i="5"/>
  <c r="AQ13" i="5"/>
  <c r="T15" i="3"/>
  <c r="X10" i="7"/>
  <c r="P10" i="7"/>
  <c r="AK14" i="5"/>
  <c r="AE15" i="5"/>
  <c r="AD13" i="5"/>
  <c r="AF10" i="5"/>
  <c r="W17" i="15" l="1"/>
  <c r="AR14" i="5"/>
  <c r="O15" i="3"/>
  <c r="Y12" i="5"/>
  <c r="AB20" i="5"/>
  <c r="AB17" i="5"/>
  <c r="Z19" i="5"/>
  <c r="AA22" i="5"/>
  <c r="X15" i="3"/>
  <c r="S15" i="3"/>
  <c r="P15" i="3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AC22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K22" i="5"/>
  <c r="AJ19" i="5"/>
  <c r="AJ14" i="5"/>
  <c r="AK23" i="5"/>
  <c r="AM23" i="5"/>
  <c r="H20" i="1"/>
  <c r="AI22" i="5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AO14" i="5"/>
  <c r="P10" i="3"/>
  <c r="O10" i="3"/>
  <c r="AK15" i="5"/>
  <c r="AI15" i="5"/>
  <c r="AB12" i="5"/>
  <c r="AC20" i="5"/>
  <c r="Z13" i="5"/>
  <c r="Y19" i="5"/>
  <c r="Y23" i="5"/>
  <c r="AB13" i="5"/>
  <c r="AC17" i="5"/>
  <c r="AA19" i="5"/>
  <c r="Y21" i="5"/>
  <c r="AB22" i="5"/>
  <c r="AA17" i="5"/>
  <c r="Z22" i="5"/>
  <c r="AC13" i="5"/>
  <c r="Z17" i="5"/>
  <c r="AC18" i="5"/>
  <c r="AA20" i="5"/>
  <c r="Y22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J22" i="5"/>
  <c r="AM22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AG22" i="5"/>
  <c r="S18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R15" i="7"/>
  <c r="AA15" i="5"/>
  <c r="R12" i="3"/>
  <c r="P14" i="3"/>
  <c r="I11" i="6"/>
  <c r="AL13" i="5"/>
  <c r="O13" i="3"/>
  <c r="I13" i="6"/>
  <c r="Q18" i="7" l="1"/>
  <c r="AO12" i="5"/>
  <c r="W22" i="3"/>
  <c r="X17" i="3"/>
  <c r="W20" i="7"/>
  <c r="V17" i="7"/>
  <c r="X22" i="7"/>
  <c r="AO22" i="5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L19" i="6"/>
  <c r="L14" i="6"/>
  <c r="K11" i="6"/>
  <c r="AK19" i="5"/>
  <c r="L18" i="6"/>
  <c r="K18" i="6"/>
  <c r="I12" i="2"/>
  <c r="I9" i="2"/>
  <c r="K13" i="2"/>
  <c r="T17" i="3"/>
  <c r="U22" i="3"/>
  <c r="V22" i="3"/>
  <c r="U19" i="3"/>
  <c r="V18" i="3"/>
  <c r="T23" i="7"/>
  <c r="W23" i="7"/>
  <c r="U21" i="7"/>
  <c r="X18" i="7"/>
  <c r="T18" i="7"/>
  <c r="AR23" i="5"/>
  <c r="AN19" i="5"/>
  <c r="AR22" i="5"/>
  <c r="AN22" i="5"/>
  <c r="AO17" i="5"/>
  <c r="O19" i="3"/>
  <c r="R23" i="3"/>
  <c r="O22" i="3"/>
  <c r="R19" i="3"/>
  <c r="P17" i="3"/>
  <c r="AD21" i="5"/>
  <c r="AD17" i="5"/>
  <c r="AF22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22" i="5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E22" i="5"/>
  <c r="AG20" i="5"/>
  <c r="AE18" i="5"/>
  <c r="AF17" i="5"/>
  <c r="AH22" i="5"/>
  <c r="AD22" i="5"/>
  <c r="AF20" i="5"/>
  <c r="AH18" i="5"/>
  <c r="AD18" i="5"/>
  <c r="S23" i="7"/>
  <c r="R20" i="7"/>
  <c r="O19" i="7"/>
  <c r="Q23" i="7"/>
  <c r="P20" i="7"/>
  <c r="S20" i="7"/>
  <c r="R17" i="7"/>
  <c r="AP12" i="5"/>
  <c r="J13" i="2"/>
  <c r="P13" i="3"/>
  <c r="P21" i="7"/>
  <c r="Q22" i="7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R23" i="7"/>
  <c r="Q15" i="7"/>
  <c r="L11" i="6"/>
  <c r="K13" i="6"/>
  <c r="J13" i="6"/>
  <c r="I19" i="6"/>
  <c r="AB15" i="5"/>
  <c r="Q13" i="3"/>
  <c r="O12" i="3"/>
  <c r="H19" i="1"/>
  <c r="I14" i="6"/>
  <c r="AI13" i="5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22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R19" i="7"/>
  <c r="S15" i="7"/>
  <c r="P15" i="7"/>
  <c r="J11" i="6"/>
  <c r="I21" i="6"/>
  <c r="Y15" i="5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P17" i="7"/>
  <c r="O15" i="7"/>
  <c r="L20" i="6"/>
  <c r="L16" i="6"/>
  <c r="I18" i="6"/>
  <c r="K20" i="6"/>
  <c r="K16" i="6"/>
  <c r="I20" i="6"/>
  <c r="I9" i="6"/>
  <c r="AC15" i="5"/>
  <c r="Z15" i="5"/>
  <c r="S13" i="3"/>
  <c r="J20" i="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V10" i="3"/>
  <c r="T10" i="3"/>
  <c r="U10" i="3"/>
  <c r="X10" i="3"/>
  <c r="W10" i="3"/>
  <c r="J12" i="6"/>
  <c r="L12" i="6"/>
  <c r="I12" i="6"/>
  <c r="K12" i="6"/>
  <c r="T12" i="3"/>
  <c r="U12" i="3"/>
  <c r="V12" i="3"/>
  <c r="X12" i="3"/>
  <c r="W12" i="3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</calcChain>
</file>

<file path=xl/sharedStrings.xml><?xml version="1.0" encoding="utf-8"?>
<sst xmlns="http://schemas.openxmlformats.org/spreadsheetml/2006/main" count="1019" uniqueCount="115">
  <si>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</si>
  <si>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</si>
  <si>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</si>
  <si>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</si>
  <si>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</si>
  <si>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</si>
  <si>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</si>
  <si>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</si>
  <si>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</si>
  <si>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</si>
  <si>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</si>
  <si>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</si>
  <si>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</si>
  <si>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</si>
  <si>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</si>
  <si>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</si>
  <si>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</si>
  <si>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</si>
  <si>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</si>
  <si>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</si>
  <si>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</si>
  <si>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</si>
  <si>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</si>
  <si>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</si>
  <si>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</si>
  <si>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</si>
  <si>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</si>
  <si>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</si>
  <si>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</si>
  <si>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</si>
  <si>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</si>
  <si>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</si>
  <si>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</si>
  <si>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</si>
  <si>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</si>
  <si>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</si>
  <si>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</si>
  <si>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</si>
  <si>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</si>
  <si>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</si>
  <si>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</si>
  <si>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</si>
  <si>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</si>
  <si>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</si>
  <si>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</si>
  <si>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</si>
  <si>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</si>
  <si>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</si>
  <si>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</si>
  <si>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</si>
  <si>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</si>
  <si>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</si>
  <si>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</si>
  <si>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</si>
  <si>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</si>
  <si>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</si>
  <si>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</si>
  <si>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</si>
  <si>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</si>
  <si>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</si>
  <si>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</si>
  <si>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</si>
  <si>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</si>
  <si>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</si>
  <si>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</si>
  <si>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</si>
  <si>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</si>
  <si>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</si>
  <si>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</si>
  <si>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</si>
  <si>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</si>
  <si>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</si>
  <si>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</si>
  <si>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Não elegível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</si>
  <si>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</si>
  <si>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</si>
  <si>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</si>
  <si>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</si>
  <si>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</si>
  <si>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</si>
  <si>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Quadro 1. Qual a situação que melhor descreve a sua empresa no momento de resposta a este questionário?</t>
  </si>
  <si>
    <t>Quadro 2. Qual o impacto dos seguintes motivos para o encerramento definitivo da sua empresa?</t>
  </si>
  <si>
    <t>Está a aumentar muito</t>
  </si>
  <si>
    <t>Está a aumentar pouco</t>
  </si>
  <si>
    <t>Sem alteração</t>
  </si>
  <si>
    <t>Está a diminuir pouco</t>
  </si>
  <si>
    <t>Está a diminuir muito</t>
  </si>
  <si>
    <t>Evolução das medidas de contenção</t>
  </si>
  <si>
    <t>Variações nas encomendas/clientes</t>
  </si>
  <si>
    <t>Alterações na cadeia de fornecimentos</t>
  </si>
  <si>
    <t>Variações no pessoal ao serviço da empresa</t>
  </si>
  <si>
    <t>Impacto muito positivo</t>
  </si>
  <si>
    <t>Impacto positivo</t>
  </si>
  <si>
    <t>Impacto negativo</t>
  </si>
  <si>
    <t>Impacto muito negativo</t>
  </si>
  <si>
    <t>Em teletrabalho</t>
  </si>
  <si>
    <t>Com presença alternada nas instalações da empresa</t>
  </si>
  <si>
    <t>Não tem pessoas nesta situação</t>
  </si>
  <si>
    <t>Alteração do númerro de pessoas ao serviço em layoff</t>
  </si>
  <si>
    <t>Variação do número de contrato a prazo</t>
  </si>
  <si>
    <t>Variação do número de contratos por tempo indeterminado</t>
  </si>
  <si>
    <t>Variações dos dias de faltas por doença ou para apoio à família</t>
  </si>
  <si>
    <t>Alteração do número de pessoas ao serviço em layoff</t>
  </si>
  <si>
    <t>Quadro 10. A sua empresa beneficiou ou está a planear beneficiar de uma ou mais das seguintes medidas apresentadas pelo Governo devido à pandemia COVID-19?</t>
  </si>
  <si>
    <t>Quadro 12. Nota Técnica</t>
  </si>
  <si>
    <t>2ª quinzena de junho 2020</t>
  </si>
  <si>
    <t>Quadro 4. Como está a evoluir o volume de negócios da sua empresa na 2ª quinzena de junho de 2020? (compare com a 1ª quinzena de junho de 2020)</t>
  </si>
  <si>
    <t>Quadro 5. Como caracteriza o impacto dos seguintes motivos para a evolução do volume de negócios da sua empresa, na 2ª quinzena de junho de 2020? (compare com a 1ª quinzena de junho de 2020)</t>
  </si>
  <si>
    <t>Quadro 6. Na 2ª quinzena de junho a pandemia COVID-19 está a ter um impacto no número de pessoas ao serviço efetivamente a trabalhar na sua empresa? (compare com a situação expectável na ausência dos efeitos da pandemia)</t>
  </si>
  <si>
    <t>Quadro 6.1. Indique a melhor estimativa para a redução ou aumento nas pessoas ao serviço da sua empresa na 2ª quinzena de junho de 2020</t>
  </si>
  <si>
    <t>Quadro 7. Como está a evoluir o pessoal ao serviço efetivamente a trabalhar na sua empresa na 2ª quinzena de junho de 2020? (compare com a 1ª quinzena de junho de 2020)</t>
  </si>
  <si>
    <t>Quadro 8. Como caracteriza o impacto dos seguintes motivos para a evolução do pessoal ao serviço efetivamente a trabalhar na sua empresa na 2ª quinzena de junho de 2020? (compare com a 1ª quinzena de junho de 2020)</t>
  </si>
  <si>
    <t>Quadro 9. Relativamente ao pessoal ao serviço efetivamente a trabalhar, indique a percentagem de pessoas que, na 2ª quinzena de junho de 2020, estão em teletrabalho ou a trabalhar com presença alternada nas instalações da empresa</t>
  </si>
  <si>
    <t xml:space="preserve"> Quadro 3. Na 2ª quinzena de junho a pandemia COVID-19 está a ter um impacto no volume de negócios da sua empresa? (compare com a situação expectável na ausência dos efeitos da pandemia)</t>
  </si>
  <si>
    <t>Quadro 3.1 Indique a melhor estimativa para a redução ou aumento no volume de negócios da sua empresa na 2ª quinzena de junho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</si>
</sst>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458815271462"/>
      </right>
      <top/>
      <bottom/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3" fontId="2" fillId="2" borderId="35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1" fontId="2" fillId="0" borderId="33" xfId="0" applyNumberFormat="1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3" fontId="2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1" fontId="2" fillId="0" borderId="41" xfId="0" applyNumberFormat="1" applyFont="1" applyBorder="1" applyAlignment="1">
      <alignment wrapText="1"/>
    </xf>
    <xf numFmtId="1" fontId="2" fillId="0" borderId="42" xfId="0" applyNumberFormat="1" applyFont="1" applyBorder="1" applyAlignment="1">
      <alignment wrapText="1"/>
    </xf>
    <xf numFmtId="3" fontId="2" fillId="0" borderId="43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0" fillId="0" borderId="41" xfId="0" applyBorder="1"/>
    <xf numFmtId="3" fontId="2" fillId="0" borderId="42" xfId="0" applyNumberFormat="1" applyFont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2" fillId="0" borderId="33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164" fontId="2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wrapText="1"/>
    </xf>
    <xf numFmtId="164" fontId="2" fillId="0" borderId="43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0" fontId="0" fillId="0" borderId="42" xfId="0" applyBorder="1"/>
    <xf numFmtId="164" fontId="2" fillId="0" borderId="28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vertical="center"/>
    </xf>
    <xf numFmtId="164" fontId="2" fillId="2" borderId="52" xfId="0" applyNumberFormat="1" applyFont="1" applyFill="1" applyBorder="1" applyAlignment="1">
      <alignment vertical="center"/>
    </xf>
    <xf numFmtId="164" fontId="2" fillId="2" borderId="53" xfId="0" applyNumberFormat="1" applyFont="1" applyFill="1" applyBorder="1" applyAlignment="1">
      <alignment vertical="center"/>
    </xf>
    <xf numFmtId="164" fontId="2" fillId="0" borderId="54" xfId="0" applyNumberFormat="1" applyFont="1" applyBorder="1" applyAlignment="1">
      <alignment wrapText="1"/>
    </xf>
    <xf numFmtId="164" fontId="2" fillId="0" borderId="55" xfId="0" applyNumberFormat="1" applyFont="1" applyBorder="1" applyAlignment="1">
      <alignment wrapText="1"/>
    </xf>
    <xf numFmtId="164" fontId="2" fillId="0" borderId="56" xfId="0" applyNumberFormat="1" applyFont="1" applyBorder="1" applyAlignment="1">
      <alignment wrapText="1"/>
    </xf>
    <xf numFmtId="164" fontId="2" fillId="0" borderId="51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53" xfId="0" applyNumberFormat="1" applyFont="1" applyBorder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164" fontId="2" fillId="2" borderId="57" xfId="0" applyNumberFormat="1" applyFont="1" applyFill="1" applyBorder="1" applyAlignment="1">
      <alignment vertical="center"/>
    </xf>
    <xf numFmtId="164" fontId="2" fillId="0" borderId="58" xfId="0" applyNumberFormat="1" applyFont="1" applyBorder="1" applyAlignment="1">
      <alignment wrapText="1"/>
    </xf>
    <xf numFmtId="164" fontId="2" fillId="0" borderId="57" xfId="0" applyNumberFormat="1" applyFont="1" applyBorder="1" applyAlignment="1">
      <alignment vertical="center"/>
    </xf>
    <xf numFmtId="0" fontId="0" fillId="0" borderId="58" xfId="0" applyBorder="1"/>
    <xf numFmtId="3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28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2" borderId="36" xfId="0" applyNumberFormat="1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41" xfId="0" applyFont="1" applyBorder="1" applyAlignment="1">
      <alignment vertical="center" wrapText="1"/>
    </xf>
    <xf numFmtId="3" fontId="2" fillId="2" borderId="43" xfId="0" applyNumberFormat="1" applyFont="1" applyFill="1" applyBorder="1" applyAlignment="1">
      <alignment horizontal="right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164" fontId="2" fillId="2" borderId="59" xfId="0" applyNumberFormat="1" applyFont="1" applyFill="1" applyBorder="1" applyAlignment="1">
      <alignment vertical="center"/>
    </xf>
    <xf numFmtId="164" fontId="2" fillId="0" borderId="59" xfId="0" applyNumberFormat="1" applyFont="1" applyBorder="1" applyAlignment="1">
      <alignment vertical="center"/>
    </xf>
    <xf numFmtId="164" fontId="2" fillId="2" borderId="60" xfId="0" applyNumberFormat="1" applyFont="1" applyFill="1" applyBorder="1" applyAlignment="1">
      <alignment vertical="center"/>
    </xf>
    <xf numFmtId="164" fontId="2" fillId="2" borderId="61" xfId="0" applyNumberFormat="1" applyFont="1" applyFill="1" applyBorder="1" applyAlignment="1">
      <alignment vertical="center"/>
    </xf>
    <xf numFmtId="164" fontId="2" fillId="0" borderId="62" xfId="0" applyNumberFormat="1" applyFont="1" applyBorder="1" applyAlignment="1">
      <alignment wrapText="1"/>
    </xf>
    <xf numFmtId="164" fontId="2" fillId="0" borderId="63" xfId="0" applyNumberFormat="1" applyFont="1" applyBorder="1" applyAlignment="1">
      <alignment wrapText="1"/>
    </xf>
    <xf numFmtId="164" fontId="2" fillId="0" borderId="60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vertical="center"/>
    </xf>
    <xf numFmtId="0" fontId="0" fillId="0" borderId="62" xfId="0" applyBorder="1"/>
    <xf numFmtId="0" fontId="0" fillId="0" borderId="63" xfId="0" applyBorder="1"/>
    <xf numFmtId="164" fontId="2" fillId="2" borderId="64" xfId="0" applyNumberFormat="1" applyFont="1" applyFill="1" applyBorder="1" applyAlignment="1">
      <alignment vertical="center"/>
    </xf>
    <xf numFmtId="164" fontId="2" fillId="2" borderId="65" xfId="0" applyNumberFormat="1" applyFont="1" applyFill="1" applyBorder="1" applyAlignment="1">
      <alignment vertical="center"/>
    </xf>
    <xf numFmtId="164" fontId="2" fillId="0" borderId="66" xfId="0" applyNumberFormat="1" applyFont="1" applyBorder="1" applyAlignment="1">
      <alignment wrapText="1"/>
    </xf>
    <xf numFmtId="164" fontId="2" fillId="0" borderId="67" xfId="0" applyNumberFormat="1" applyFont="1" applyBorder="1" applyAlignment="1">
      <alignment wrapText="1"/>
    </xf>
    <xf numFmtId="164" fontId="2" fillId="0" borderId="64" xfId="0" applyNumberFormat="1" applyFont="1" applyBorder="1" applyAlignment="1">
      <alignment vertical="center"/>
    </xf>
    <xf numFmtId="164" fontId="2" fillId="0" borderId="65" xfId="0" applyNumberFormat="1" applyFont="1" applyBorder="1" applyAlignment="1">
      <alignment vertical="center"/>
    </xf>
    <xf numFmtId="0" fontId="0" fillId="0" borderId="66" xfId="0" applyBorder="1"/>
    <xf numFmtId="0" fontId="0" fillId="0" borderId="67" xfId="0" applyBorder="1"/>
    <xf numFmtId="164" fontId="2" fillId="0" borderId="71" xfId="0" applyNumberFormat="1" applyFont="1" applyBorder="1" applyAlignment="1">
      <alignment vertical="center"/>
    </xf>
    <xf numFmtId="164" fontId="2" fillId="0" borderId="71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164" fontId="2" fillId="0" borderId="43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zoomScaleNormal="100" workbookViewId="0">
      <selection activeCell="B4" sqref="B4"/>
    </sheetView>
  </sheetViews>
  <sheetFormatPr defaultRowHeight="15" x14ac:dyDescent="0.25"/>
  <cols>
    <col min="1" max="1" width="3.42578125" style="31" customWidth="1"/>
    <col min="2" max="2" width="30" customWidth="1"/>
  </cols>
  <sheetData>
    <row r="1" spans="1:2" ht="18" x14ac:dyDescent="0.25">
      <c r="B1" s="1" t="s">
        <v>58</v>
      </c>
    </row>
    <row r="2" spans="1:2" ht="18" x14ac:dyDescent="0.25">
      <c r="B2" s="1" t="s">
        <v>105</v>
      </c>
    </row>
    <row r="4" spans="1:2" ht="18" x14ac:dyDescent="0.25">
      <c r="B4" s="1" t="s">
        <v>59</v>
      </c>
    </row>
    <row r="6" spans="1:2" ht="19.5" customHeight="1" x14ac:dyDescent="0.25">
      <c r="A6" s="45" t="s">
        <v>60</v>
      </c>
      <c r="B6" s="35" t="str">
        <f>Amostra!B4</f>
        <v>Quadro 0. Resumo da Amostra e das Respostas</v>
      </c>
    </row>
    <row r="7" spans="1:2" ht="6.95" customHeight="1" x14ac:dyDescent="0.25">
      <c r="A7" s="45"/>
      <c r="B7" s="47"/>
    </row>
    <row r="8" spans="1:2" ht="19.5" customHeight="1" x14ac:dyDescent="0.25">
      <c r="A8" s="45" t="s">
        <v>60</v>
      </c>
      <c r="B8" s="35" t="str">
        <f>'Q1'!B4</f>
        <v>Quadro 1. Qual a situação que melhor descreve a sua empresa no momento de resposta a este questionário?</v>
      </c>
    </row>
    <row r="9" spans="1:2" ht="19.5" customHeight="1" x14ac:dyDescent="0.25">
      <c r="A9" s="45" t="s">
        <v>60</v>
      </c>
      <c r="B9" s="35" t="str">
        <f>'Q2'!B4</f>
        <v>Quadro 2. Qual o impacto dos seguintes motivos para o encerramento definitivo da sua empresa?</v>
      </c>
    </row>
    <row r="10" spans="1:2" ht="19.5" customHeight="1" x14ac:dyDescent="0.25">
      <c r="A10" s="45" t="s">
        <v>60</v>
      </c>
      <c r="B10" s="35" t="str">
        <f>'Q3'!B4</f>
        <v xml:space="preserve"> Quadro 3. Na 2ª quinzena de junho a pandemia COVID-19 está a ter um impacto no volume de negócios da sua empresa? (compare com a situação expectável na ausência dos efeitos da pandemia)</v>
      </c>
    </row>
    <row r="11" spans="1:2" ht="19.5" customHeight="1" x14ac:dyDescent="0.25">
      <c r="A11" s="45" t="s">
        <v>60</v>
      </c>
      <c r="B11" s="35" t="str">
        <f>'Q31'!B4</f>
        <v>Quadro 3.1 Indique a melhor estimativa para a redução ou aumento no volume de negócios da sua empresa na 2ª quinzena de junho de 2020</v>
      </c>
    </row>
    <row r="12" spans="1:2" ht="19.5" customHeight="1" x14ac:dyDescent="0.25">
      <c r="A12" s="45" t="s">
        <v>60</v>
      </c>
      <c r="B12" s="35" t="str">
        <f>'Q4'!B4</f>
        <v>Quadro 4. Como está a evoluir o volume de negócios da sua empresa na 2ª quinzena de junho de 2020? (compare com a 1ª quinzena de junho de 2020)</v>
      </c>
    </row>
    <row r="13" spans="1:2" ht="19.5" customHeight="1" x14ac:dyDescent="0.25">
      <c r="A13" s="45" t="s">
        <v>60</v>
      </c>
      <c r="B13" s="35" t="str">
        <f>'Q5'!B4</f>
        <v>Quadro 5. Como caracteriza o impacto dos seguintes motivos para a evolução do volume de negócios da sua empresa, na 2ª quinzena de junho de 2020? (compare com a 1ª quinzena de junho de 2020)</v>
      </c>
    </row>
    <row r="14" spans="1:2" ht="19.5" customHeight="1" x14ac:dyDescent="0.25">
      <c r="A14" s="45" t="s">
        <v>60</v>
      </c>
      <c r="B14" s="35" t="str">
        <f>'Q6'!B4</f>
        <v>Quadro 6. Na 2ª quinzena de junho a pandemia COVID-19 está a ter um impacto no número de pessoas ao serviço efetivamente a trabalhar na sua empresa? (compare com a situação expectável na ausência dos efeitos da pandemia)</v>
      </c>
    </row>
    <row r="15" spans="1:2" ht="19.5" customHeight="1" x14ac:dyDescent="0.25">
      <c r="A15" s="45" t="s">
        <v>60</v>
      </c>
      <c r="B15" s="35" t="str">
        <f>'Q61'!B4</f>
        <v>Quadro 6.1. Indique a melhor estimativa para a redução ou aumento nas pessoas ao serviço da sua empresa na 2ª quinzena de junho de 2020</v>
      </c>
    </row>
    <row r="16" spans="1:2" ht="19.5" customHeight="1" x14ac:dyDescent="0.25">
      <c r="A16" s="45" t="s">
        <v>60</v>
      </c>
      <c r="B16" s="35" t="str">
        <f>'Q7'!B4</f>
        <v>Quadro 7. Como está a evoluir o pessoal ao serviço efetivamente a trabalhar na sua empresa na 2ª quinzena de junho de 2020? (compare com a 1ª quinzena de junho de 2020)</v>
      </c>
    </row>
    <row r="17" spans="1:2" ht="19.5" customHeight="1" x14ac:dyDescent="0.25">
      <c r="A17" s="45" t="s">
        <v>60</v>
      </c>
      <c r="B17" s="35" t="str">
        <f>'Q8'!B4</f>
        <v>Quadro 8. Como caracteriza o impacto dos seguintes motivos para a evolução do pessoal ao serviço efetivamente a trabalhar na sua empresa na 2ª quinzena de junho de 2020? (compare com a 1ª quinzena de junho de 2020)</v>
      </c>
    </row>
    <row r="18" spans="1:2" ht="19.5" customHeight="1" x14ac:dyDescent="0.25">
      <c r="A18" s="45" t="s">
        <v>60</v>
      </c>
      <c r="B18" s="35" t="str">
        <f>'Q9'!B4</f>
        <v>Quadro 9. Relativamente ao pessoal ao serviço efetivamente a trabalhar, indique a percentagem de pessoas que, na 2ª quinzena de junho de 2020, estão em teletrabalho ou a trabalhar com presença alternada nas instalações da empresa</v>
      </c>
    </row>
    <row r="19" spans="1:2" ht="19.5" customHeight="1" x14ac:dyDescent="0.25">
      <c r="A19" s="45" t="s">
        <v>60</v>
      </c>
      <c r="B19" s="35" t="str">
        <f>'Q10'!B4</f>
        <v>Quadro 10. A sua empresa beneficiou ou está a planear beneficiar de uma ou mais das seguintes medidas apresentadas pelo Governo devido à pandemia COVID-19?</v>
      </c>
    </row>
    <row r="20" spans="1:2" ht="19.5" customHeight="1" x14ac:dyDescent="0.25">
      <c r="A20" s="45" t="s">
        <v>60</v>
      </c>
      <c r="B20" s="35" t="s">
        <v>104</v>
      </c>
    </row>
    <row r="21" spans="1:2" x14ac:dyDescent="0.25">
      <c r="B21" s="35"/>
    </row>
  </sheetData>
  <hyperlinks>
    <hyperlink ref="B6" location="Amostra!A1" display="Amostra!A1"/>
    <hyperlink ref="B8" location="'Q1'!A1" display="'Q1'!A1"/>
    <hyperlink ref="B10" location="'Q3'!A1" display="'Q3'!A1"/>
    <hyperlink ref="B11" location="'Q31'!A1" display="'Q31'!A1"/>
    <hyperlink ref="B12" location="'Q4'!A1" display="'Q4'!A1"/>
    <hyperlink ref="B13" location="'Q5'!A1" display="'Q5'!A1"/>
    <hyperlink ref="B14" location="'Q6'!A1" display="'Q6'!A1"/>
    <hyperlink ref="B15" location="'Q61'!A1" display="'Q61'!A1"/>
    <hyperlink ref="B16" location="'Q7'!A1" display="'Q7'!A1"/>
    <hyperlink ref="B19" location="'Q10'!A1" display="'Q10'!A1"/>
    <hyperlink ref="B20" location="Nota!A1" display="Quadro 12. Nota Técnica"/>
    <hyperlink ref="B9" location="'Q2'!A1" display="'Q2'!A1"/>
    <hyperlink ref="B17" location="'Q8'!A1" display="'Q8'!A1"/>
    <hyperlink ref="B18" location="'Q9'!A1" display="'Q9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58</v>
      </c>
    </row>
    <row r="2" spans="1:24" ht="18" x14ac:dyDescent="0.25">
      <c r="A2" s="31"/>
      <c r="B2" s="1" t="s">
        <v>105</v>
      </c>
    </row>
    <row r="3" spans="1:24" x14ac:dyDescent="0.25">
      <c r="B3" s="32" t="s">
        <v>61</v>
      </c>
    </row>
    <row r="4" spans="1:24" ht="18" customHeight="1" x14ac:dyDescent="0.25">
      <c r="B4" s="1" t="s">
        <v>109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55</v>
      </c>
      <c r="N6" s="20" t="s">
        <v>56</v>
      </c>
    </row>
    <row r="7" spans="1:24" x14ac:dyDescent="0.25">
      <c r="B7" s="178" t="s">
        <v>0</v>
      </c>
      <c r="C7" s="178" t="s">
        <v>15</v>
      </c>
      <c r="D7" s="178"/>
      <c r="E7" s="178"/>
      <c r="F7" s="178"/>
      <c r="G7" s="180"/>
      <c r="H7" s="185" t="s">
        <v>16</v>
      </c>
      <c r="I7" s="178"/>
      <c r="J7" s="178"/>
      <c r="K7" s="178"/>
      <c r="L7" s="178"/>
      <c r="N7" s="178" t="s">
        <v>0</v>
      </c>
      <c r="O7" s="178" t="s">
        <v>15</v>
      </c>
      <c r="P7" s="178"/>
      <c r="Q7" s="178"/>
      <c r="R7" s="178"/>
      <c r="S7" s="180"/>
      <c r="T7" s="185" t="s">
        <v>16</v>
      </c>
      <c r="U7" s="178"/>
      <c r="V7" s="178"/>
      <c r="W7" s="178"/>
      <c r="X7" s="178"/>
    </row>
    <row r="8" spans="1:24" ht="22.5" x14ac:dyDescent="0.25">
      <c r="B8" s="179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179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497</v>
      </c>
      <c r="D10" s="7">
        <v>365</v>
      </c>
      <c r="E10" s="7">
        <v>324</v>
      </c>
      <c r="F10" s="7">
        <v>228</v>
      </c>
      <c r="G10" s="52">
        <v>252</v>
      </c>
      <c r="H10" s="29">
        <v>68</v>
      </c>
      <c r="I10" s="7">
        <v>62</v>
      </c>
      <c r="J10" s="7">
        <v>30</v>
      </c>
      <c r="K10" s="7">
        <v>20</v>
      </c>
      <c r="L10" s="7">
        <v>23</v>
      </c>
      <c r="N10" s="6" t="s">
        <v>4</v>
      </c>
      <c r="O10" s="11">
        <f>C10/(C10+D10+E10+F10+G10)*100</f>
        <v>29.831932773109244</v>
      </c>
      <c r="P10" s="11">
        <f>D10/(D10+E10+F10+G10+C10)*100</f>
        <v>21.90876350540216</v>
      </c>
      <c r="Q10" s="11">
        <f>E10/(E10+F10+G10+C10+D10)*100</f>
        <v>19.447779111644657</v>
      </c>
      <c r="R10" s="11">
        <f>F10/(F10+G10+E10+D10+C10)*100</f>
        <v>13.685474189675869</v>
      </c>
      <c r="S10" s="81">
        <f>G10/(G10+C10+D10+E10+F10)*100</f>
        <v>15.126050420168067</v>
      </c>
      <c r="T10" s="27">
        <f>H10/(H10+I10+J10+K10+L10)*100</f>
        <v>33.497536945812804</v>
      </c>
      <c r="U10" s="11">
        <f>I10/(I10+J10+K10+L10+H10)*100</f>
        <v>30.541871921182267</v>
      </c>
      <c r="V10" s="11">
        <f>J10/(J10+K10+L10+H10+I10)*100</f>
        <v>14.77832512315271</v>
      </c>
      <c r="W10" s="11">
        <f>K10/(K10+L10+J10+I10+H10)*100</f>
        <v>9.8522167487684733</v>
      </c>
      <c r="X10" s="11">
        <f>L10/(L10+H10+I10+J10+K10)*100</f>
        <v>11.330049261083744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33</v>
      </c>
      <c r="D12" s="10">
        <v>42</v>
      </c>
      <c r="E12" s="10">
        <v>52</v>
      </c>
      <c r="F12" s="10">
        <v>39</v>
      </c>
      <c r="G12" s="54">
        <v>69</v>
      </c>
      <c r="H12" s="30">
        <v>2</v>
      </c>
      <c r="I12" s="10">
        <v>4</v>
      </c>
      <c r="J12" s="10">
        <v>2</v>
      </c>
      <c r="K12" s="10">
        <v>2</v>
      </c>
      <c r="L12" s="10">
        <v>6</v>
      </c>
      <c r="N12" s="9" t="s">
        <v>6</v>
      </c>
      <c r="O12" s="13">
        <f t="shared" ref="O12:O15" si="0">C12/(C12+D12+E12+F12+G12)*100</f>
        <v>14.042553191489363</v>
      </c>
      <c r="P12" s="13">
        <f t="shared" ref="P12:P15" si="1">D12/(D12+E12+F12+G12+C12)*100</f>
        <v>17.872340425531917</v>
      </c>
      <c r="Q12" s="13">
        <f t="shared" ref="Q12:Q15" si="2">E12/(E12+F12+G12+C12+D12)*100</f>
        <v>22.127659574468083</v>
      </c>
      <c r="R12" s="13">
        <f t="shared" ref="R12:R15" si="3">F12/(F12+G12+E12+D12+C12)*100</f>
        <v>16.595744680851062</v>
      </c>
      <c r="S12" s="83">
        <f t="shared" ref="S12:S15" si="4">G12/(G12+C12+D12+E12+F12)*100</f>
        <v>29.361702127659573</v>
      </c>
      <c r="T12" s="28">
        <f t="shared" ref="T12:T15" si="5">H12/(H12+I12+J12+K12+L12)*100</f>
        <v>12.5</v>
      </c>
      <c r="U12" s="13">
        <f t="shared" ref="U12:U15" si="6">I12/(I12+J12+K12+L12+H12)*100</f>
        <v>25</v>
      </c>
      <c r="V12" s="13">
        <f t="shared" ref="V12:V15" si="7">J12/(J12+K12+L12+H12+I12)*100</f>
        <v>12.5</v>
      </c>
      <c r="W12" s="13">
        <f t="shared" ref="W12:W15" si="8">K12/(K12+L12+J12+I12+H12)*100</f>
        <v>12.5</v>
      </c>
      <c r="X12" s="13">
        <f t="shared" ref="X12:X15" si="9">L12/(L12+H12+I12+J12+K12)*100</f>
        <v>37.5</v>
      </c>
    </row>
    <row r="13" spans="1:24" x14ac:dyDescent="0.25">
      <c r="B13" s="9" t="s">
        <v>7</v>
      </c>
      <c r="C13" s="10">
        <v>145</v>
      </c>
      <c r="D13" s="10">
        <v>131</v>
      </c>
      <c r="E13" s="10">
        <v>100</v>
      </c>
      <c r="F13" s="10">
        <v>72</v>
      </c>
      <c r="G13" s="54">
        <v>95</v>
      </c>
      <c r="H13" s="30">
        <v>22</v>
      </c>
      <c r="I13" s="10">
        <v>22</v>
      </c>
      <c r="J13" s="10">
        <v>6</v>
      </c>
      <c r="K13" s="10">
        <v>3</v>
      </c>
      <c r="L13" s="10">
        <v>12</v>
      </c>
      <c r="N13" s="9" t="s">
        <v>7</v>
      </c>
      <c r="O13" s="13">
        <f t="shared" si="0"/>
        <v>26.703499079189687</v>
      </c>
      <c r="P13" s="13">
        <f t="shared" si="1"/>
        <v>24.125230202578269</v>
      </c>
      <c r="Q13" s="13">
        <f t="shared" si="2"/>
        <v>18.41620626151013</v>
      </c>
      <c r="R13" s="13">
        <f t="shared" si="3"/>
        <v>13.259668508287293</v>
      </c>
      <c r="S13" s="83">
        <f t="shared" si="4"/>
        <v>17.495395948434624</v>
      </c>
      <c r="T13" s="28">
        <f t="shared" si="5"/>
        <v>33.846153846153847</v>
      </c>
      <c r="U13" s="13">
        <f t="shared" si="6"/>
        <v>33.846153846153847</v>
      </c>
      <c r="V13" s="13">
        <f t="shared" si="7"/>
        <v>9.2307692307692317</v>
      </c>
      <c r="W13" s="13">
        <f t="shared" si="8"/>
        <v>4.6153846153846159</v>
      </c>
      <c r="X13" s="13">
        <f t="shared" si="9"/>
        <v>18.461538461538463</v>
      </c>
    </row>
    <row r="14" spans="1:24" x14ac:dyDescent="0.25">
      <c r="B14" s="9" t="s">
        <v>8</v>
      </c>
      <c r="C14" s="10">
        <v>192</v>
      </c>
      <c r="D14" s="10">
        <v>100</v>
      </c>
      <c r="E14" s="10">
        <v>98</v>
      </c>
      <c r="F14" s="10">
        <v>72</v>
      </c>
      <c r="G14" s="54">
        <v>69</v>
      </c>
      <c r="H14" s="30">
        <v>32</v>
      </c>
      <c r="I14" s="10">
        <v>20</v>
      </c>
      <c r="J14" s="10">
        <v>14</v>
      </c>
      <c r="K14" s="10">
        <v>10</v>
      </c>
      <c r="L14" s="10">
        <v>3</v>
      </c>
      <c r="N14" s="9" t="s">
        <v>8</v>
      </c>
      <c r="O14" s="13">
        <f>C14/(C14+D14+E14+F14+G14)*100</f>
        <v>36.158192090395481</v>
      </c>
      <c r="P14" s="13">
        <f t="shared" si="1"/>
        <v>18.832391713747647</v>
      </c>
      <c r="Q14" s="13">
        <f t="shared" si="2"/>
        <v>18.455743879472696</v>
      </c>
      <c r="R14" s="13">
        <f t="shared" si="3"/>
        <v>13.559322033898304</v>
      </c>
      <c r="S14" s="83">
        <f t="shared" si="4"/>
        <v>12.994350282485875</v>
      </c>
      <c r="T14" s="28">
        <f t="shared" si="5"/>
        <v>40.506329113924053</v>
      </c>
      <c r="U14" s="13">
        <f t="shared" si="6"/>
        <v>25.316455696202532</v>
      </c>
      <c r="V14" s="13">
        <f t="shared" si="7"/>
        <v>17.721518987341771</v>
      </c>
      <c r="W14" s="13">
        <f t="shared" si="8"/>
        <v>12.658227848101266</v>
      </c>
      <c r="X14" s="13">
        <f t="shared" si="9"/>
        <v>3.79746835443038</v>
      </c>
    </row>
    <row r="15" spans="1:24" x14ac:dyDescent="0.25">
      <c r="B15" s="9" t="s">
        <v>9</v>
      </c>
      <c r="C15" s="10">
        <v>127</v>
      </c>
      <c r="D15" s="10">
        <v>92</v>
      </c>
      <c r="E15" s="10">
        <v>74</v>
      </c>
      <c r="F15" s="10">
        <v>45</v>
      </c>
      <c r="G15" s="54">
        <v>19</v>
      </c>
      <c r="H15" s="30">
        <v>12</v>
      </c>
      <c r="I15" s="10">
        <v>16</v>
      </c>
      <c r="J15" s="10">
        <v>8</v>
      </c>
      <c r="K15" s="10">
        <v>5</v>
      </c>
      <c r="L15" s="10">
        <v>2</v>
      </c>
      <c r="N15" s="9" t="s">
        <v>9</v>
      </c>
      <c r="O15" s="13">
        <f t="shared" si="0"/>
        <v>35.574229691876752</v>
      </c>
      <c r="P15" s="13">
        <f t="shared" si="1"/>
        <v>25.770308123249297</v>
      </c>
      <c r="Q15" s="13">
        <f t="shared" si="2"/>
        <v>20.728291316526612</v>
      </c>
      <c r="R15" s="13">
        <f t="shared" si="3"/>
        <v>12.605042016806722</v>
      </c>
      <c r="S15" s="83">
        <f t="shared" si="4"/>
        <v>5.322128851540616</v>
      </c>
      <c r="T15" s="28">
        <f t="shared" si="5"/>
        <v>27.906976744186046</v>
      </c>
      <c r="U15" s="13">
        <f t="shared" si="6"/>
        <v>37.209302325581397</v>
      </c>
      <c r="V15" s="13">
        <f t="shared" si="7"/>
        <v>18.604651162790699</v>
      </c>
      <c r="W15" s="13">
        <f t="shared" si="8"/>
        <v>11.627906976744185</v>
      </c>
      <c r="X15" s="13">
        <f t="shared" si="9"/>
        <v>4.6511627906976747</v>
      </c>
    </row>
    <row r="16" spans="1:24" x14ac:dyDescent="0.25">
      <c r="B16" s="4" t="s">
        <v>45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45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38</v>
      </c>
      <c r="C17" s="10">
        <v>208</v>
      </c>
      <c r="D17" s="10">
        <v>123</v>
      </c>
      <c r="E17" s="10">
        <v>89</v>
      </c>
      <c r="F17" s="10">
        <v>61</v>
      </c>
      <c r="G17" s="54">
        <v>44</v>
      </c>
      <c r="H17" s="30">
        <v>15</v>
      </c>
      <c r="I17" s="10">
        <v>13</v>
      </c>
      <c r="J17" s="10">
        <v>6</v>
      </c>
      <c r="K17" s="10">
        <v>2</v>
      </c>
      <c r="L17" s="10">
        <v>3</v>
      </c>
      <c r="N17" s="9" t="s">
        <v>38</v>
      </c>
      <c r="O17" s="13">
        <f t="shared" ref="O17:O23" si="10">C17/(C17+D17+E17+F17+G17)*100</f>
        <v>39.61904761904762</v>
      </c>
      <c r="P17" s="13">
        <f t="shared" ref="P17:P23" si="11">D17/(D17+E17+F17+G17+C17)*100</f>
        <v>23.428571428571431</v>
      </c>
      <c r="Q17" s="13">
        <f t="shared" ref="Q17:Q23" si="12">E17/(E17+F17+G17+C17+D17)*100</f>
        <v>16.952380952380953</v>
      </c>
      <c r="R17" s="13">
        <f t="shared" ref="R17:R21" si="13">F17/(F17+G17+E17+D17+C17)*100</f>
        <v>11.619047619047619</v>
      </c>
      <c r="S17" s="83">
        <f t="shared" ref="S17:S23" si="14">G17/(G17+C17+D17+E17+F17)*100</f>
        <v>8.3809523809523814</v>
      </c>
      <c r="T17" s="28">
        <f t="shared" ref="T17:T23" si="15">H17/(H17+I17+J17+K17+L17)*100</f>
        <v>38.461538461538467</v>
      </c>
      <c r="U17" s="13">
        <f t="shared" ref="U17:U23" si="16">I17/(I17+J17+K17+L17+H17)*100</f>
        <v>33.333333333333329</v>
      </c>
      <c r="V17" s="13">
        <f t="shared" ref="V17:V23" si="17">J17/(J17+K17+L17+H17+I17)*100</f>
        <v>15.384615384615385</v>
      </c>
      <c r="W17" s="13">
        <f t="shared" ref="W17:W23" si="18">K17/(K17+L17+J17+I17+H17)*100</f>
        <v>5.1282051282051277</v>
      </c>
      <c r="X17" s="13">
        <f t="shared" ref="X17:X23" si="19">L17/(L17+H17+I17+J17+K17)*100</f>
        <v>7.6923076923076925</v>
      </c>
    </row>
    <row r="18" spans="2:24" x14ac:dyDescent="0.25">
      <c r="B18" s="9" t="s">
        <v>39</v>
      </c>
      <c r="C18" s="10">
        <v>48</v>
      </c>
      <c r="D18" s="10">
        <v>22</v>
      </c>
      <c r="E18" s="10">
        <v>28</v>
      </c>
      <c r="F18" s="10">
        <v>17</v>
      </c>
      <c r="G18" s="54">
        <v>8</v>
      </c>
      <c r="H18" s="30">
        <v>6</v>
      </c>
      <c r="I18" s="10">
        <v>3</v>
      </c>
      <c r="J18" s="10">
        <v>1</v>
      </c>
      <c r="K18" s="10">
        <v>2</v>
      </c>
      <c r="L18" s="10">
        <v>5</v>
      </c>
      <c r="N18" s="9" t="s">
        <v>39</v>
      </c>
      <c r="O18" s="13">
        <f t="shared" si="10"/>
        <v>39.024390243902438</v>
      </c>
      <c r="P18" s="13">
        <f t="shared" si="11"/>
        <v>17.886178861788618</v>
      </c>
      <c r="Q18" s="13">
        <f t="shared" si="12"/>
        <v>22.76422764227642</v>
      </c>
      <c r="R18" s="13">
        <f t="shared" si="13"/>
        <v>13.821138211382115</v>
      </c>
      <c r="S18" s="83">
        <f t="shared" si="14"/>
        <v>6.5040650406504072</v>
      </c>
      <c r="T18" s="28">
        <f t="shared" si="15"/>
        <v>35.294117647058826</v>
      </c>
      <c r="U18" s="13">
        <f t="shared" si="16"/>
        <v>17.647058823529413</v>
      </c>
      <c r="V18" s="13">
        <f t="shared" si="17"/>
        <v>5.8823529411764701</v>
      </c>
      <c r="W18" s="13">
        <f t="shared" si="18"/>
        <v>11.76470588235294</v>
      </c>
      <c r="X18" s="13">
        <f t="shared" si="19"/>
        <v>29.411764705882355</v>
      </c>
    </row>
    <row r="19" spans="2:24" x14ac:dyDescent="0.25">
      <c r="B19" s="9" t="s">
        <v>40</v>
      </c>
      <c r="C19" s="10">
        <v>126</v>
      </c>
      <c r="D19" s="10">
        <v>112</v>
      </c>
      <c r="E19" s="10">
        <v>113</v>
      </c>
      <c r="F19" s="10">
        <v>66</v>
      </c>
      <c r="G19" s="54">
        <v>45</v>
      </c>
      <c r="H19" s="30">
        <v>21</v>
      </c>
      <c r="I19" s="10">
        <v>23</v>
      </c>
      <c r="J19" s="10">
        <v>9</v>
      </c>
      <c r="K19" s="10">
        <v>6</v>
      </c>
      <c r="L19" s="10">
        <v>7</v>
      </c>
      <c r="N19" s="9" t="s">
        <v>40</v>
      </c>
      <c r="O19" s="13">
        <f t="shared" si="10"/>
        <v>27.27272727272727</v>
      </c>
      <c r="P19" s="13">
        <f t="shared" si="11"/>
        <v>24.242424242424242</v>
      </c>
      <c r="Q19" s="13">
        <f t="shared" si="12"/>
        <v>24.458874458874458</v>
      </c>
      <c r="R19" s="13">
        <f t="shared" si="13"/>
        <v>14.285714285714285</v>
      </c>
      <c r="S19" s="83">
        <f t="shared" si="14"/>
        <v>9.7402597402597415</v>
      </c>
      <c r="T19" s="28">
        <f t="shared" si="15"/>
        <v>31.818181818181817</v>
      </c>
      <c r="U19" s="13">
        <f t="shared" si="16"/>
        <v>34.848484848484851</v>
      </c>
      <c r="V19" s="13">
        <f t="shared" si="17"/>
        <v>13.636363636363635</v>
      </c>
      <c r="W19" s="13">
        <f t="shared" si="18"/>
        <v>9.0909090909090917</v>
      </c>
      <c r="X19" s="13">
        <f t="shared" si="19"/>
        <v>10.606060606060606</v>
      </c>
    </row>
    <row r="20" spans="2:24" x14ac:dyDescent="0.25">
      <c r="B20" s="9" t="s">
        <v>41</v>
      </c>
      <c r="C20" s="10">
        <v>14</v>
      </c>
      <c r="D20" s="10">
        <v>17</v>
      </c>
      <c r="E20" s="10">
        <v>9</v>
      </c>
      <c r="F20" s="10">
        <v>5</v>
      </c>
      <c r="G20" s="54">
        <v>10</v>
      </c>
      <c r="H20" s="30">
        <v>4</v>
      </c>
      <c r="I20" s="10">
        <v>2</v>
      </c>
      <c r="J20" s="10">
        <v>3</v>
      </c>
      <c r="K20" s="10">
        <v>0</v>
      </c>
      <c r="L20" s="10">
        <v>0</v>
      </c>
      <c r="N20" s="9" t="s">
        <v>41</v>
      </c>
      <c r="O20" s="13">
        <f t="shared" si="10"/>
        <v>25.454545454545453</v>
      </c>
      <c r="P20" s="13">
        <f t="shared" si="11"/>
        <v>30.909090909090907</v>
      </c>
      <c r="Q20" s="13">
        <f t="shared" si="12"/>
        <v>16.363636363636363</v>
      </c>
      <c r="R20" s="13">
        <f t="shared" si="13"/>
        <v>9.0909090909090917</v>
      </c>
      <c r="S20" s="83">
        <f t="shared" si="14"/>
        <v>18.181818181818183</v>
      </c>
      <c r="T20" s="28">
        <f t="shared" si="15"/>
        <v>44.444444444444443</v>
      </c>
      <c r="U20" s="13">
        <f t="shared" si="16"/>
        <v>22.222222222222221</v>
      </c>
      <c r="V20" s="13">
        <f t="shared" si="17"/>
        <v>33.333333333333329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42</v>
      </c>
      <c r="C21" s="10">
        <v>12</v>
      </c>
      <c r="D21" s="10">
        <v>27</v>
      </c>
      <c r="E21" s="10">
        <v>29</v>
      </c>
      <c r="F21" s="10">
        <v>35</v>
      </c>
      <c r="G21" s="54">
        <v>66</v>
      </c>
      <c r="H21" s="30">
        <v>6</v>
      </c>
      <c r="I21" s="10">
        <v>15</v>
      </c>
      <c r="J21" s="10">
        <v>4</v>
      </c>
      <c r="K21" s="10">
        <v>6</v>
      </c>
      <c r="L21" s="10">
        <v>2</v>
      </c>
      <c r="N21" s="9" t="s">
        <v>42</v>
      </c>
      <c r="O21" s="13">
        <f t="shared" si="10"/>
        <v>7.1005917159763312</v>
      </c>
      <c r="P21" s="13">
        <f t="shared" si="11"/>
        <v>15.976331360946746</v>
      </c>
      <c r="Q21" s="13">
        <f t="shared" si="12"/>
        <v>17.159763313609467</v>
      </c>
      <c r="R21" s="13">
        <f t="shared" si="13"/>
        <v>20.710059171597635</v>
      </c>
      <c r="S21" s="83">
        <f t="shared" si="14"/>
        <v>39.053254437869825</v>
      </c>
      <c r="T21" s="28">
        <f t="shared" si="15"/>
        <v>18.181818181818183</v>
      </c>
      <c r="U21" s="13">
        <f t="shared" si="16"/>
        <v>45.454545454545453</v>
      </c>
      <c r="V21" s="13">
        <f t="shared" si="17"/>
        <v>12.121212121212121</v>
      </c>
      <c r="W21" s="13">
        <f t="shared" si="18"/>
        <v>18.181818181818183</v>
      </c>
      <c r="X21" s="13">
        <f t="shared" si="19"/>
        <v>6.0606060606060606</v>
      </c>
    </row>
    <row r="22" spans="2:24" x14ac:dyDescent="0.25">
      <c r="B22" s="9" t="s">
        <v>43</v>
      </c>
      <c r="C22" s="10">
        <v>11</v>
      </c>
      <c r="D22" s="10">
        <v>9</v>
      </c>
      <c r="E22" s="10">
        <v>13</v>
      </c>
      <c r="F22" s="10">
        <v>9</v>
      </c>
      <c r="G22" s="54">
        <v>10</v>
      </c>
      <c r="H22" s="30">
        <v>3</v>
      </c>
      <c r="I22" s="10">
        <v>0</v>
      </c>
      <c r="J22" s="10">
        <v>0</v>
      </c>
      <c r="K22" s="10">
        <v>0</v>
      </c>
      <c r="L22" s="10">
        <v>4</v>
      </c>
      <c r="N22" s="9" t="s">
        <v>43</v>
      </c>
      <c r="O22" s="13">
        <f t="shared" si="10"/>
        <v>21.153846153846153</v>
      </c>
      <c r="P22" s="13">
        <f t="shared" si="11"/>
        <v>17.307692307692307</v>
      </c>
      <c r="Q22" s="13">
        <f t="shared" si="12"/>
        <v>25</v>
      </c>
      <c r="R22" s="13">
        <f>F22/(F22+G22+E22+D22+C22)*100</f>
        <v>17.307692307692307</v>
      </c>
      <c r="S22" s="83">
        <f t="shared" si="14"/>
        <v>19.230769230769234</v>
      </c>
      <c r="T22" s="28">
        <f t="shared" si="15"/>
        <v>42.857142857142854</v>
      </c>
      <c r="U22" s="13">
        <f t="shared" si="16"/>
        <v>0</v>
      </c>
      <c r="V22" s="13">
        <f t="shared" si="17"/>
        <v>0</v>
      </c>
      <c r="W22" s="13">
        <f t="shared" si="18"/>
        <v>0</v>
      </c>
      <c r="X22" s="13">
        <f t="shared" si="19"/>
        <v>57.142857142857139</v>
      </c>
    </row>
    <row r="23" spans="2:24" x14ac:dyDescent="0.25">
      <c r="B23" s="9" t="s">
        <v>44</v>
      </c>
      <c r="C23" s="10">
        <v>78</v>
      </c>
      <c r="D23" s="10">
        <v>55</v>
      </c>
      <c r="E23" s="10">
        <v>43</v>
      </c>
      <c r="F23" s="10">
        <v>35</v>
      </c>
      <c r="G23" s="54">
        <v>69</v>
      </c>
      <c r="H23" s="30">
        <v>13</v>
      </c>
      <c r="I23" s="10">
        <v>6</v>
      </c>
      <c r="J23" s="10">
        <v>7</v>
      </c>
      <c r="K23" s="10">
        <v>4</v>
      </c>
      <c r="L23" s="10">
        <v>2</v>
      </c>
      <c r="N23" s="9" t="s">
        <v>44</v>
      </c>
      <c r="O23" s="13">
        <f t="shared" si="10"/>
        <v>27.857142857142858</v>
      </c>
      <c r="P23" s="13">
        <f t="shared" si="11"/>
        <v>19.642857142857142</v>
      </c>
      <c r="Q23" s="13">
        <f t="shared" si="12"/>
        <v>15.357142857142858</v>
      </c>
      <c r="R23" s="13">
        <f t="shared" ref="R23" si="20">F23/(F23+G23+E23+D23+C23)*100</f>
        <v>12.5</v>
      </c>
      <c r="S23" s="83">
        <f t="shared" si="14"/>
        <v>24.642857142857146</v>
      </c>
      <c r="T23" s="28">
        <f t="shared" si="15"/>
        <v>40.625</v>
      </c>
      <c r="U23" s="13">
        <f t="shared" si="16"/>
        <v>18.75</v>
      </c>
      <c r="V23" s="13">
        <f t="shared" si="17"/>
        <v>21.875</v>
      </c>
      <c r="W23" s="13">
        <f t="shared" si="18"/>
        <v>12.5</v>
      </c>
      <c r="X23" s="13">
        <f t="shared" si="19"/>
        <v>6.25</v>
      </c>
    </row>
    <row r="24" spans="2:24" x14ac:dyDescent="0.25">
      <c r="B24" s="4" t="s">
        <v>75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75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76</v>
      </c>
      <c r="C25" s="10">
        <v>315</v>
      </c>
      <c r="D25" s="10">
        <v>265</v>
      </c>
      <c r="E25" s="10">
        <v>231</v>
      </c>
      <c r="F25" s="10">
        <v>156</v>
      </c>
      <c r="G25" s="54">
        <v>203</v>
      </c>
      <c r="H25" s="30">
        <v>43</v>
      </c>
      <c r="I25" s="10">
        <v>48</v>
      </c>
      <c r="J25" s="10">
        <v>26</v>
      </c>
      <c r="K25" s="10">
        <v>19</v>
      </c>
      <c r="L25" s="10">
        <v>18</v>
      </c>
      <c r="N25" s="9" t="s">
        <v>76</v>
      </c>
      <c r="O25" s="40">
        <f t="shared" ref="O25:O26" si="21">C25/(C25+D25+E25+F25+G25)*100</f>
        <v>26.923076923076923</v>
      </c>
      <c r="P25" s="40">
        <f t="shared" ref="P25:P26" si="22">D25/(D25+E25+F25+G25+C25)*100</f>
        <v>22.649572649572651</v>
      </c>
      <c r="Q25" s="40">
        <f t="shared" ref="Q25:Q26" si="23">E25/(E25+F25+G25+C25+D25)*100</f>
        <v>19.743589743589745</v>
      </c>
      <c r="R25" s="40">
        <f>F25/(F25+G25+E25+D25+C25)*100</f>
        <v>13.333333333333334</v>
      </c>
      <c r="S25" s="100">
        <f t="shared" ref="S25:S26" si="24">G25/(G25+C25+D25+E25+F25)*100</f>
        <v>17.350427350427349</v>
      </c>
      <c r="T25" s="42">
        <f t="shared" ref="T25:T26" si="25">H25/(H25+I25+J25+K25+L25)*100</f>
        <v>27.922077922077921</v>
      </c>
      <c r="U25" s="40">
        <f t="shared" ref="U25:U26" si="26">I25/(I25+J25+K25+L25+H25)*100</f>
        <v>31.168831168831169</v>
      </c>
      <c r="V25" s="40">
        <f t="shared" ref="V25:V26" si="27">J25/(J25+K25+L25+H25+I25)*100</f>
        <v>16.883116883116884</v>
      </c>
      <c r="W25" s="40">
        <f t="shared" ref="W25:W26" si="28">K25/(K25+L25+J25+I25+H25)*100</f>
        <v>12.337662337662337</v>
      </c>
      <c r="X25" s="40">
        <f t="shared" ref="X25:X26" si="29">L25/(L25+H25+I25+J25+K25)*100</f>
        <v>11.688311688311687</v>
      </c>
    </row>
    <row r="26" spans="2:24" x14ac:dyDescent="0.25">
      <c r="B26" s="9" t="s">
        <v>77</v>
      </c>
      <c r="C26" s="10">
        <v>182</v>
      </c>
      <c r="D26" s="10">
        <v>100</v>
      </c>
      <c r="E26" s="10">
        <v>93</v>
      </c>
      <c r="F26" s="10">
        <v>72</v>
      </c>
      <c r="G26" s="54">
        <v>49</v>
      </c>
      <c r="H26" s="30">
        <v>25</v>
      </c>
      <c r="I26" s="10">
        <v>14</v>
      </c>
      <c r="J26" s="10">
        <v>4</v>
      </c>
      <c r="K26" s="10">
        <v>1</v>
      </c>
      <c r="L26" s="10">
        <v>5</v>
      </c>
      <c r="N26" s="9" t="s">
        <v>77</v>
      </c>
      <c r="O26" s="40">
        <f t="shared" si="21"/>
        <v>36.693548387096776</v>
      </c>
      <c r="P26" s="40">
        <f t="shared" si="22"/>
        <v>20.161290322580644</v>
      </c>
      <c r="Q26" s="40">
        <f t="shared" si="23"/>
        <v>18.75</v>
      </c>
      <c r="R26" s="40">
        <f t="shared" ref="R26" si="30">F26/(F26+G26+E26+D26+C26)*100</f>
        <v>14.516129032258066</v>
      </c>
      <c r="S26" s="100">
        <f t="shared" si="24"/>
        <v>9.879032258064516</v>
      </c>
      <c r="T26" s="42">
        <f t="shared" si="25"/>
        <v>51.020408163265309</v>
      </c>
      <c r="U26" s="40">
        <f t="shared" si="26"/>
        <v>28.571428571428569</v>
      </c>
      <c r="V26" s="40">
        <f t="shared" si="27"/>
        <v>8.1632653061224492</v>
      </c>
      <c r="W26" s="40">
        <f t="shared" si="28"/>
        <v>2.0408163265306123</v>
      </c>
      <c r="X26" s="40">
        <f t="shared" si="29"/>
        <v>10.204081632653061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58</v>
      </c>
    </row>
    <row r="2" spans="1:16" ht="18" x14ac:dyDescent="0.25">
      <c r="A2" s="31"/>
      <c r="B2" s="1" t="s">
        <v>105</v>
      </c>
    </row>
    <row r="3" spans="1:16" x14ac:dyDescent="0.25">
      <c r="B3" s="32" t="s">
        <v>61</v>
      </c>
    </row>
    <row r="4" spans="1:16" ht="18" customHeight="1" x14ac:dyDescent="0.25">
      <c r="B4" s="1" t="s">
        <v>110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55</v>
      </c>
      <c r="J6" s="20" t="s">
        <v>56</v>
      </c>
    </row>
    <row r="7" spans="1:16" ht="22.5" x14ac:dyDescent="0.25">
      <c r="B7" s="3" t="s">
        <v>0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14</v>
      </c>
      <c r="J7" s="3" t="s">
        <v>0</v>
      </c>
      <c r="K7" s="3" t="s">
        <v>82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127</v>
      </c>
      <c r="D9" s="7">
        <v>818</v>
      </c>
      <c r="E9" s="7">
        <v>3246</v>
      </c>
      <c r="F9" s="7">
        <v>251</v>
      </c>
      <c r="G9" s="7">
        <v>84</v>
      </c>
      <c r="H9" s="7">
        <v>372</v>
      </c>
      <c r="J9" s="6" t="s">
        <v>4</v>
      </c>
      <c r="K9" s="11">
        <f>C9/(C9+D9+E9+F9+G9+H9)*100</f>
        <v>2.5928950592078399</v>
      </c>
      <c r="L9" s="11">
        <f>D9/(D9+E9+F9+G9+H9+C9)*100</f>
        <v>16.700694160881994</v>
      </c>
      <c r="M9" s="11">
        <f>E9/(E9+F9+G9+H9+D9+C9)*100</f>
        <v>66.271947733768883</v>
      </c>
      <c r="N9" s="11">
        <f>F9/(F9+G9+H9+E9+D9+C9)*100</f>
        <v>5.1245406288280932</v>
      </c>
      <c r="O9" s="11">
        <f>G9/(G9+H9+E9+F9+D9+C9)*100</f>
        <v>1.7149857084524296</v>
      </c>
      <c r="P9" s="11">
        <f>H9/(H9+G9+F9+E9+D9+C9)*100</f>
        <v>7.59493670886076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10</v>
      </c>
      <c r="D11" s="10">
        <v>67</v>
      </c>
      <c r="E11" s="10">
        <v>770</v>
      </c>
      <c r="F11" s="10">
        <v>31</v>
      </c>
      <c r="G11" s="10">
        <v>12</v>
      </c>
      <c r="H11" s="10">
        <v>119</v>
      </c>
      <c r="J11" s="9" t="s">
        <v>6</v>
      </c>
      <c r="K11" s="13">
        <f t="shared" ref="K11:K14" si="0">C11/(C11+D11+E11+F11+G11+H11)*100</f>
        <v>0.99108027750247762</v>
      </c>
      <c r="L11" s="13">
        <f t="shared" ref="L11:L14" si="1">D11/(D11+E11+F11+G11+H11+C11)*100</f>
        <v>6.6402378592666009</v>
      </c>
      <c r="M11" s="13">
        <f t="shared" ref="M11:M14" si="2">E11/(E11+F11+G11+H11+D11+C11)*100</f>
        <v>76.313181367690788</v>
      </c>
      <c r="N11" s="13">
        <f t="shared" ref="N11:N14" si="3">F11/(F11+G11+H11+E11+D11+C11)*100</f>
        <v>3.0723488602576809</v>
      </c>
      <c r="O11" s="13">
        <f t="shared" ref="O11:O14" si="4">G11/(G11+H11+E11+F11+D11+C11)*100</f>
        <v>1.1892963330029733</v>
      </c>
      <c r="P11" s="13">
        <f t="shared" ref="P11:P14" si="5">H11/(H11+G11+F11+E11+D11+C11)*100</f>
        <v>11.793855302279486</v>
      </c>
    </row>
    <row r="12" spans="1:16" x14ac:dyDescent="0.25">
      <c r="B12" s="9" t="s">
        <v>7</v>
      </c>
      <c r="C12" s="10">
        <v>38</v>
      </c>
      <c r="D12" s="10">
        <v>231</v>
      </c>
      <c r="E12" s="10">
        <v>1210</v>
      </c>
      <c r="F12" s="10">
        <v>83</v>
      </c>
      <c r="G12" s="10">
        <v>28</v>
      </c>
      <c r="H12" s="10">
        <v>141</v>
      </c>
      <c r="J12" s="9" t="s">
        <v>7</v>
      </c>
      <c r="K12" s="13">
        <f t="shared" si="0"/>
        <v>2.1952628538417103</v>
      </c>
      <c r="L12" s="13">
        <f t="shared" si="1"/>
        <v>13.344887348353554</v>
      </c>
      <c r="M12" s="13">
        <f t="shared" si="2"/>
        <v>69.901790872328135</v>
      </c>
      <c r="N12" s="13">
        <f t="shared" si="3"/>
        <v>4.7949162333911035</v>
      </c>
      <c r="O12" s="13">
        <f t="shared" si="4"/>
        <v>1.6175621028307337</v>
      </c>
      <c r="P12" s="13">
        <f t="shared" si="5"/>
        <v>8.1455805892547666</v>
      </c>
    </row>
    <row r="13" spans="1:16" x14ac:dyDescent="0.25">
      <c r="B13" s="9" t="s">
        <v>8</v>
      </c>
      <c r="C13" s="10">
        <v>43</v>
      </c>
      <c r="D13" s="10">
        <v>278</v>
      </c>
      <c r="E13" s="10">
        <v>873</v>
      </c>
      <c r="F13" s="10">
        <v>97</v>
      </c>
      <c r="G13" s="10">
        <v>31</v>
      </c>
      <c r="H13" s="10">
        <v>79</v>
      </c>
      <c r="J13" s="9" t="s">
        <v>8</v>
      </c>
      <c r="K13" s="13">
        <f t="shared" si="0"/>
        <v>3.0692362598144185</v>
      </c>
      <c r="L13" s="13">
        <f t="shared" si="1"/>
        <v>19.8429693076374</v>
      </c>
      <c r="M13" s="13">
        <f t="shared" si="2"/>
        <v>62.312633832976452</v>
      </c>
      <c r="N13" s="13">
        <f t="shared" si="3"/>
        <v>6.9236259814418277</v>
      </c>
      <c r="O13" s="13">
        <f t="shared" si="4"/>
        <v>2.2127052105638829</v>
      </c>
      <c r="P13" s="13">
        <f t="shared" si="5"/>
        <v>5.6388294075660239</v>
      </c>
    </row>
    <row r="14" spans="1:16" x14ac:dyDescent="0.25">
      <c r="B14" s="9" t="s">
        <v>9</v>
      </c>
      <c r="C14" s="10">
        <v>36</v>
      </c>
      <c r="D14" s="10">
        <v>242</v>
      </c>
      <c r="E14" s="10">
        <v>393</v>
      </c>
      <c r="F14" s="10">
        <v>40</v>
      </c>
      <c r="G14" s="10">
        <v>13</v>
      </c>
      <c r="H14" s="10">
        <v>33</v>
      </c>
      <c r="J14" s="9" t="s">
        <v>9</v>
      </c>
      <c r="K14" s="13">
        <f t="shared" si="0"/>
        <v>4.7556142668427999</v>
      </c>
      <c r="L14" s="13">
        <f t="shared" si="1"/>
        <v>31.968295904887718</v>
      </c>
      <c r="M14" s="13">
        <f t="shared" si="2"/>
        <v>51.915455746367236</v>
      </c>
      <c r="N14" s="13">
        <f t="shared" si="3"/>
        <v>5.2840158520475562</v>
      </c>
      <c r="O14" s="13">
        <f t="shared" si="4"/>
        <v>1.7173051519154559</v>
      </c>
      <c r="P14" s="13">
        <f t="shared" si="5"/>
        <v>4.3593130779392339</v>
      </c>
    </row>
    <row r="15" spans="1:16" x14ac:dyDescent="0.25">
      <c r="B15" s="4" t="s">
        <v>45</v>
      </c>
      <c r="C15" s="8"/>
      <c r="D15" s="8"/>
      <c r="E15" s="8"/>
      <c r="F15" s="8"/>
      <c r="G15" s="8"/>
      <c r="H15" s="8"/>
      <c r="J15" s="4" t="s">
        <v>45</v>
      </c>
      <c r="K15" s="8"/>
      <c r="L15" s="8"/>
      <c r="M15" s="8"/>
      <c r="N15" s="8"/>
      <c r="O15" s="8"/>
      <c r="P15" s="8"/>
    </row>
    <row r="16" spans="1:16" x14ac:dyDescent="0.25">
      <c r="B16" s="9" t="s">
        <v>38</v>
      </c>
      <c r="C16" s="10">
        <v>42</v>
      </c>
      <c r="D16" s="10">
        <v>258</v>
      </c>
      <c r="E16" s="10">
        <v>911</v>
      </c>
      <c r="F16" s="10">
        <v>102</v>
      </c>
      <c r="G16" s="10">
        <v>29</v>
      </c>
      <c r="H16" s="10">
        <v>81</v>
      </c>
      <c r="J16" s="9" t="s">
        <v>38</v>
      </c>
      <c r="K16" s="13">
        <f t="shared" ref="K16:K22" si="6">C16/(C16+D16+E16+F16+G16+H16)*100</f>
        <v>2.9515108924806746</v>
      </c>
      <c r="L16" s="13">
        <f t="shared" ref="L16:L22" si="7">D16/(D16+E16+F16+G16+H16+C16)*100</f>
        <v>18.130709768095574</v>
      </c>
      <c r="M16" s="13">
        <f t="shared" ref="M16:M22" si="8">E16/(E16+F16+G16+H16+D16+C16)*100</f>
        <v>64.019676739283199</v>
      </c>
      <c r="N16" s="13">
        <f t="shared" ref="N16:N22" si="9">F16/(F16+G16+H16+E16+D16+C16)*100</f>
        <v>7.1679550245959245</v>
      </c>
      <c r="O16" s="13">
        <f t="shared" ref="O16:O22" si="10">G16/(G16+H16+E16+F16+D16+C16)*100</f>
        <v>2.0379479971890371</v>
      </c>
      <c r="P16" s="13">
        <f t="shared" ref="P16:P22" si="11">H16/(H16+G16+F16+E16+D16+C16)*100</f>
        <v>5.692199578355587</v>
      </c>
    </row>
    <row r="17" spans="2:16" x14ac:dyDescent="0.25">
      <c r="B17" s="9" t="s">
        <v>39</v>
      </c>
      <c r="C17" s="10">
        <v>11</v>
      </c>
      <c r="D17" s="10">
        <v>62</v>
      </c>
      <c r="E17" s="10">
        <v>402</v>
      </c>
      <c r="F17" s="10">
        <v>28</v>
      </c>
      <c r="G17" s="10">
        <v>6</v>
      </c>
      <c r="H17" s="10">
        <v>52</v>
      </c>
      <c r="J17" s="9" t="s">
        <v>39</v>
      </c>
      <c r="K17" s="13">
        <f t="shared" si="6"/>
        <v>1.9607843137254901</v>
      </c>
      <c r="L17" s="13">
        <f t="shared" si="7"/>
        <v>11.051693404634582</v>
      </c>
      <c r="M17" s="13">
        <f t="shared" si="8"/>
        <v>71.657754010695186</v>
      </c>
      <c r="N17" s="13">
        <f t="shared" si="9"/>
        <v>4.9910873440285206</v>
      </c>
      <c r="O17" s="13">
        <f t="shared" si="10"/>
        <v>1.0695187165775399</v>
      </c>
      <c r="P17" s="13">
        <f t="shared" si="11"/>
        <v>9.2691622103386813</v>
      </c>
    </row>
    <row r="18" spans="2:16" x14ac:dyDescent="0.25">
      <c r="B18" s="9" t="s">
        <v>40</v>
      </c>
      <c r="C18" s="10">
        <v>48</v>
      </c>
      <c r="D18" s="10">
        <v>246</v>
      </c>
      <c r="E18" s="10">
        <v>990</v>
      </c>
      <c r="F18" s="10">
        <v>58</v>
      </c>
      <c r="G18" s="10">
        <v>9</v>
      </c>
      <c r="H18" s="10">
        <v>114</v>
      </c>
      <c r="J18" s="9" t="s">
        <v>40</v>
      </c>
      <c r="K18" s="13">
        <f t="shared" si="6"/>
        <v>3.2764505119453924</v>
      </c>
      <c r="L18" s="13">
        <f t="shared" si="7"/>
        <v>16.791808873720136</v>
      </c>
      <c r="M18" s="13">
        <f t="shared" si="8"/>
        <v>67.576791808873722</v>
      </c>
      <c r="N18" s="13">
        <f t="shared" si="9"/>
        <v>3.9590443686006824</v>
      </c>
      <c r="O18" s="13">
        <f t="shared" si="10"/>
        <v>0.61433447098976102</v>
      </c>
      <c r="P18" s="13">
        <f t="shared" si="11"/>
        <v>7.7815699658703066</v>
      </c>
    </row>
    <row r="19" spans="2:16" x14ac:dyDescent="0.25">
      <c r="B19" s="9" t="s">
        <v>41</v>
      </c>
      <c r="C19" s="10">
        <v>7</v>
      </c>
      <c r="D19" s="10">
        <v>27</v>
      </c>
      <c r="E19" s="10">
        <v>103</v>
      </c>
      <c r="F19" s="10">
        <v>13</v>
      </c>
      <c r="G19" s="10">
        <v>3</v>
      </c>
      <c r="H19" s="10">
        <v>11</v>
      </c>
      <c r="J19" s="9" t="s">
        <v>41</v>
      </c>
      <c r="K19" s="13">
        <f t="shared" si="6"/>
        <v>4.2682926829268295</v>
      </c>
      <c r="L19" s="13">
        <f t="shared" si="7"/>
        <v>16.463414634146343</v>
      </c>
      <c r="M19" s="13">
        <f t="shared" si="8"/>
        <v>62.804878048780488</v>
      </c>
      <c r="N19" s="13">
        <f t="shared" si="9"/>
        <v>7.9268292682926829</v>
      </c>
      <c r="O19" s="13">
        <f t="shared" si="10"/>
        <v>1.8292682926829267</v>
      </c>
      <c r="P19" s="13">
        <f t="shared" si="11"/>
        <v>6.7073170731707323</v>
      </c>
    </row>
    <row r="20" spans="2:16" x14ac:dyDescent="0.25">
      <c r="B20" s="9" t="s">
        <v>42</v>
      </c>
      <c r="C20" s="10">
        <v>2</v>
      </c>
      <c r="D20" s="10">
        <v>87</v>
      </c>
      <c r="E20" s="10">
        <v>147</v>
      </c>
      <c r="F20" s="10">
        <v>14</v>
      </c>
      <c r="G20" s="10">
        <v>16</v>
      </c>
      <c r="H20" s="10">
        <v>40</v>
      </c>
      <c r="J20" s="9" t="s">
        <v>42</v>
      </c>
      <c r="K20" s="13">
        <f t="shared" si="6"/>
        <v>0.65359477124183007</v>
      </c>
      <c r="L20" s="13">
        <f t="shared" si="7"/>
        <v>28.431372549019606</v>
      </c>
      <c r="M20" s="13">
        <f t="shared" si="8"/>
        <v>48.03921568627451</v>
      </c>
      <c r="N20" s="13">
        <f t="shared" si="9"/>
        <v>4.5751633986928102</v>
      </c>
      <c r="O20" s="13">
        <f t="shared" si="10"/>
        <v>5.2287581699346406</v>
      </c>
      <c r="P20" s="13">
        <f t="shared" si="11"/>
        <v>13.071895424836603</v>
      </c>
    </row>
    <row r="21" spans="2:16" x14ac:dyDescent="0.25">
      <c r="B21" s="9" t="s">
        <v>43</v>
      </c>
      <c r="C21" s="10">
        <v>5</v>
      </c>
      <c r="D21" s="10">
        <v>24</v>
      </c>
      <c r="E21" s="10">
        <v>154</v>
      </c>
      <c r="F21" s="10">
        <v>5</v>
      </c>
      <c r="G21" s="10">
        <v>2</v>
      </c>
      <c r="H21" s="10">
        <v>14</v>
      </c>
      <c r="J21" s="9" t="s">
        <v>43</v>
      </c>
      <c r="K21" s="13">
        <f t="shared" si="6"/>
        <v>2.4509803921568629</v>
      </c>
      <c r="L21" s="13">
        <f t="shared" si="7"/>
        <v>11.76470588235294</v>
      </c>
      <c r="M21" s="13">
        <f t="shared" si="8"/>
        <v>75.490196078431367</v>
      </c>
      <c r="N21" s="13">
        <f t="shared" si="9"/>
        <v>2.4509803921568629</v>
      </c>
      <c r="O21" s="13">
        <f t="shared" si="10"/>
        <v>0.98039215686274506</v>
      </c>
      <c r="P21" s="13">
        <f t="shared" si="11"/>
        <v>6.8627450980392162</v>
      </c>
    </row>
    <row r="22" spans="2:16" x14ac:dyDescent="0.25">
      <c r="B22" s="9" t="s">
        <v>44</v>
      </c>
      <c r="C22" s="10">
        <v>12</v>
      </c>
      <c r="D22" s="10">
        <v>114</v>
      </c>
      <c r="E22" s="10">
        <v>539</v>
      </c>
      <c r="F22" s="10">
        <v>31</v>
      </c>
      <c r="G22" s="10">
        <v>19</v>
      </c>
      <c r="H22" s="10">
        <v>60</v>
      </c>
      <c r="J22" s="9" t="s">
        <v>44</v>
      </c>
      <c r="K22" s="13">
        <f t="shared" si="6"/>
        <v>1.5483870967741935</v>
      </c>
      <c r="L22" s="13">
        <f t="shared" si="7"/>
        <v>14.709677419354838</v>
      </c>
      <c r="M22" s="13">
        <f t="shared" si="8"/>
        <v>69.548387096774192</v>
      </c>
      <c r="N22" s="13">
        <f t="shared" si="9"/>
        <v>4</v>
      </c>
      <c r="O22" s="13">
        <f t="shared" si="10"/>
        <v>2.4516129032258065</v>
      </c>
      <c r="P22" s="13">
        <f t="shared" si="11"/>
        <v>7.741935483870968</v>
      </c>
    </row>
    <row r="23" spans="2:16" x14ac:dyDescent="0.25">
      <c r="B23" s="4" t="s">
        <v>75</v>
      </c>
      <c r="C23" s="19"/>
      <c r="D23" s="19"/>
      <c r="E23" s="19"/>
      <c r="F23" s="19"/>
      <c r="G23" s="19"/>
      <c r="H23" s="19"/>
      <c r="J23" s="4" t="s">
        <v>75</v>
      </c>
      <c r="K23" s="34"/>
      <c r="L23" s="34"/>
      <c r="M23" s="34"/>
      <c r="N23" s="34"/>
      <c r="O23" s="34"/>
      <c r="P23" s="34"/>
    </row>
    <row r="24" spans="2:16" x14ac:dyDescent="0.25">
      <c r="B24" s="9" t="s">
        <v>76</v>
      </c>
      <c r="C24" s="10">
        <v>90</v>
      </c>
      <c r="D24" s="10">
        <v>568</v>
      </c>
      <c r="E24" s="10">
        <v>2424</v>
      </c>
      <c r="F24" s="10">
        <v>145</v>
      </c>
      <c r="G24" s="10">
        <v>59</v>
      </c>
      <c r="H24" s="10">
        <v>306</v>
      </c>
      <c r="J24" s="9" t="s">
        <v>76</v>
      </c>
      <c r="K24" s="40">
        <f t="shared" ref="K24:K25" si="12">C24/(C24+D24+E24+F24+G24+H24)*100</f>
        <v>2.5055679287305122</v>
      </c>
      <c r="L24" s="40">
        <f t="shared" ref="L24:L25" si="13">D24/(D24+E24+F24+G24+H24+C24)*100</f>
        <v>15.812917594654788</v>
      </c>
      <c r="M24" s="40">
        <f t="shared" ref="M24:M25" si="14">E24/(E24+F24+G24+H24+D24+C24)*100</f>
        <v>67.483296213808458</v>
      </c>
      <c r="N24" s="40">
        <f t="shared" ref="N24:N25" si="15">F24/(F24+G24+H24+E24+D24+C24)*100</f>
        <v>4.0367483296213802</v>
      </c>
      <c r="O24" s="40">
        <f t="shared" ref="O24:O25" si="16">G24/(G24+H24+E24+F24+D24+C24)*100</f>
        <v>1.6425389755011135</v>
      </c>
      <c r="P24" s="40">
        <f t="shared" ref="P24:P25" si="17">H24/(H24+G24+F24+E24+D24+C24)*100</f>
        <v>8.5189309576837413</v>
      </c>
    </row>
    <row r="25" spans="2:16" x14ac:dyDescent="0.25">
      <c r="B25" s="9" t="s">
        <v>77</v>
      </c>
      <c r="C25" s="10">
        <v>37</v>
      </c>
      <c r="D25" s="10">
        <v>250</v>
      </c>
      <c r="E25" s="10">
        <v>822</v>
      </c>
      <c r="F25" s="10">
        <v>106</v>
      </c>
      <c r="G25" s="10">
        <v>25</v>
      </c>
      <c r="H25" s="10">
        <v>66</v>
      </c>
      <c r="J25" s="9" t="s">
        <v>77</v>
      </c>
      <c r="K25" s="40">
        <f t="shared" si="12"/>
        <v>2.8330781010719752</v>
      </c>
      <c r="L25" s="40">
        <f t="shared" si="13"/>
        <v>19.142419601837673</v>
      </c>
      <c r="M25" s="40">
        <f t="shared" si="14"/>
        <v>62.940275650842267</v>
      </c>
      <c r="N25" s="40">
        <f t="shared" si="15"/>
        <v>8.1163859111791741</v>
      </c>
      <c r="O25" s="40">
        <f t="shared" si="16"/>
        <v>1.914241960183767</v>
      </c>
      <c r="P25" s="40">
        <f t="shared" si="17"/>
        <v>5.0535987748851454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5.7109375" customWidth="1"/>
    <col min="32" max="32" width="28.28515625" customWidth="1"/>
    <col min="33" max="34" width="13.7109375" customWidth="1"/>
  </cols>
  <sheetData>
    <row r="1" spans="1:60" ht="18" x14ac:dyDescent="0.25">
      <c r="B1" s="1" t="s">
        <v>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60" ht="18" x14ac:dyDescent="0.25">
      <c r="A2" s="31"/>
      <c r="B2" s="1" t="s">
        <v>105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0" x14ac:dyDescent="0.25">
      <c r="B3" s="32" t="s">
        <v>61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60" ht="18" customHeight="1" x14ac:dyDescent="0.25">
      <c r="B4" s="1" t="s">
        <v>111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60" ht="4.5" customHeight="1" x14ac:dyDescent="0.25"/>
    <row r="6" spans="1:60" ht="14.25" customHeight="1" x14ac:dyDescent="0.25">
      <c r="B6" s="20" t="s">
        <v>55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AB6" s="2"/>
      <c r="AF6" s="20" t="s">
        <v>56</v>
      </c>
    </row>
    <row r="7" spans="1:60" ht="15" customHeight="1" x14ac:dyDescent="0.25">
      <c r="B7" s="178" t="s">
        <v>0</v>
      </c>
      <c r="C7" s="178" t="s">
        <v>102</v>
      </c>
      <c r="D7" s="178"/>
      <c r="E7" s="178"/>
      <c r="F7" s="178"/>
      <c r="G7" s="178"/>
      <c r="H7" s="178"/>
      <c r="I7" s="180"/>
      <c r="J7" s="181" t="s">
        <v>100</v>
      </c>
      <c r="K7" s="178"/>
      <c r="L7" s="178"/>
      <c r="M7" s="178"/>
      <c r="N7" s="178"/>
      <c r="O7" s="178"/>
      <c r="P7" s="182"/>
      <c r="Q7" s="183" t="s">
        <v>99</v>
      </c>
      <c r="R7" s="178"/>
      <c r="S7" s="178"/>
      <c r="T7" s="178"/>
      <c r="U7" s="178"/>
      <c r="V7" s="178"/>
      <c r="W7" s="184"/>
      <c r="X7" s="185" t="s">
        <v>101</v>
      </c>
      <c r="Y7" s="178"/>
      <c r="Z7" s="178"/>
      <c r="AA7" s="178"/>
      <c r="AB7" s="178"/>
      <c r="AC7" s="178"/>
      <c r="AD7" s="178"/>
      <c r="AF7" s="178" t="s">
        <v>0</v>
      </c>
      <c r="AG7" s="178" t="s">
        <v>98</v>
      </c>
      <c r="AH7" s="178"/>
      <c r="AI7" s="178"/>
      <c r="AJ7" s="178"/>
      <c r="AK7" s="178"/>
      <c r="AL7" s="178"/>
      <c r="AM7" s="180"/>
      <c r="AN7" s="181" t="s">
        <v>100</v>
      </c>
      <c r="AO7" s="178"/>
      <c r="AP7" s="178"/>
      <c r="AQ7" s="178"/>
      <c r="AR7" s="178"/>
      <c r="AS7" s="178"/>
      <c r="AT7" s="182"/>
      <c r="AU7" s="183" t="s">
        <v>99</v>
      </c>
      <c r="AV7" s="178"/>
      <c r="AW7" s="178"/>
      <c r="AX7" s="178"/>
      <c r="AY7" s="178"/>
      <c r="AZ7" s="178"/>
      <c r="BA7" s="184"/>
      <c r="BB7" s="185" t="s">
        <v>101</v>
      </c>
      <c r="BC7" s="178"/>
      <c r="BD7" s="178"/>
      <c r="BE7" s="178"/>
      <c r="BF7" s="178"/>
      <c r="BG7" s="178"/>
      <c r="BH7" s="178"/>
    </row>
    <row r="8" spans="1:60" ht="67.5" customHeight="1" x14ac:dyDescent="0.25">
      <c r="B8" s="179"/>
      <c r="C8" s="49" t="s">
        <v>91</v>
      </c>
      <c r="D8" s="49" t="s">
        <v>92</v>
      </c>
      <c r="E8" s="49" t="s">
        <v>28</v>
      </c>
      <c r="F8" s="49" t="s">
        <v>93</v>
      </c>
      <c r="G8" s="49" t="s">
        <v>94</v>
      </c>
      <c r="H8" s="49" t="s">
        <v>29</v>
      </c>
      <c r="I8" s="50" t="s">
        <v>30</v>
      </c>
      <c r="J8" s="57" t="s">
        <v>91</v>
      </c>
      <c r="K8" s="49" t="s">
        <v>92</v>
      </c>
      <c r="L8" s="49" t="s">
        <v>28</v>
      </c>
      <c r="M8" s="49" t="s">
        <v>93</v>
      </c>
      <c r="N8" s="49" t="s">
        <v>94</v>
      </c>
      <c r="O8" s="49" t="s">
        <v>29</v>
      </c>
      <c r="P8" s="58" t="s">
        <v>30</v>
      </c>
      <c r="Q8" s="69" t="s">
        <v>91</v>
      </c>
      <c r="R8" s="49" t="s">
        <v>92</v>
      </c>
      <c r="S8" s="49" t="s">
        <v>28</v>
      </c>
      <c r="T8" s="49" t="s">
        <v>93</v>
      </c>
      <c r="U8" s="49" t="s">
        <v>94</v>
      </c>
      <c r="V8" s="49" t="s">
        <v>29</v>
      </c>
      <c r="W8" s="70" t="s">
        <v>30</v>
      </c>
      <c r="X8" s="48" t="s">
        <v>91</v>
      </c>
      <c r="Y8" s="46" t="s">
        <v>92</v>
      </c>
      <c r="Z8" s="46" t="s">
        <v>28</v>
      </c>
      <c r="AA8" s="46" t="s">
        <v>93</v>
      </c>
      <c r="AB8" s="46" t="s">
        <v>94</v>
      </c>
      <c r="AC8" s="46" t="s">
        <v>29</v>
      </c>
      <c r="AD8" s="46" t="s">
        <v>30</v>
      </c>
      <c r="AF8" s="179"/>
      <c r="AG8" s="49" t="s">
        <v>91</v>
      </c>
      <c r="AH8" s="49" t="s">
        <v>92</v>
      </c>
      <c r="AI8" s="49" t="s">
        <v>28</v>
      </c>
      <c r="AJ8" s="49" t="s">
        <v>93</v>
      </c>
      <c r="AK8" s="49" t="s">
        <v>94</v>
      </c>
      <c r="AL8" s="49" t="s">
        <v>29</v>
      </c>
      <c r="AM8" s="50" t="s">
        <v>30</v>
      </c>
      <c r="AN8" s="57" t="s">
        <v>91</v>
      </c>
      <c r="AO8" s="49" t="s">
        <v>92</v>
      </c>
      <c r="AP8" s="49" t="s">
        <v>28</v>
      </c>
      <c r="AQ8" s="49" t="s">
        <v>93</v>
      </c>
      <c r="AR8" s="49" t="s">
        <v>94</v>
      </c>
      <c r="AS8" s="49" t="s">
        <v>29</v>
      </c>
      <c r="AT8" s="58" t="s">
        <v>30</v>
      </c>
      <c r="AU8" s="69" t="s">
        <v>91</v>
      </c>
      <c r="AV8" s="49" t="s">
        <v>92</v>
      </c>
      <c r="AW8" s="49" t="s">
        <v>28</v>
      </c>
      <c r="AX8" s="49" t="s">
        <v>93</v>
      </c>
      <c r="AY8" s="49" t="s">
        <v>94</v>
      </c>
      <c r="AZ8" s="49" t="s">
        <v>29</v>
      </c>
      <c r="BA8" s="70" t="s">
        <v>30</v>
      </c>
      <c r="BB8" s="48" t="s">
        <v>91</v>
      </c>
      <c r="BC8" s="46" t="s">
        <v>92</v>
      </c>
      <c r="BD8" s="46" t="s">
        <v>28</v>
      </c>
      <c r="BE8" s="46" t="s">
        <v>93</v>
      </c>
      <c r="BF8" s="46" t="s">
        <v>94</v>
      </c>
      <c r="BG8" s="46" t="s">
        <v>29</v>
      </c>
      <c r="BH8" s="46" t="s">
        <v>30</v>
      </c>
    </row>
    <row r="9" spans="1:60" x14ac:dyDescent="0.25">
      <c r="B9" s="4" t="s">
        <v>4</v>
      </c>
      <c r="C9" s="4"/>
      <c r="D9" s="4"/>
      <c r="E9" s="4"/>
      <c r="F9" s="4"/>
      <c r="G9" s="4"/>
      <c r="H9" s="4"/>
      <c r="I9" s="56"/>
      <c r="J9" s="67"/>
      <c r="K9" s="4"/>
      <c r="L9" s="4"/>
      <c r="M9" s="4"/>
      <c r="N9" s="4"/>
      <c r="O9" s="4"/>
      <c r="P9" s="68"/>
      <c r="Q9" s="129"/>
      <c r="R9" s="4"/>
      <c r="S9" s="4"/>
      <c r="T9" s="4"/>
      <c r="U9" s="8"/>
      <c r="V9" s="8"/>
      <c r="W9" s="76"/>
      <c r="X9" s="8"/>
      <c r="Y9" s="8"/>
      <c r="Z9" s="8"/>
      <c r="AB9" s="4"/>
      <c r="AC9" s="12"/>
      <c r="AD9" s="12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120">
        <v>118</v>
      </c>
      <c r="D10" s="120">
        <v>490</v>
      </c>
      <c r="E10" s="120">
        <v>1352</v>
      </c>
      <c r="F10" s="120">
        <v>153</v>
      </c>
      <c r="G10" s="120">
        <v>68</v>
      </c>
      <c r="H10" s="120">
        <v>111</v>
      </c>
      <c r="I10" s="123">
        <v>2234</v>
      </c>
      <c r="J10" s="125">
        <v>9</v>
      </c>
      <c r="K10" s="120">
        <v>53</v>
      </c>
      <c r="L10" s="120">
        <v>1984</v>
      </c>
      <c r="M10" s="120">
        <v>74</v>
      </c>
      <c r="N10" s="120">
        <v>30</v>
      </c>
      <c r="O10" s="120">
        <v>182</v>
      </c>
      <c r="P10" s="126">
        <v>2194</v>
      </c>
      <c r="Q10" s="130">
        <v>8</v>
      </c>
      <c r="R10" s="120">
        <v>99</v>
      </c>
      <c r="S10" s="120">
        <v>1935</v>
      </c>
      <c r="T10" s="120">
        <v>136</v>
      </c>
      <c r="U10" s="120">
        <v>37</v>
      </c>
      <c r="V10" s="120">
        <v>202</v>
      </c>
      <c r="W10" s="131">
        <v>2109</v>
      </c>
      <c r="X10" s="122">
        <v>22</v>
      </c>
      <c r="Y10" s="120">
        <v>159</v>
      </c>
      <c r="Z10" s="120">
        <v>1993</v>
      </c>
      <c r="AA10" s="120">
        <v>494</v>
      </c>
      <c r="AB10" s="120">
        <v>57</v>
      </c>
      <c r="AC10" s="120">
        <v>227</v>
      </c>
      <c r="AD10" s="120">
        <v>1574</v>
      </c>
      <c r="AF10" s="6" t="s">
        <v>4</v>
      </c>
      <c r="AG10" s="104">
        <f>C10/(C10+D10+E10+F10+G10+H10+I10)*100</f>
        <v>2.6071586389748123</v>
      </c>
      <c r="AH10" s="105">
        <f>D10/(D10+E10+F10+G10+H10+I10+C10)*100</f>
        <v>10.826336721166593</v>
      </c>
      <c r="AI10" s="105">
        <f>E10/(E10+F10+G10+H10+I10+D10+C10)*100</f>
        <v>29.871851524524967</v>
      </c>
      <c r="AJ10" s="105">
        <f>F10/(F10+G10+H10+I10+E10+D10+C10)*100</f>
        <v>3.3804684047724258</v>
      </c>
      <c r="AK10" s="105">
        <f>G10/(G10+H10+I10+E10+D10+C10+F10)*100</f>
        <v>1.5024304021210781</v>
      </c>
      <c r="AL10" s="105">
        <f>H10/(H10+I10+C10+F10+E10+D10+G10)*100</f>
        <v>2.4524966858152895</v>
      </c>
      <c r="AM10" s="106">
        <f>I10/(I10+D10+C10+G10+F10+E10+H10)*100</f>
        <v>49.359257622624838</v>
      </c>
      <c r="AN10" s="136">
        <f>J10/(J10+K10+L10+M10+N10+O10+P10)*100</f>
        <v>0.1988510826336721</v>
      </c>
      <c r="AO10" s="105">
        <f>K10/(K10+L10+M10+N10+O10+P10+J10)*100</f>
        <v>1.171011931064958</v>
      </c>
      <c r="AP10" s="105">
        <f>L10/(L10+M10+N10+O10+P10+K10+J10)*100</f>
        <v>43.835616438356162</v>
      </c>
      <c r="AQ10" s="105">
        <f>M10/(M10+N10+O10+P10+L10+K10+J10)*100</f>
        <v>1.6349977905435262</v>
      </c>
      <c r="AR10" s="105">
        <f>N10/(N10+O10+P10+L10+K10+J10+M10)*100</f>
        <v>0.66283694211224042</v>
      </c>
      <c r="AS10" s="105">
        <f>O10/(O10+P10+J10+M10+L10+K10+N10)*100</f>
        <v>4.021210782147592</v>
      </c>
      <c r="AT10" s="137">
        <f>P10/(P10+K10+J10+N10+M10+L10+O10)*100</f>
        <v>48.475475033141848</v>
      </c>
      <c r="AU10" s="144">
        <f>Q10/(Q10+R10+S10+T10+U10+V10+W10)*100</f>
        <v>0.17675651789659744</v>
      </c>
      <c r="AV10" s="105">
        <f>R10/(R10+S10+T10+U10+V10+W10+Q10)*100</f>
        <v>2.1873619089703933</v>
      </c>
      <c r="AW10" s="105">
        <f>S10/(S10+T10+U10+V10+W10+R10+Q10)*100</f>
        <v>42.752982766239505</v>
      </c>
      <c r="AX10" s="105">
        <f>T10/(T10+U10+V10+W10+S10+R10+Q10)*100</f>
        <v>3.0048608042421563</v>
      </c>
      <c r="AY10" s="105">
        <f>U10/(U10+V10+W10+S10+R10+Q10+T10)*100</f>
        <v>0.81749889527176312</v>
      </c>
      <c r="AZ10" s="105">
        <f>V10/(V10+W10+Q10+T10+S10+R10+U10)*100</f>
        <v>4.4631020768890854</v>
      </c>
      <c r="BA10" s="145">
        <f>W10/(W10+R10+Q10+U10+T10+S10+V10)*100</f>
        <v>46.597437030490504</v>
      </c>
      <c r="BB10" s="134">
        <f>X10/(X10+Y10+Z10+AA10+AB10+AC10+AD10)*100</f>
        <v>0.4860804242156429</v>
      </c>
      <c r="BC10" s="105">
        <f>Y10/(Y10+Z10+AA10+AB10+AC10+AD10+X10)*100</f>
        <v>3.5130357931948741</v>
      </c>
      <c r="BD10" s="105">
        <f>Z10/(Z10+AA10+AB10+AC10+AD10+Y10+X10)*100</f>
        <v>44.034467520989836</v>
      </c>
      <c r="BE10" s="105">
        <f>AA10/(AA10+AB10+AC10+AD10+Z10+Y10+X10)*100</f>
        <v>10.914714980114892</v>
      </c>
      <c r="BF10" s="105">
        <f>AB10/(AB10+AC10+AD10+Z10+Y10+X10+AA10)*100</f>
        <v>1.2593901900132567</v>
      </c>
      <c r="BG10" s="105">
        <f>AC10/(AC10+AD10+X10+AA10+Z10+Y10+AB10)*100</f>
        <v>5.0154661953159518</v>
      </c>
      <c r="BH10" s="116">
        <f>AD10/(AD10+Y10+X10+AB10+AA10+Z10+AC10)*100</f>
        <v>34.776844896155545</v>
      </c>
    </row>
    <row r="11" spans="1:60" x14ac:dyDescent="0.25">
      <c r="B11" s="4" t="s">
        <v>5</v>
      </c>
      <c r="C11" s="121"/>
      <c r="D11" s="121"/>
      <c r="E11" s="121"/>
      <c r="F11" s="121"/>
      <c r="G11" s="121"/>
      <c r="H11" s="121"/>
      <c r="I11" s="124"/>
      <c r="J11" s="127"/>
      <c r="K11" s="121"/>
      <c r="L11" s="121"/>
      <c r="M11" s="121"/>
      <c r="N11" s="121"/>
      <c r="O11" s="121"/>
      <c r="P11" s="128"/>
      <c r="Q11" s="132"/>
      <c r="R11" s="121"/>
      <c r="S11" s="121"/>
      <c r="T11" s="121"/>
      <c r="U11" s="121"/>
      <c r="V11" s="121"/>
      <c r="W11" s="133"/>
      <c r="X11" s="121"/>
      <c r="Y11" s="121"/>
      <c r="Z11" s="121"/>
      <c r="AA11" s="121"/>
      <c r="AB11" s="121"/>
      <c r="AC11" s="121"/>
      <c r="AD11" s="121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38"/>
      <c r="AO11" s="108"/>
      <c r="AP11" s="108"/>
      <c r="AQ11" s="108"/>
      <c r="AR11" s="108"/>
      <c r="AS11" s="108"/>
      <c r="AT11" s="139"/>
      <c r="AU11" s="146"/>
      <c r="AV11" s="108"/>
      <c r="AW11" s="108"/>
      <c r="AX11" s="108"/>
      <c r="AY11" s="108"/>
      <c r="AZ11" s="108"/>
      <c r="BA11" s="147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41">
        <v>13</v>
      </c>
      <c r="D12" s="41">
        <v>43</v>
      </c>
      <c r="E12" s="41">
        <v>273</v>
      </c>
      <c r="F12" s="41">
        <v>25</v>
      </c>
      <c r="G12" s="41">
        <v>15</v>
      </c>
      <c r="H12" s="41">
        <v>25</v>
      </c>
      <c r="I12" s="160">
        <v>496</v>
      </c>
      <c r="J12" s="161">
        <v>2</v>
      </c>
      <c r="K12" s="41">
        <v>1</v>
      </c>
      <c r="L12" s="41">
        <v>293</v>
      </c>
      <c r="M12" s="41">
        <v>8</v>
      </c>
      <c r="N12" s="41">
        <v>3</v>
      </c>
      <c r="O12" s="41">
        <v>27</v>
      </c>
      <c r="P12" s="162">
        <v>556</v>
      </c>
      <c r="Q12" s="163">
        <v>1</v>
      </c>
      <c r="R12" s="41">
        <v>4</v>
      </c>
      <c r="S12" s="41">
        <v>291</v>
      </c>
      <c r="T12" s="41">
        <v>10</v>
      </c>
      <c r="U12" s="41">
        <v>4</v>
      </c>
      <c r="V12" s="41">
        <v>25</v>
      </c>
      <c r="W12" s="164">
        <v>555</v>
      </c>
      <c r="X12" s="165">
        <v>2</v>
      </c>
      <c r="Y12" s="41">
        <v>12</v>
      </c>
      <c r="Z12" s="41">
        <v>304</v>
      </c>
      <c r="AA12" s="41">
        <v>37</v>
      </c>
      <c r="AB12" s="41">
        <v>7</v>
      </c>
      <c r="AC12" s="41">
        <v>35</v>
      </c>
      <c r="AD12" s="41">
        <v>493</v>
      </c>
      <c r="AF12" s="9" t="s">
        <v>6</v>
      </c>
      <c r="AG12" s="110">
        <f t="shared" ref="AG12:AG15" si="0">C12/(C12+D12+E12+F12+G12+H12+I12)*100</f>
        <v>1.4606741573033708</v>
      </c>
      <c r="AH12" s="111">
        <f t="shared" ref="AH12:AH15" si="1">D12/(D12+E12+F12+G12+H12+I12+C12)*100</f>
        <v>4.8314606741573032</v>
      </c>
      <c r="AI12" s="111">
        <f t="shared" ref="AI12:AI15" si="2">E12/(E12+F12+G12+H12+I12+D12+C12)*100</f>
        <v>30.674157303370787</v>
      </c>
      <c r="AJ12" s="111">
        <f t="shared" ref="AJ12:AJ15" si="3">F12/(F12+G12+H12+I12+E12+D12+C12)*100</f>
        <v>2.8089887640449436</v>
      </c>
      <c r="AK12" s="111">
        <f t="shared" ref="AK12:AK15" si="4">G12/(G12+H12+I12+E12+D12+C12+F12)*100</f>
        <v>1.6853932584269662</v>
      </c>
      <c r="AL12" s="111">
        <f t="shared" ref="AL12:AL15" si="5">H12/(H12+I12+C12+F12+E12+D12+G12)*100</f>
        <v>2.8089887640449436</v>
      </c>
      <c r="AM12" s="112">
        <f t="shared" ref="AM12:AM15" si="6">I12/(I12+D12+C12+G12+F12+E12+H12)*100</f>
        <v>55.730337078651679</v>
      </c>
      <c r="AN12" s="140">
        <f t="shared" ref="AN12:AN15" si="7">J12/(J12+K12+L12+M12+N12+O12+P12)*100</f>
        <v>0.22471910112359553</v>
      </c>
      <c r="AO12" s="111">
        <f t="shared" ref="AO12:AO15" si="8">K12/(K12+L12+M12+N12+O12+P12+J12)*100</f>
        <v>0.11235955056179776</v>
      </c>
      <c r="AP12" s="111">
        <f t="shared" ref="AP12:AP15" si="9">L12/(L12+M12+N12+O12+P12+K12+J12)*100</f>
        <v>32.921348314606739</v>
      </c>
      <c r="AQ12" s="111">
        <f t="shared" ref="AQ12:AQ15" si="10">M12/(M12+N12+O12+P12+L12+K12+J12)*100</f>
        <v>0.89887640449438211</v>
      </c>
      <c r="AR12" s="111">
        <f t="shared" ref="AR12:AR15" si="11">N12/(N12+O12+P12+L12+K12+J12+M12)*100</f>
        <v>0.33707865168539325</v>
      </c>
      <c r="AS12" s="111">
        <f t="shared" ref="AS12:AS15" si="12">O12/(O12+P12+J12+M12+L12+K12+N12)*100</f>
        <v>3.0337078651685392</v>
      </c>
      <c r="AT12" s="141">
        <f t="shared" ref="AT12:AT15" si="13">P12/(P12+K12+J12+N12+M12+L12+O12)*100</f>
        <v>62.471910112359552</v>
      </c>
      <c r="AU12" s="148">
        <f t="shared" ref="AU12:AU15" si="14">Q12/(Q12+R12+S12+T12+U12+V12+W12)*100</f>
        <v>0.11235955056179776</v>
      </c>
      <c r="AV12" s="111">
        <f t="shared" ref="AV12:AV15" si="15">R12/(R12+S12+T12+U12+V12+W12+Q12)*100</f>
        <v>0.44943820224719105</v>
      </c>
      <c r="AW12" s="111">
        <f t="shared" ref="AW12:AW15" si="16">S12/(S12+T12+U12+V12+W12+R12+Q12)*100</f>
        <v>32.696629213483149</v>
      </c>
      <c r="AX12" s="111">
        <f t="shared" ref="AX12:AX15" si="17">T12/(T12+U12+V12+W12+S12+R12+Q12)*100</f>
        <v>1.1235955056179776</v>
      </c>
      <c r="AY12" s="111">
        <f t="shared" ref="AY12:AY15" si="18">U12/(U12+V12+W12+S12+R12+Q12+T12)*100</f>
        <v>0.44943820224719105</v>
      </c>
      <c r="AZ12" s="111">
        <f t="shared" ref="AZ12:AZ15" si="19">V12/(V12+W12+Q12+T12+S12+R12+U12)*100</f>
        <v>2.8089887640449436</v>
      </c>
      <c r="BA12" s="149">
        <f t="shared" ref="BA12:BA15" si="20">W12/(W12+R12+Q12+U12+T12+S12+V12)*100</f>
        <v>62.359550561797747</v>
      </c>
      <c r="BB12" s="135">
        <f t="shared" ref="BB12:BB15" si="21">X12/(X12+Y12+Z12+AA12+AB12+AC12+AD12)*100</f>
        <v>0.22471910112359553</v>
      </c>
      <c r="BC12" s="111">
        <f t="shared" ref="BC12:BC15" si="22">Y12/(Y12+Z12+AA12+AB12+AC12+AD12+X12)*100</f>
        <v>1.348314606741573</v>
      </c>
      <c r="BD12" s="111">
        <f t="shared" ref="BD12:BD15" si="23">Z12/(Z12+AA12+AB12+AC12+AD12+Y12+X12)*100</f>
        <v>34.157303370786515</v>
      </c>
      <c r="BE12" s="111">
        <f t="shared" ref="BE12:BE15" si="24">AA12/(AA12+AB12+AC12+AD12+Z12+Y12+X12)*100</f>
        <v>4.1573033707865168</v>
      </c>
      <c r="BF12" s="111">
        <f t="shared" ref="BF12:BF15" si="25">AB12/(AB12+AC12+AD12+Z12+Y12+X12+AA12)*100</f>
        <v>0.7865168539325843</v>
      </c>
      <c r="BG12" s="111">
        <f t="shared" ref="BG12:BG15" si="26">AC12/(AC12+AD12+X12+AA12+Z12+Y12+AB12)*100</f>
        <v>3.9325842696629212</v>
      </c>
      <c r="BH12" s="118">
        <f t="shared" ref="BH12:BH15" si="27">AD12/(AD12+Y12+X12+AB12+AA12+Z12+AC12)*100</f>
        <v>55.393258426966298</v>
      </c>
    </row>
    <row r="13" spans="1:60" x14ac:dyDescent="0.25">
      <c r="B13" s="9" t="s">
        <v>7</v>
      </c>
      <c r="C13" s="41">
        <v>28</v>
      </c>
      <c r="D13" s="41">
        <v>147</v>
      </c>
      <c r="E13" s="41">
        <v>527</v>
      </c>
      <c r="F13" s="41">
        <v>57</v>
      </c>
      <c r="G13" s="41">
        <v>22</v>
      </c>
      <c r="H13" s="41">
        <v>40</v>
      </c>
      <c r="I13" s="160">
        <v>769</v>
      </c>
      <c r="J13" s="161">
        <v>2</v>
      </c>
      <c r="K13" s="41">
        <v>18</v>
      </c>
      <c r="L13" s="41">
        <v>666</v>
      </c>
      <c r="M13" s="41">
        <v>26</v>
      </c>
      <c r="N13" s="41">
        <v>6</v>
      </c>
      <c r="O13" s="41">
        <v>50</v>
      </c>
      <c r="P13" s="162">
        <v>822</v>
      </c>
      <c r="Q13" s="163">
        <v>1</v>
      </c>
      <c r="R13" s="41">
        <v>33</v>
      </c>
      <c r="S13" s="41">
        <v>645</v>
      </c>
      <c r="T13" s="41">
        <v>36</v>
      </c>
      <c r="U13" s="41">
        <v>8</v>
      </c>
      <c r="V13" s="41">
        <v>55</v>
      </c>
      <c r="W13" s="164">
        <v>812</v>
      </c>
      <c r="X13" s="165">
        <v>6</v>
      </c>
      <c r="Y13" s="41">
        <v>51</v>
      </c>
      <c r="Z13" s="41">
        <v>683</v>
      </c>
      <c r="AA13" s="41">
        <v>148</v>
      </c>
      <c r="AB13" s="41">
        <v>14</v>
      </c>
      <c r="AC13" s="41">
        <v>63</v>
      </c>
      <c r="AD13" s="41">
        <v>625</v>
      </c>
      <c r="AF13" s="9" t="s">
        <v>7</v>
      </c>
      <c r="AG13" s="110">
        <f t="shared" si="0"/>
        <v>1.7610062893081762</v>
      </c>
      <c r="AH13" s="111">
        <f t="shared" si="1"/>
        <v>9.2452830188679247</v>
      </c>
      <c r="AI13" s="111">
        <f t="shared" si="2"/>
        <v>33.144654088050309</v>
      </c>
      <c r="AJ13" s="111">
        <f t="shared" si="3"/>
        <v>3.5849056603773586</v>
      </c>
      <c r="AK13" s="111">
        <f t="shared" si="4"/>
        <v>1.3836477987421385</v>
      </c>
      <c r="AL13" s="111">
        <f t="shared" si="5"/>
        <v>2.5157232704402519</v>
      </c>
      <c r="AM13" s="112">
        <f t="shared" si="6"/>
        <v>48.364779874213838</v>
      </c>
      <c r="AN13" s="140">
        <f t="shared" si="7"/>
        <v>0.12578616352201258</v>
      </c>
      <c r="AO13" s="111">
        <f t="shared" si="8"/>
        <v>1.1320754716981132</v>
      </c>
      <c r="AP13" s="111">
        <f t="shared" si="9"/>
        <v>41.886792452830193</v>
      </c>
      <c r="AQ13" s="111">
        <f t="shared" si="10"/>
        <v>1.6352201257861636</v>
      </c>
      <c r="AR13" s="111">
        <f t="shared" si="11"/>
        <v>0.37735849056603776</v>
      </c>
      <c r="AS13" s="111">
        <f t="shared" si="12"/>
        <v>3.1446540880503147</v>
      </c>
      <c r="AT13" s="141">
        <f t="shared" si="13"/>
        <v>51.698113207547166</v>
      </c>
      <c r="AU13" s="148">
        <f t="shared" si="14"/>
        <v>6.2893081761006289E-2</v>
      </c>
      <c r="AV13" s="111">
        <f t="shared" si="15"/>
        <v>2.0754716981132075</v>
      </c>
      <c r="AW13" s="111">
        <f t="shared" si="16"/>
        <v>40.566037735849058</v>
      </c>
      <c r="AX13" s="111">
        <f t="shared" si="17"/>
        <v>2.2641509433962264</v>
      </c>
      <c r="AY13" s="111">
        <f t="shared" si="18"/>
        <v>0.50314465408805031</v>
      </c>
      <c r="AZ13" s="111">
        <f t="shared" si="19"/>
        <v>3.459119496855346</v>
      </c>
      <c r="BA13" s="149">
        <f t="shared" si="20"/>
        <v>51.069182389937104</v>
      </c>
      <c r="BB13" s="135">
        <f t="shared" si="21"/>
        <v>0.37735849056603776</v>
      </c>
      <c r="BC13" s="111">
        <f t="shared" si="22"/>
        <v>3.2075471698113209</v>
      </c>
      <c r="BD13" s="111">
        <f t="shared" si="23"/>
        <v>42.955974842767297</v>
      </c>
      <c r="BE13" s="111">
        <f t="shared" si="24"/>
        <v>9.3081761006289305</v>
      </c>
      <c r="BF13" s="111">
        <f t="shared" si="25"/>
        <v>0.88050314465408808</v>
      </c>
      <c r="BG13" s="111">
        <f t="shared" si="26"/>
        <v>3.9622641509433962</v>
      </c>
      <c r="BH13" s="118">
        <f t="shared" si="27"/>
        <v>39.308176100628934</v>
      </c>
    </row>
    <row r="14" spans="1:60" x14ac:dyDescent="0.25">
      <c r="B14" s="9" t="s">
        <v>8</v>
      </c>
      <c r="C14" s="41">
        <v>42</v>
      </c>
      <c r="D14" s="41">
        <v>169</v>
      </c>
      <c r="E14" s="41">
        <v>362</v>
      </c>
      <c r="F14" s="41">
        <v>44</v>
      </c>
      <c r="G14" s="41">
        <v>19</v>
      </c>
      <c r="H14" s="41">
        <v>27</v>
      </c>
      <c r="I14" s="160">
        <v>659</v>
      </c>
      <c r="J14" s="161">
        <v>4</v>
      </c>
      <c r="K14" s="41">
        <v>19</v>
      </c>
      <c r="L14" s="41">
        <v>607</v>
      </c>
      <c r="M14" s="41">
        <v>24</v>
      </c>
      <c r="N14" s="41">
        <v>12</v>
      </c>
      <c r="O14" s="41">
        <v>70</v>
      </c>
      <c r="P14" s="162">
        <v>586</v>
      </c>
      <c r="Q14" s="163">
        <v>6</v>
      </c>
      <c r="R14" s="41">
        <v>34</v>
      </c>
      <c r="S14" s="41">
        <v>604</v>
      </c>
      <c r="T14" s="41">
        <v>47</v>
      </c>
      <c r="U14" s="41">
        <v>14</v>
      </c>
      <c r="V14" s="41">
        <v>78</v>
      </c>
      <c r="W14" s="164">
        <v>539</v>
      </c>
      <c r="X14" s="165">
        <v>8</v>
      </c>
      <c r="Y14" s="41">
        <v>56</v>
      </c>
      <c r="Z14" s="41">
        <v>636</v>
      </c>
      <c r="AA14" s="41">
        <v>171</v>
      </c>
      <c r="AB14" s="41">
        <v>21</v>
      </c>
      <c r="AC14" s="41">
        <v>78</v>
      </c>
      <c r="AD14" s="41">
        <v>352</v>
      </c>
      <c r="AF14" s="9" t="s">
        <v>8</v>
      </c>
      <c r="AG14" s="110">
        <f t="shared" si="0"/>
        <v>3.1770045385779122</v>
      </c>
      <c r="AH14" s="111">
        <f t="shared" si="1"/>
        <v>12.783661119515886</v>
      </c>
      <c r="AI14" s="111">
        <f t="shared" si="2"/>
        <v>27.382753403933435</v>
      </c>
      <c r="AJ14" s="111">
        <f t="shared" si="3"/>
        <v>3.3282904689863844</v>
      </c>
      <c r="AK14" s="111">
        <f t="shared" si="4"/>
        <v>1.4372163388804842</v>
      </c>
      <c r="AL14" s="111">
        <f t="shared" si="5"/>
        <v>2.0423600605143721</v>
      </c>
      <c r="AM14" s="112">
        <f t="shared" si="6"/>
        <v>49.848714069591523</v>
      </c>
      <c r="AN14" s="140">
        <f t="shared" si="7"/>
        <v>0.30257186081694404</v>
      </c>
      <c r="AO14" s="111">
        <f t="shared" si="8"/>
        <v>1.4372163388804842</v>
      </c>
      <c r="AP14" s="111">
        <f t="shared" si="9"/>
        <v>45.915279878971255</v>
      </c>
      <c r="AQ14" s="111">
        <f t="shared" si="10"/>
        <v>1.8154311649016641</v>
      </c>
      <c r="AR14" s="111">
        <f t="shared" si="11"/>
        <v>0.90771558245083206</v>
      </c>
      <c r="AS14" s="111">
        <f t="shared" si="12"/>
        <v>5.2950075642965198</v>
      </c>
      <c r="AT14" s="141">
        <f t="shared" si="13"/>
        <v>44.326777609682303</v>
      </c>
      <c r="AU14" s="148">
        <f t="shared" si="14"/>
        <v>0.45385779122541603</v>
      </c>
      <c r="AV14" s="111">
        <f t="shared" si="15"/>
        <v>2.5718608169440245</v>
      </c>
      <c r="AW14" s="111">
        <f t="shared" si="16"/>
        <v>45.688350983358546</v>
      </c>
      <c r="AX14" s="111">
        <f t="shared" si="17"/>
        <v>3.5552193645990924</v>
      </c>
      <c r="AY14" s="111">
        <f t="shared" si="18"/>
        <v>1.059001512859304</v>
      </c>
      <c r="AZ14" s="111">
        <f t="shared" si="19"/>
        <v>5.9001512859304084</v>
      </c>
      <c r="BA14" s="149">
        <f t="shared" si="20"/>
        <v>40.771558245083206</v>
      </c>
      <c r="BB14" s="135">
        <f t="shared" si="21"/>
        <v>0.60514372163388808</v>
      </c>
      <c r="BC14" s="111">
        <f t="shared" si="22"/>
        <v>4.236006051437216</v>
      </c>
      <c r="BD14" s="111">
        <f t="shared" si="23"/>
        <v>48.108925869894101</v>
      </c>
      <c r="BE14" s="111">
        <f t="shared" si="24"/>
        <v>12.934947049924356</v>
      </c>
      <c r="BF14" s="111">
        <f t="shared" si="25"/>
        <v>1.5885022692889561</v>
      </c>
      <c r="BG14" s="111">
        <f t="shared" si="26"/>
        <v>5.9001512859304084</v>
      </c>
      <c r="BH14" s="118">
        <f t="shared" si="27"/>
        <v>26.626323751891075</v>
      </c>
    </row>
    <row r="15" spans="1:60" x14ac:dyDescent="0.25">
      <c r="B15" s="9" t="s">
        <v>9</v>
      </c>
      <c r="C15" s="41">
        <v>35</v>
      </c>
      <c r="D15" s="41">
        <v>131</v>
      </c>
      <c r="E15" s="41">
        <v>190</v>
      </c>
      <c r="F15" s="41">
        <v>27</v>
      </c>
      <c r="G15" s="41">
        <v>12</v>
      </c>
      <c r="H15" s="41">
        <v>19</v>
      </c>
      <c r="I15" s="160">
        <v>310</v>
      </c>
      <c r="J15" s="161">
        <v>1</v>
      </c>
      <c r="K15" s="41">
        <v>15</v>
      </c>
      <c r="L15" s="41">
        <v>418</v>
      </c>
      <c r="M15" s="41">
        <v>16</v>
      </c>
      <c r="N15" s="41">
        <v>9</v>
      </c>
      <c r="O15" s="41">
        <v>35</v>
      </c>
      <c r="P15" s="162">
        <v>230</v>
      </c>
      <c r="Q15" s="163">
        <v>0</v>
      </c>
      <c r="R15" s="41">
        <v>28</v>
      </c>
      <c r="S15" s="41">
        <v>395</v>
      </c>
      <c r="T15" s="41">
        <v>43</v>
      </c>
      <c r="U15" s="41">
        <v>11</v>
      </c>
      <c r="V15" s="41">
        <v>44</v>
      </c>
      <c r="W15" s="164">
        <v>203</v>
      </c>
      <c r="X15" s="165">
        <v>6</v>
      </c>
      <c r="Y15" s="41">
        <v>40</v>
      </c>
      <c r="Z15" s="41">
        <v>370</v>
      </c>
      <c r="AA15" s="41">
        <v>138</v>
      </c>
      <c r="AB15" s="41">
        <v>15</v>
      </c>
      <c r="AC15" s="41">
        <v>51</v>
      </c>
      <c r="AD15" s="41">
        <v>104</v>
      </c>
      <c r="AF15" s="9" t="s">
        <v>9</v>
      </c>
      <c r="AG15" s="110">
        <f t="shared" si="0"/>
        <v>4.834254143646409</v>
      </c>
      <c r="AH15" s="111">
        <f t="shared" si="1"/>
        <v>18.093922651933703</v>
      </c>
      <c r="AI15" s="111">
        <f t="shared" si="2"/>
        <v>26.243093922651934</v>
      </c>
      <c r="AJ15" s="111">
        <f t="shared" si="3"/>
        <v>3.7292817679558015</v>
      </c>
      <c r="AK15" s="111">
        <f t="shared" si="4"/>
        <v>1.6574585635359116</v>
      </c>
      <c r="AL15" s="111">
        <f t="shared" si="5"/>
        <v>2.6243093922651934</v>
      </c>
      <c r="AM15" s="112">
        <f t="shared" si="6"/>
        <v>42.817679558011051</v>
      </c>
      <c r="AN15" s="140">
        <f t="shared" si="7"/>
        <v>0.13812154696132595</v>
      </c>
      <c r="AO15" s="111">
        <f t="shared" si="8"/>
        <v>2.0718232044198892</v>
      </c>
      <c r="AP15" s="111">
        <f t="shared" si="9"/>
        <v>57.734806629834253</v>
      </c>
      <c r="AQ15" s="111">
        <f t="shared" si="10"/>
        <v>2.2099447513812152</v>
      </c>
      <c r="AR15" s="111">
        <f t="shared" si="11"/>
        <v>1.2430939226519337</v>
      </c>
      <c r="AS15" s="111">
        <f t="shared" si="12"/>
        <v>4.834254143646409</v>
      </c>
      <c r="AT15" s="141">
        <f t="shared" si="13"/>
        <v>31.767955801104975</v>
      </c>
      <c r="AU15" s="148">
        <f t="shared" si="14"/>
        <v>0</v>
      </c>
      <c r="AV15" s="111">
        <f t="shared" si="15"/>
        <v>3.867403314917127</v>
      </c>
      <c r="AW15" s="111">
        <f t="shared" si="16"/>
        <v>54.558011049723753</v>
      </c>
      <c r="AX15" s="111">
        <f t="shared" si="17"/>
        <v>5.9392265193370166</v>
      </c>
      <c r="AY15" s="111">
        <f t="shared" si="18"/>
        <v>1.5193370165745856</v>
      </c>
      <c r="AZ15" s="111">
        <f t="shared" si="19"/>
        <v>6.0773480662983426</v>
      </c>
      <c r="BA15" s="149">
        <f t="shared" si="20"/>
        <v>28.038674033149171</v>
      </c>
      <c r="BB15" s="135">
        <f t="shared" si="21"/>
        <v>0.82872928176795579</v>
      </c>
      <c r="BC15" s="111">
        <f t="shared" si="22"/>
        <v>5.5248618784530388</v>
      </c>
      <c r="BD15" s="111">
        <f t="shared" si="23"/>
        <v>51.104972375690608</v>
      </c>
      <c r="BE15" s="111">
        <f t="shared" si="24"/>
        <v>19.060773480662984</v>
      </c>
      <c r="BF15" s="111">
        <f t="shared" si="25"/>
        <v>2.0718232044198892</v>
      </c>
      <c r="BG15" s="111">
        <f t="shared" si="26"/>
        <v>7.0441988950276242</v>
      </c>
      <c r="BH15" s="118">
        <f t="shared" si="27"/>
        <v>14.3646408839779</v>
      </c>
    </row>
    <row r="16" spans="1:60" x14ac:dyDescent="0.25">
      <c r="B16" s="4" t="s">
        <v>45</v>
      </c>
      <c r="C16" s="121"/>
      <c r="D16" s="121"/>
      <c r="E16" s="121"/>
      <c r="F16" s="121"/>
      <c r="G16" s="121"/>
      <c r="H16" s="121"/>
      <c r="I16" s="124"/>
      <c r="J16" s="127"/>
      <c r="K16" s="121"/>
      <c r="L16" s="121"/>
      <c r="M16" s="121"/>
      <c r="N16" s="121"/>
      <c r="O16" s="121"/>
      <c r="P16" s="128"/>
      <c r="Q16" s="132"/>
      <c r="R16" s="121"/>
      <c r="S16" s="121"/>
      <c r="T16" s="121"/>
      <c r="U16" s="121"/>
      <c r="V16" s="121"/>
      <c r="W16" s="133"/>
      <c r="X16" s="121"/>
      <c r="Y16" s="121"/>
      <c r="Z16" s="121"/>
      <c r="AA16" s="121"/>
      <c r="AB16" s="121"/>
      <c r="AC16" s="121"/>
      <c r="AD16" s="121"/>
      <c r="AF16" s="4" t="s">
        <v>45</v>
      </c>
      <c r="AG16" s="107"/>
      <c r="AH16" s="108"/>
      <c r="AI16" s="108"/>
      <c r="AJ16" s="108"/>
      <c r="AK16" s="108"/>
      <c r="AL16" s="108"/>
      <c r="AM16" s="109"/>
      <c r="AN16" s="138"/>
      <c r="AO16" s="108"/>
      <c r="AP16" s="108"/>
      <c r="AQ16" s="108"/>
      <c r="AR16" s="108"/>
      <c r="AS16" s="108"/>
      <c r="AT16" s="139"/>
      <c r="AU16" s="146"/>
      <c r="AV16" s="108"/>
      <c r="AW16" s="108"/>
      <c r="AX16" s="108"/>
      <c r="AY16" s="108"/>
      <c r="AZ16" s="108"/>
      <c r="BA16" s="147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38</v>
      </c>
      <c r="C17" s="41">
        <v>35</v>
      </c>
      <c r="D17" s="41">
        <v>127</v>
      </c>
      <c r="E17" s="41">
        <v>387</v>
      </c>
      <c r="F17" s="41">
        <v>56</v>
      </c>
      <c r="G17" s="41">
        <v>19</v>
      </c>
      <c r="H17" s="41">
        <v>22</v>
      </c>
      <c r="I17" s="160">
        <v>696</v>
      </c>
      <c r="J17" s="161">
        <v>1</v>
      </c>
      <c r="K17" s="41">
        <v>18</v>
      </c>
      <c r="L17" s="41">
        <v>610</v>
      </c>
      <c r="M17" s="41">
        <v>27</v>
      </c>
      <c r="N17" s="41">
        <v>6</v>
      </c>
      <c r="O17" s="41">
        <v>45</v>
      </c>
      <c r="P17" s="162">
        <v>635</v>
      </c>
      <c r="Q17" s="163">
        <v>2</v>
      </c>
      <c r="R17" s="41">
        <v>36</v>
      </c>
      <c r="S17" s="41">
        <v>599</v>
      </c>
      <c r="T17" s="41">
        <v>52</v>
      </c>
      <c r="U17" s="41">
        <v>9</v>
      </c>
      <c r="V17" s="41">
        <v>51</v>
      </c>
      <c r="W17" s="164">
        <v>593</v>
      </c>
      <c r="X17" s="165">
        <v>7</v>
      </c>
      <c r="Y17" s="41">
        <v>64</v>
      </c>
      <c r="Z17" s="41">
        <v>612</v>
      </c>
      <c r="AA17" s="41">
        <v>207</v>
      </c>
      <c r="AB17" s="41">
        <v>26</v>
      </c>
      <c r="AC17" s="41">
        <v>55</v>
      </c>
      <c r="AD17" s="41">
        <v>371</v>
      </c>
      <c r="AF17" s="9" t="s">
        <v>38</v>
      </c>
      <c r="AG17" s="110">
        <f t="shared" ref="AG17:AG23" si="28">C17/(C17+D17+E17+F17+G17+H17+I17)*100</f>
        <v>2.608047690014903</v>
      </c>
      <c r="AH17" s="111">
        <f t="shared" ref="AH17:AH23" si="29">D17/(D17+E17+F17+G17+H17+I17+C17)*100</f>
        <v>9.4634873323397919</v>
      </c>
      <c r="AI17" s="111">
        <f t="shared" ref="AI17:AI23" si="30">E17/(E17+F17+G17+H17+I17+D17+C17)*100</f>
        <v>28.837555886736215</v>
      </c>
      <c r="AJ17" s="111">
        <f t="shared" ref="AJ17:AJ23" si="31">F17/(F17+G17+H17+I17+E17+D17+C17)*100</f>
        <v>4.1728763040238457</v>
      </c>
      <c r="AK17" s="111">
        <f t="shared" ref="AK17:AK23" si="32">G17/(G17+H17+I17+E17+D17+C17+F17)*100</f>
        <v>1.4157973174366618</v>
      </c>
      <c r="AL17" s="111">
        <f t="shared" ref="AL17:AL23" si="33">H17/(H17+I17+C17+F17+E17+D17+G17)*100</f>
        <v>1.639344262295082</v>
      </c>
      <c r="AM17" s="112">
        <f t="shared" ref="AM17:AM23" si="34">I17/(I17+D17+C17+G17+F17+E17+H17)*100</f>
        <v>51.862891207153503</v>
      </c>
      <c r="AN17" s="140">
        <f t="shared" ref="AN17:AN23" si="35">J17/(J17+K17+L17+M17+N17+O17+P17)*100</f>
        <v>7.4515648286140088E-2</v>
      </c>
      <c r="AO17" s="111">
        <f t="shared" ref="AO17:AO23" si="36">K17/(K17+L17+M17+N17+O17+P17+J17)*100</f>
        <v>1.3412816691505216</v>
      </c>
      <c r="AP17" s="111">
        <f t="shared" ref="AP17:AP23" si="37">L17/(L17+M17+N17+O17+P17+K17+J17)*100</f>
        <v>45.454545454545453</v>
      </c>
      <c r="AQ17" s="111">
        <f t="shared" ref="AQ17:AQ23" si="38">M17/(M17+N17+O17+P17+L17+K17+J17)*100</f>
        <v>2.0119225037257822</v>
      </c>
      <c r="AR17" s="111">
        <f t="shared" ref="AR17:AR23" si="39">N17/(N17+O17+P17+L17+K17+J17+M17)*100</f>
        <v>0.44709388971684055</v>
      </c>
      <c r="AS17" s="111">
        <f t="shared" ref="AS17:AS23" si="40">O17/(O17+P17+J17+M17+L17+K17+N17)*100</f>
        <v>3.3532041728763042</v>
      </c>
      <c r="AT17" s="141">
        <f t="shared" ref="AT17:AT23" si="41">P17/(P17+K17+J17+N17+M17+L17+O17)*100</f>
        <v>47.317436661698956</v>
      </c>
      <c r="AU17" s="148">
        <f t="shared" ref="AU17:AU23" si="42">Q17/(Q17+R17+S17+T17+U17+V17+W17)*100</f>
        <v>0.14903129657228018</v>
      </c>
      <c r="AV17" s="111">
        <f t="shared" ref="AV17:AV23" si="43">R17/(R17+S17+T17+U17+V17+W17+Q17)*100</f>
        <v>2.6825633383010432</v>
      </c>
      <c r="AW17" s="111">
        <f t="shared" ref="AW17:AW23" si="44">S17/(S17+T17+U17+V17+W17+R17+Q17)*100</f>
        <v>44.634873323397912</v>
      </c>
      <c r="AX17" s="111">
        <f t="shared" ref="AX17:AX23" si="45">T17/(T17+U17+V17+W17+S17+R17+Q17)*100</f>
        <v>3.8748137108792844</v>
      </c>
      <c r="AY17" s="111">
        <f t="shared" ref="AY17:AY23" si="46">U17/(U17+V17+W17+S17+R17+Q17+T17)*100</f>
        <v>0.6706408345752608</v>
      </c>
      <c r="AZ17" s="111">
        <f t="shared" ref="AZ17:AZ23" si="47">V17/(V17+W17+Q17+T17+S17+R17+U17)*100</f>
        <v>3.8002980625931446</v>
      </c>
      <c r="BA17" s="149">
        <f t="shared" ref="BA17:BA23" si="48">W17/(W17+R17+Q17+U17+T17+S17+V17)*100</f>
        <v>44.187779433681072</v>
      </c>
      <c r="BB17" s="135">
        <f t="shared" ref="BB17:BB23" si="49">X17/(X17+Y17+Z17+AA17+AB17+AC17+AD17)*100</f>
        <v>0.52160953800298071</v>
      </c>
      <c r="BC17" s="111">
        <f t="shared" ref="BC17:BC23" si="50">Y17/(Y17+Z17+AA17+AB17+AC17+AD17+X17)*100</f>
        <v>4.7690014903129656</v>
      </c>
      <c r="BD17" s="111">
        <f t="shared" ref="BD17:BD23" si="51">Z17/(Z17+AA17+AB17+AC17+AD17+Y17+X17)*100</f>
        <v>45.603576751117735</v>
      </c>
      <c r="BE17" s="111">
        <f t="shared" ref="BE17:BE23" si="52">AA17/(AA17+AB17+AC17+AD17+Z17+Y17+X17)*100</f>
        <v>15.424739195231</v>
      </c>
      <c r="BF17" s="111">
        <f t="shared" ref="BF17:BF23" si="53">AB17/(AB17+AC17+AD17+Z17+Y17+X17+AA17)*100</f>
        <v>1.9374068554396422</v>
      </c>
      <c r="BG17" s="111">
        <f t="shared" ref="BG17:BG23" si="54">AC17/(AC17+AD17+X17+AA17+Z17+Y17+AB17)*100</f>
        <v>4.0983606557377046</v>
      </c>
      <c r="BH17" s="118">
        <f t="shared" ref="BH17:BH23" si="55">AD17/(AD17+Y17+X17+AB17+AA17+Z17+AC17)*100</f>
        <v>27.645305514157975</v>
      </c>
    </row>
    <row r="18" spans="2:60" x14ac:dyDescent="0.25">
      <c r="B18" s="9" t="s">
        <v>39</v>
      </c>
      <c r="C18" s="41">
        <v>5</v>
      </c>
      <c r="D18" s="41">
        <v>21</v>
      </c>
      <c r="E18" s="41">
        <v>164</v>
      </c>
      <c r="F18" s="41">
        <v>13</v>
      </c>
      <c r="G18" s="41">
        <v>4</v>
      </c>
      <c r="H18" s="41">
        <v>11</v>
      </c>
      <c r="I18" s="160">
        <v>291</v>
      </c>
      <c r="J18" s="161">
        <v>3</v>
      </c>
      <c r="K18" s="41">
        <v>7</v>
      </c>
      <c r="L18" s="41">
        <v>233</v>
      </c>
      <c r="M18" s="41">
        <v>8</v>
      </c>
      <c r="N18" s="41">
        <v>0</v>
      </c>
      <c r="O18" s="41">
        <v>17</v>
      </c>
      <c r="P18" s="162">
        <v>241</v>
      </c>
      <c r="Q18" s="163">
        <v>4</v>
      </c>
      <c r="R18" s="41">
        <v>11</v>
      </c>
      <c r="S18" s="41">
        <v>220</v>
      </c>
      <c r="T18" s="41">
        <v>9</v>
      </c>
      <c r="U18" s="41">
        <v>0</v>
      </c>
      <c r="V18" s="41">
        <v>19</v>
      </c>
      <c r="W18" s="164">
        <v>246</v>
      </c>
      <c r="X18" s="165">
        <v>2</v>
      </c>
      <c r="Y18" s="41">
        <v>14</v>
      </c>
      <c r="Z18" s="41">
        <v>217</v>
      </c>
      <c r="AA18" s="41">
        <v>51</v>
      </c>
      <c r="AB18" s="41">
        <v>2</v>
      </c>
      <c r="AC18" s="41">
        <v>23</v>
      </c>
      <c r="AD18" s="41">
        <v>200</v>
      </c>
      <c r="AF18" s="9" t="s">
        <v>39</v>
      </c>
      <c r="AG18" s="110">
        <f t="shared" si="28"/>
        <v>0.98231827111984282</v>
      </c>
      <c r="AH18" s="111">
        <f t="shared" si="29"/>
        <v>4.1257367387033401</v>
      </c>
      <c r="AI18" s="111">
        <f t="shared" si="30"/>
        <v>32.220039292730846</v>
      </c>
      <c r="AJ18" s="111">
        <f t="shared" si="31"/>
        <v>2.5540275049115913</v>
      </c>
      <c r="AK18" s="111">
        <f t="shared" si="32"/>
        <v>0.78585461689587421</v>
      </c>
      <c r="AL18" s="111">
        <f t="shared" si="33"/>
        <v>2.161100196463654</v>
      </c>
      <c r="AM18" s="112">
        <f t="shared" si="34"/>
        <v>57.170923379174852</v>
      </c>
      <c r="AN18" s="140">
        <f t="shared" si="35"/>
        <v>0.58939096267190572</v>
      </c>
      <c r="AO18" s="111">
        <f t="shared" si="36"/>
        <v>1.37524557956778</v>
      </c>
      <c r="AP18" s="111">
        <f t="shared" si="37"/>
        <v>45.776031434184681</v>
      </c>
      <c r="AQ18" s="111">
        <f t="shared" si="38"/>
        <v>1.5717092337917484</v>
      </c>
      <c r="AR18" s="111">
        <f t="shared" si="39"/>
        <v>0</v>
      </c>
      <c r="AS18" s="111">
        <f t="shared" si="40"/>
        <v>3.3398821218074657</v>
      </c>
      <c r="AT18" s="141">
        <f t="shared" si="41"/>
        <v>47.347740667976424</v>
      </c>
      <c r="AU18" s="148">
        <f t="shared" si="42"/>
        <v>0.78585461689587421</v>
      </c>
      <c r="AV18" s="111">
        <f t="shared" si="43"/>
        <v>2.161100196463654</v>
      </c>
      <c r="AW18" s="111">
        <f t="shared" si="44"/>
        <v>43.222003929273086</v>
      </c>
      <c r="AX18" s="111">
        <f t="shared" si="45"/>
        <v>1.768172888015717</v>
      </c>
      <c r="AY18" s="111">
        <f t="shared" si="46"/>
        <v>0</v>
      </c>
      <c r="AZ18" s="111">
        <f t="shared" si="47"/>
        <v>3.7328094302554029</v>
      </c>
      <c r="BA18" s="149">
        <f t="shared" si="48"/>
        <v>48.330058939096268</v>
      </c>
      <c r="BB18" s="135">
        <f t="shared" si="49"/>
        <v>0.39292730844793711</v>
      </c>
      <c r="BC18" s="111">
        <f t="shared" si="50"/>
        <v>2.7504911591355601</v>
      </c>
      <c r="BD18" s="111">
        <f t="shared" si="51"/>
        <v>42.632612966601179</v>
      </c>
      <c r="BE18" s="111">
        <f t="shared" si="52"/>
        <v>10.019646365422396</v>
      </c>
      <c r="BF18" s="111">
        <f t="shared" si="53"/>
        <v>0.39292730844793711</v>
      </c>
      <c r="BG18" s="111">
        <f t="shared" si="54"/>
        <v>4.5186640471512778</v>
      </c>
      <c r="BH18" s="118">
        <f t="shared" si="55"/>
        <v>39.292730844793709</v>
      </c>
    </row>
    <row r="19" spans="2:60" x14ac:dyDescent="0.25">
      <c r="B19" s="9" t="s">
        <v>40</v>
      </c>
      <c r="C19" s="41">
        <v>41</v>
      </c>
      <c r="D19" s="41">
        <v>185</v>
      </c>
      <c r="E19" s="41">
        <v>394</v>
      </c>
      <c r="F19" s="41">
        <v>39</v>
      </c>
      <c r="G19" s="41">
        <v>13</v>
      </c>
      <c r="H19" s="41">
        <v>38</v>
      </c>
      <c r="I19" s="160">
        <v>641</v>
      </c>
      <c r="J19" s="161">
        <v>2</v>
      </c>
      <c r="K19" s="41">
        <v>14</v>
      </c>
      <c r="L19" s="41">
        <v>563</v>
      </c>
      <c r="M19" s="41">
        <v>13</v>
      </c>
      <c r="N19" s="41">
        <v>4</v>
      </c>
      <c r="O19" s="41">
        <v>52</v>
      </c>
      <c r="P19" s="162">
        <v>703</v>
      </c>
      <c r="Q19" s="163">
        <v>0</v>
      </c>
      <c r="R19" s="41">
        <v>24</v>
      </c>
      <c r="S19" s="41">
        <v>556</v>
      </c>
      <c r="T19" s="41">
        <v>28</v>
      </c>
      <c r="U19" s="41">
        <v>5</v>
      </c>
      <c r="V19" s="41">
        <v>58</v>
      </c>
      <c r="W19" s="164">
        <v>680</v>
      </c>
      <c r="X19" s="165">
        <v>6</v>
      </c>
      <c r="Y19" s="41">
        <v>39</v>
      </c>
      <c r="Z19" s="41">
        <v>578</v>
      </c>
      <c r="AA19" s="41">
        <v>126</v>
      </c>
      <c r="AB19" s="41">
        <v>11</v>
      </c>
      <c r="AC19" s="41">
        <v>63</v>
      </c>
      <c r="AD19" s="41">
        <v>528</v>
      </c>
      <c r="AF19" s="9" t="s">
        <v>40</v>
      </c>
      <c r="AG19" s="110">
        <f t="shared" si="28"/>
        <v>3.0347890451517396</v>
      </c>
      <c r="AH19" s="111">
        <f t="shared" si="29"/>
        <v>13.693560325684679</v>
      </c>
      <c r="AI19" s="111">
        <f t="shared" si="30"/>
        <v>29.163582531458175</v>
      </c>
      <c r="AJ19" s="111">
        <f t="shared" si="31"/>
        <v>2.8867505551443373</v>
      </c>
      <c r="AK19" s="111">
        <f t="shared" si="32"/>
        <v>0.96225018504811255</v>
      </c>
      <c r="AL19" s="111">
        <f t="shared" si="33"/>
        <v>2.8127313101406366</v>
      </c>
      <c r="AM19" s="112">
        <f t="shared" si="34"/>
        <v>47.44633604737232</v>
      </c>
      <c r="AN19" s="140">
        <f t="shared" si="35"/>
        <v>0.14803849000740191</v>
      </c>
      <c r="AO19" s="111">
        <f t="shared" si="36"/>
        <v>1.0362694300518136</v>
      </c>
      <c r="AP19" s="111">
        <f t="shared" si="37"/>
        <v>41.672834937083643</v>
      </c>
      <c r="AQ19" s="111">
        <f t="shared" si="38"/>
        <v>0.96225018504811255</v>
      </c>
      <c r="AR19" s="111">
        <f t="shared" si="39"/>
        <v>0.29607698001480381</v>
      </c>
      <c r="AS19" s="111">
        <f t="shared" si="40"/>
        <v>3.8490007401924502</v>
      </c>
      <c r="AT19" s="141">
        <f t="shared" si="41"/>
        <v>52.035529237601772</v>
      </c>
      <c r="AU19" s="148">
        <f t="shared" si="42"/>
        <v>0</v>
      </c>
      <c r="AV19" s="111">
        <f t="shared" si="43"/>
        <v>1.776461880088823</v>
      </c>
      <c r="AW19" s="111">
        <f t="shared" si="44"/>
        <v>41.154700222057734</v>
      </c>
      <c r="AX19" s="111">
        <f t="shared" si="45"/>
        <v>2.0725388601036272</v>
      </c>
      <c r="AY19" s="111">
        <f t="shared" si="46"/>
        <v>0.37009622501850481</v>
      </c>
      <c r="AZ19" s="111">
        <f t="shared" si="47"/>
        <v>4.2931162102146558</v>
      </c>
      <c r="BA19" s="149">
        <f t="shared" si="48"/>
        <v>50.333086602516651</v>
      </c>
      <c r="BB19" s="135">
        <f t="shared" si="49"/>
        <v>0.44411547002220575</v>
      </c>
      <c r="BC19" s="111">
        <f t="shared" si="50"/>
        <v>2.8867505551443373</v>
      </c>
      <c r="BD19" s="111">
        <f t="shared" si="51"/>
        <v>42.783123612139157</v>
      </c>
      <c r="BE19" s="111">
        <f t="shared" si="52"/>
        <v>9.3264248704663206</v>
      </c>
      <c r="BF19" s="111">
        <f t="shared" si="53"/>
        <v>0.81421169504071056</v>
      </c>
      <c r="BG19" s="111">
        <f t="shared" si="54"/>
        <v>4.6632124352331603</v>
      </c>
      <c r="BH19" s="118">
        <f t="shared" si="55"/>
        <v>39.082161361954107</v>
      </c>
    </row>
    <row r="20" spans="2:60" x14ac:dyDescent="0.25">
      <c r="B20" s="9" t="s">
        <v>41</v>
      </c>
      <c r="C20" s="41">
        <v>7</v>
      </c>
      <c r="D20" s="41">
        <v>14</v>
      </c>
      <c r="E20" s="41">
        <v>44</v>
      </c>
      <c r="F20" s="41">
        <v>4</v>
      </c>
      <c r="G20" s="41">
        <v>6</v>
      </c>
      <c r="H20" s="41">
        <v>3</v>
      </c>
      <c r="I20" s="160">
        <v>75</v>
      </c>
      <c r="J20" s="161">
        <v>0</v>
      </c>
      <c r="K20" s="41">
        <v>1</v>
      </c>
      <c r="L20" s="41">
        <v>85</v>
      </c>
      <c r="M20" s="41">
        <v>3</v>
      </c>
      <c r="N20" s="41">
        <v>1</v>
      </c>
      <c r="O20" s="41">
        <v>4</v>
      </c>
      <c r="P20" s="162">
        <v>59</v>
      </c>
      <c r="Q20" s="163">
        <v>0</v>
      </c>
      <c r="R20" s="41">
        <v>6</v>
      </c>
      <c r="S20" s="41">
        <v>78</v>
      </c>
      <c r="T20" s="41">
        <v>7</v>
      </c>
      <c r="U20" s="41">
        <v>2</v>
      </c>
      <c r="V20" s="41">
        <v>8</v>
      </c>
      <c r="W20" s="164">
        <v>52</v>
      </c>
      <c r="X20" s="165">
        <v>0</v>
      </c>
      <c r="Y20" s="41">
        <v>6</v>
      </c>
      <c r="Z20" s="41">
        <v>81</v>
      </c>
      <c r="AA20" s="41">
        <v>23</v>
      </c>
      <c r="AB20" s="41">
        <v>1</v>
      </c>
      <c r="AC20" s="41">
        <v>7</v>
      </c>
      <c r="AD20" s="41">
        <v>35</v>
      </c>
      <c r="AF20" s="9" t="s">
        <v>41</v>
      </c>
      <c r="AG20" s="110">
        <f t="shared" si="28"/>
        <v>4.5751633986928102</v>
      </c>
      <c r="AH20" s="111">
        <f t="shared" si="29"/>
        <v>9.1503267973856204</v>
      </c>
      <c r="AI20" s="111">
        <f t="shared" si="30"/>
        <v>28.75816993464052</v>
      </c>
      <c r="AJ20" s="111">
        <f t="shared" si="31"/>
        <v>2.6143790849673203</v>
      </c>
      <c r="AK20" s="111">
        <f t="shared" si="32"/>
        <v>3.9215686274509802</v>
      </c>
      <c r="AL20" s="111">
        <f t="shared" si="33"/>
        <v>1.9607843137254901</v>
      </c>
      <c r="AM20" s="112">
        <f t="shared" si="34"/>
        <v>49.019607843137251</v>
      </c>
      <c r="AN20" s="140">
        <f t="shared" si="35"/>
        <v>0</v>
      </c>
      <c r="AO20" s="111">
        <f t="shared" si="36"/>
        <v>0.65359477124183007</v>
      </c>
      <c r="AP20" s="111">
        <f t="shared" si="37"/>
        <v>55.555555555555557</v>
      </c>
      <c r="AQ20" s="111">
        <f t="shared" si="38"/>
        <v>1.9607843137254901</v>
      </c>
      <c r="AR20" s="111">
        <f t="shared" si="39"/>
        <v>0.65359477124183007</v>
      </c>
      <c r="AS20" s="111">
        <f t="shared" si="40"/>
        <v>2.6143790849673203</v>
      </c>
      <c r="AT20" s="141">
        <f t="shared" si="41"/>
        <v>38.562091503267979</v>
      </c>
      <c r="AU20" s="148">
        <f t="shared" si="42"/>
        <v>0</v>
      </c>
      <c r="AV20" s="111">
        <f t="shared" si="43"/>
        <v>3.9215686274509802</v>
      </c>
      <c r="AW20" s="111">
        <f t="shared" si="44"/>
        <v>50.980392156862742</v>
      </c>
      <c r="AX20" s="111">
        <f t="shared" si="45"/>
        <v>4.5751633986928102</v>
      </c>
      <c r="AY20" s="111">
        <f t="shared" si="46"/>
        <v>1.3071895424836601</v>
      </c>
      <c r="AZ20" s="111">
        <f t="shared" si="47"/>
        <v>5.2287581699346406</v>
      </c>
      <c r="BA20" s="149">
        <f t="shared" si="48"/>
        <v>33.986928104575163</v>
      </c>
      <c r="BB20" s="135">
        <f t="shared" si="49"/>
        <v>0</v>
      </c>
      <c r="BC20" s="111">
        <f t="shared" si="50"/>
        <v>3.9215686274509802</v>
      </c>
      <c r="BD20" s="111">
        <f t="shared" si="51"/>
        <v>52.941176470588239</v>
      </c>
      <c r="BE20" s="111">
        <f t="shared" si="52"/>
        <v>15.032679738562091</v>
      </c>
      <c r="BF20" s="111">
        <f t="shared" si="53"/>
        <v>0.65359477124183007</v>
      </c>
      <c r="BG20" s="111">
        <f t="shared" si="54"/>
        <v>4.5751633986928102</v>
      </c>
      <c r="BH20" s="118">
        <f t="shared" si="55"/>
        <v>22.875816993464053</v>
      </c>
    </row>
    <row r="21" spans="2:60" x14ac:dyDescent="0.25">
      <c r="B21" s="9" t="s">
        <v>42</v>
      </c>
      <c r="C21" s="41">
        <v>12</v>
      </c>
      <c r="D21" s="41">
        <v>71</v>
      </c>
      <c r="E21" s="41">
        <v>67</v>
      </c>
      <c r="F21" s="41">
        <v>22</v>
      </c>
      <c r="G21" s="41">
        <v>13</v>
      </c>
      <c r="H21" s="41">
        <v>14</v>
      </c>
      <c r="I21" s="160">
        <v>67</v>
      </c>
      <c r="J21" s="161">
        <v>2</v>
      </c>
      <c r="K21" s="41">
        <v>4</v>
      </c>
      <c r="L21" s="41">
        <v>98</v>
      </c>
      <c r="M21" s="41">
        <v>13</v>
      </c>
      <c r="N21" s="41">
        <v>15</v>
      </c>
      <c r="O21" s="41">
        <v>23</v>
      </c>
      <c r="P21" s="162">
        <v>111</v>
      </c>
      <c r="Q21" s="163">
        <v>1</v>
      </c>
      <c r="R21" s="41">
        <v>8</v>
      </c>
      <c r="S21" s="41">
        <v>105</v>
      </c>
      <c r="T21" s="41">
        <v>13</v>
      </c>
      <c r="U21" s="41">
        <v>14</v>
      </c>
      <c r="V21" s="41">
        <v>25</v>
      </c>
      <c r="W21" s="164">
        <v>100</v>
      </c>
      <c r="X21" s="165">
        <v>3</v>
      </c>
      <c r="Y21" s="41">
        <v>13</v>
      </c>
      <c r="Z21" s="41">
        <v>100</v>
      </c>
      <c r="AA21" s="41">
        <v>20</v>
      </c>
      <c r="AB21" s="41">
        <v>10</v>
      </c>
      <c r="AC21" s="41">
        <v>26</v>
      </c>
      <c r="AD21" s="41">
        <v>94</v>
      </c>
      <c r="AF21" s="9" t="s">
        <v>42</v>
      </c>
      <c r="AG21" s="110">
        <f t="shared" si="28"/>
        <v>4.5112781954887211</v>
      </c>
      <c r="AH21" s="111">
        <f t="shared" si="29"/>
        <v>26.691729323308273</v>
      </c>
      <c r="AI21" s="111">
        <f t="shared" si="30"/>
        <v>25.18796992481203</v>
      </c>
      <c r="AJ21" s="111">
        <f t="shared" si="31"/>
        <v>8.2706766917293226</v>
      </c>
      <c r="AK21" s="111">
        <f t="shared" si="32"/>
        <v>4.8872180451127818</v>
      </c>
      <c r="AL21" s="111">
        <f t="shared" si="33"/>
        <v>5.2631578947368416</v>
      </c>
      <c r="AM21" s="112">
        <f t="shared" si="34"/>
        <v>25.18796992481203</v>
      </c>
      <c r="AN21" s="140">
        <f t="shared" si="35"/>
        <v>0.75187969924812026</v>
      </c>
      <c r="AO21" s="111">
        <f t="shared" si="36"/>
        <v>1.5037593984962405</v>
      </c>
      <c r="AP21" s="111">
        <f t="shared" si="37"/>
        <v>36.84210526315789</v>
      </c>
      <c r="AQ21" s="111">
        <f t="shared" si="38"/>
        <v>4.8872180451127818</v>
      </c>
      <c r="AR21" s="111">
        <f t="shared" si="39"/>
        <v>5.6390977443609023</v>
      </c>
      <c r="AS21" s="111">
        <f t="shared" si="40"/>
        <v>8.6466165413533833</v>
      </c>
      <c r="AT21" s="141">
        <f t="shared" si="41"/>
        <v>41.729323308270679</v>
      </c>
      <c r="AU21" s="148">
        <f t="shared" si="42"/>
        <v>0.37593984962406013</v>
      </c>
      <c r="AV21" s="111">
        <f t="shared" si="43"/>
        <v>3.007518796992481</v>
      </c>
      <c r="AW21" s="111">
        <f t="shared" si="44"/>
        <v>39.473684210526315</v>
      </c>
      <c r="AX21" s="111">
        <f t="shared" si="45"/>
        <v>4.8872180451127818</v>
      </c>
      <c r="AY21" s="111">
        <f t="shared" si="46"/>
        <v>5.2631578947368416</v>
      </c>
      <c r="AZ21" s="111">
        <f t="shared" si="47"/>
        <v>9.3984962406015029</v>
      </c>
      <c r="BA21" s="149">
        <f t="shared" si="48"/>
        <v>37.593984962406012</v>
      </c>
      <c r="BB21" s="135">
        <f t="shared" si="49"/>
        <v>1.1278195488721803</v>
      </c>
      <c r="BC21" s="111">
        <f t="shared" si="50"/>
        <v>4.8872180451127818</v>
      </c>
      <c r="BD21" s="111">
        <f t="shared" si="51"/>
        <v>37.593984962406012</v>
      </c>
      <c r="BE21" s="111">
        <f t="shared" si="52"/>
        <v>7.518796992481203</v>
      </c>
      <c r="BF21" s="111">
        <f t="shared" si="53"/>
        <v>3.7593984962406015</v>
      </c>
      <c r="BG21" s="111">
        <f t="shared" si="54"/>
        <v>9.7744360902255636</v>
      </c>
      <c r="BH21" s="118">
        <f t="shared" si="55"/>
        <v>35.338345864661655</v>
      </c>
    </row>
    <row r="22" spans="2:60" x14ac:dyDescent="0.25">
      <c r="B22" s="9" t="s">
        <v>43</v>
      </c>
      <c r="C22" s="41">
        <v>4</v>
      </c>
      <c r="D22" s="41">
        <v>9</v>
      </c>
      <c r="E22" s="41">
        <v>70</v>
      </c>
      <c r="F22" s="41">
        <v>1</v>
      </c>
      <c r="G22" s="41">
        <v>3</v>
      </c>
      <c r="H22" s="41">
        <v>5</v>
      </c>
      <c r="I22" s="160">
        <v>98</v>
      </c>
      <c r="J22" s="161">
        <v>0</v>
      </c>
      <c r="K22" s="41">
        <v>0</v>
      </c>
      <c r="L22" s="41">
        <v>97</v>
      </c>
      <c r="M22" s="41">
        <v>1</v>
      </c>
      <c r="N22" s="41">
        <v>0</v>
      </c>
      <c r="O22" s="41">
        <v>8</v>
      </c>
      <c r="P22" s="162">
        <v>84</v>
      </c>
      <c r="Q22" s="163">
        <v>0</v>
      </c>
      <c r="R22" s="41">
        <v>2</v>
      </c>
      <c r="S22" s="41">
        <v>92</v>
      </c>
      <c r="T22" s="41">
        <v>3</v>
      </c>
      <c r="U22" s="41">
        <v>0</v>
      </c>
      <c r="V22" s="41">
        <v>7</v>
      </c>
      <c r="W22" s="164">
        <v>86</v>
      </c>
      <c r="X22" s="165">
        <v>0</v>
      </c>
      <c r="Y22" s="41">
        <v>2</v>
      </c>
      <c r="Z22" s="41">
        <v>97</v>
      </c>
      <c r="AA22" s="41">
        <v>8</v>
      </c>
      <c r="AB22" s="41">
        <v>1</v>
      </c>
      <c r="AC22" s="41">
        <v>13</v>
      </c>
      <c r="AD22" s="41">
        <v>69</v>
      </c>
      <c r="AF22" s="9" t="s">
        <v>43</v>
      </c>
      <c r="AG22" s="110">
        <f t="shared" si="28"/>
        <v>2.1052631578947367</v>
      </c>
      <c r="AH22" s="111">
        <f t="shared" si="29"/>
        <v>4.7368421052631584</v>
      </c>
      <c r="AI22" s="111">
        <f t="shared" si="30"/>
        <v>36.84210526315789</v>
      </c>
      <c r="AJ22" s="111">
        <f t="shared" si="31"/>
        <v>0.52631578947368418</v>
      </c>
      <c r="AK22" s="111">
        <f t="shared" si="32"/>
        <v>1.5789473684210527</v>
      </c>
      <c r="AL22" s="111">
        <f t="shared" si="33"/>
        <v>2.6315789473684208</v>
      </c>
      <c r="AM22" s="112">
        <f t="shared" si="34"/>
        <v>51.578947368421055</v>
      </c>
      <c r="AN22" s="140">
        <f t="shared" si="35"/>
        <v>0</v>
      </c>
      <c r="AO22" s="111">
        <f t="shared" si="36"/>
        <v>0</v>
      </c>
      <c r="AP22" s="111">
        <f t="shared" si="37"/>
        <v>51.05263157894737</v>
      </c>
      <c r="AQ22" s="111">
        <f t="shared" si="38"/>
        <v>0.52631578947368418</v>
      </c>
      <c r="AR22" s="111">
        <f t="shared" si="39"/>
        <v>0</v>
      </c>
      <c r="AS22" s="111">
        <f t="shared" si="40"/>
        <v>4.2105263157894735</v>
      </c>
      <c r="AT22" s="141">
        <f t="shared" si="41"/>
        <v>44.210526315789473</v>
      </c>
      <c r="AU22" s="148">
        <f t="shared" si="42"/>
        <v>0</v>
      </c>
      <c r="AV22" s="111">
        <f t="shared" si="43"/>
        <v>1.0526315789473684</v>
      </c>
      <c r="AW22" s="111">
        <f t="shared" si="44"/>
        <v>48.421052631578945</v>
      </c>
      <c r="AX22" s="111">
        <f t="shared" si="45"/>
        <v>1.5789473684210527</v>
      </c>
      <c r="AY22" s="111">
        <f t="shared" si="46"/>
        <v>0</v>
      </c>
      <c r="AZ22" s="111">
        <f t="shared" si="47"/>
        <v>3.6842105263157889</v>
      </c>
      <c r="BA22" s="149">
        <f t="shared" si="48"/>
        <v>45.263157894736842</v>
      </c>
      <c r="BB22" s="135">
        <f t="shared" si="49"/>
        <v>0</v>
      </c>
      <c r="BC22" s="111">
        <f t="shared" si="50"/>
        <v>1.0526315789473684</v>
      </c>
      <c r="BD22" s="111">
        <f t="shared" si="51"/>
        <v>51.05263157894737</v>
      </c>
      <c r="BE22" s="111">
        <f t="shared" si="52"/>
        <v>4.2105263157894735</v>
      </c>
      <c r="BF22" s="111">
        <f t="shared" si="53"/>
        <v>0.52631578947368418</v>
      </c>
      <c r="BG22" s="111">
        <f t="shared" si="54"/>
        <v>6.8421052631578956</v>
      </c>
      <c r="BH22" s="118">
        <f t="shared" si="55"/>
        <v>36.315789473684212</v>
      </c>
    </row>
    <row r="23" spans="2:60" x14ac:dyDescent="0.25">
      <c r="B23" s="9" t="s">
        <v>44</v>
      </c>
      <c r="C23" s="41">
        <v>14</v>
      </c>
      <c r="D23" s="41">
        <v>63</v>
      </c>
      <c r="E23" s="41">
        <v>226</v>
      </c>
      <c r="F23" s="41">
        <v>18</v>
      </c>
      <c r="G23" s="41">
        <v>10</v>
      </c>
      <c r="H23" s="41">
        <v>18</v>
      </c>
      <c r="I23" s="160">
        <v>366</v>
      </c>
      <c r="J23" s="161">
        <v>1</v>
      </c>
      <c r="K23" s="41">
        <v>9</v>
      </c>
      <c r="L23" s="41">
        <v>298</v>
      </c>
      <c r="M23" s="41">
        <v>9</v>
      </c>
      <c r="N23" s="41">
        <v>4</v>
      </c>
      <c r="O23" s="41">
        <v>33</v>
      </c>
      <c r="P23" s="162">
        <v>361</v>
      </c>
      <c r="Q23" s="163">
        <v>1</v>
      </c>
      <c r="R23" s="41">
        <v>12</v>
      </c>
      <c r="S23" s="41">
        <v>285</v>
      </c>
      <c r="T23" s="41">
        <v>24</v>
      </c>
      <c r="U23" s="41">
        <v>7</v>
      </c>
      <c r="V23" s="41">
        <v>34</v>
      </c>
      <c r="W23" s="164">
        <v>352</v>
      </c>
      <c r="X23" s="165">
        <v>4</v>
      </c>
      <c r="Y23" s="41">
        <v>21</v>
      </c>
      <c r="Z23" s="41">
        <v>308</v>
      </c>
      <c r="AA23" s="41">
        <v>59</v>
      </c>
      <c r="AB23" s="41">
        <v>6</v>
      </c>
      <c r="AC23" s="41">
        <v>40</v>
      </c>
      <c r="AD23" s="41">
        <v>277</v>
      </c>
      <c r="AF23" s="9" t="s">
        <v>44</v>
      </c>
      <c r="AG23" s="110">
        <f t="shared" si="28"/>
        <v>1.9580419580419581</v>
      </c>
      <c r="AH23" s="111">
        <f t="shared" si="29"/>
        <v>8.8111888111888117</v>
      </c>
      <c r="AI23" s="111">
        <f t="shared" si="30"/>
        <v>31.608391608391607</v>
      </c>
      <c r="AJ23" s="111">
        <f t="shared" si="31"/>
        <v>2.5174825174825175</v>
      </c>
      <c r="AK23" s="111">
        <f t="shared" si="32"/>
        <v>1.3986013986013985</v>
      </c>
      <c r="AL23" s="111">
        <f t="shared" si="33"/>
        <v>2.5174825174825175</v>
      </c>
      <c r="AM23" s="112">
        <f t="shared" si="34"/>
        <v>51.188811188811187</v>
      </c>
      <c r="AN23" s="140">
        <f t="shared" si="35"/>
        <v>0.13986013986013987</v>
      </c>
      <c r="AO23" s="111">
        <f t="shared" si="36"/>
        <v>1.2587412587412588</v>
      </c>
      <c r="AP23" s="111">
        <f t="shared" si="37"/>
        <v>41.67832167832168</v>
      </c>
      <c r="AQ23" s="111">
        <f t="shared" si="38"/>
        <v>1.2587412587412588</v>
      </c>
      <c r="AR23" s="111">
        <f t="shared" si="39"/>
        <v>0.55944055944055948</v>
      </c>
      <c r="AS23" s="111">
        <f t="shared" si="40"/>
        <v>4.6153846153846159</v>
      </c>
      <c r="AT23" s="141">
        <f t="shared" si="41"/>
        <v>50.489510489510494</v>
      </c>
      <c r="AU23" s="148">
        <f t="shared" si="42"/>
        <v>0.13986013986013987</v>
      </c>
      <c r="AV23" s="111">
        <f t="shared" si="43"/>
        <v>1.6783216783216783</v>
      </c>
      <c r="AW23" s="111">
        <f t="shared" si="44"/>
        <v>39.86013986013986</v>
      </c>
      <c r="AX23" s="111">
        <f t="shared" si="45"/>
        <v>3.3566433566433567</v>
      </c>
      <c r="AY23" s="111">
        <f t="shared" si="46"/>
        <v>0.97902097902097907</v>
      </c>
      <c r="AZ23" s="111">
        <f t="shared" si="47"/>
        <v>4.755244755244755</v>
      </c>
      <c r="BA23" s="149">
        <f t="shared" si="48"/>
        <v>49.230769230769234</v>
      </c>
      <c r="BB23" s="135">
        <f t="shared" si="49"/>
        <v>0.55944055944055948</v>
      </c>
      <c r="BC23" s="111">
        <f t="shared" si="50"/>
        <v>2.9370629370629371</v>
      </c>
      <c r="BD23" s="111">
        <f t="shared" si="51"/>
        <v>43.07692307692308</v>
      </c>
      <c r="BE23" s="111">
        <f t="shared" si="52"/>
        <v>8.2517482517482517</v>
      </c>
      <c r="BF23" s="111">
        <f t="shared" si="53"/>
        <v>0.83916083916083917</v>
      </c>
      <c r="BG23" s="111">
        <f t="shared" si="54"/>
        <v>5.5944055944055942</v>
      </c>
      <c r="BH23" s="118">
        <f t="shared" si="55"/>
        <v>38.741258741258747</v>
      </c>
    </row>
    <row r="24" spans="2:60" x14ac:dyDescent="0.25">
      <c r="B24" s="4" t="s">
        <v>75</v>
      </c>
      <c r="C24" s="121"/>
      <c r="D24" s="121"/>
      <c r="E24" s="121"/>
      <c r="F24" s="121"/>
      <c r="G24" s="121"/>
      <c r="H24" s="121"/>
      <c r="I24" s="124"/>
      <c r="J24" s="127"/>
      <c r="K24" s="121"/>
      <c r="L24" s="121"/>
      <c r="M24" s="121"/>
      <c r="N24" s="121"/>
      <c r="O24" s="121"/>
      <c r="P24" s="128"/>
      <c r="Q24" s="132"/>
      <c r="R24" s="121"/>
      <c r="S24" s="121"/>
      <c r="T24" s="121"/>
      <c r="U24" s="121"/>
      <c r="V24" s="121"/>
      <c r="W24" s="133"/>
      <c r="X24" s="121"/>
      <c r="Y24" s="121"/>
      <c r="Z24" s="121"/>
      <c r="AA24" s="121"/>
      <c r="AB24" s="121"/>
      <c r="AC24" s="121"/>
      <c r="AD24" s="121"/>
      <c r="AF24" s="4" t="s">
        <v>75</v>
      </c>
      <c r="AG24" s="113"/>
      <c r="AH24" s="114"/>
      <c r="AI24" s="114"/>
      <c r="AJ24" s="114"/>
      <c r="AK24" s="114"/>
      <c r="AL24" s="114"/>
      <c r="AM24" s="115"/>
      <c r="AN24" s="142"/>
      <c r="AO24" s="114"/>
      <c r="AP24" s="114"/>
      <c r="AQ24" s="114"/>
      <c r="AR24" s="114"/>
      <c r="AS24" s="114"/>
      <c r="AT24" s="143"/>
      <c r="AU24" s="150"/>
      <c r="AV24" s="114"/>
      <c r="AW24" s="114"/>
      <c r="AX24" s="114"/>
      <c r="AY24" s="114"/>
      <c r="AZ24" s="114"/>
      <c r="BA24" s="151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76</v>
      </c>
      <c r="C25" s="41">
        <v>76</v>
      </c>
      <c r="D25" s="41">
        <v>364</v>
      </c>
      <c r="E25" s="41">
        <v>988</v>
      </c>
      <c r="F25" s="41">
        <v>104</v>
      </c>
      <c r="G25" s="41">
        <v>55</v>
      </c>
      <c r="H25" s="41">
        <v>83</v>
      </c>
      <c r="I25" s="160">
        <v>1616</v>
      </c>
      <c r="J25" s="161">
        <v>5</v>
      </c>
      <c r="K25" s="41">
        <v>36</v>
      </c>
      <c r="L25" s="41">
        <v>1402</v>
      </c>
      <c r="M25" s="41">
        <v>46</v>
      </c>
      <c r="N25" s="41">
        <v>26</v>
      </c>
      <c r="O25" s="41">
        <v>126</v>
      </c>
      <c r="P25" s="162">
        <v>1645</v>
      </c>
      <c r="Q25" s="163">
        <v>4</v>
      </c>
      <c r="R25" s="41">
        <v>58</v>
      </c>
      <c r="S25" s="41">
        <v>1381</v>
      </c>
      <c r="T25" s="41">
        <v>76</v>
      </c>
      <c r="U25" s="41">
        <v>30</v>
      </c>
      <c r="V25" s="41">
        <v>144</v>
      </c>
      <c r="W25" s="164">
        <v>1593</v>
      </c>
      <c r="X25" s="165">
        <v>14</v>
      </c>
      <c r="Y25" s="41">
        <v>109</v>
      </c>
      <c r="Z25" s="41">
        <v>1417</v>
      </c>
      <c r="AA25" s="41">
        <v>311</v>
      </c>
      <c r="AB25" s="41">
        <v>37</v>
      </c>
      <c r="AC25" s="41">
        <v>164</v>
      </c>
      <c r="AD25" s="41">
        <v>1234</v>
      </c>
      <c r="AF25" s="9" t="s">
        <v>76</v>
      </c>
      <c r="AG25" s="110">
        <f t="shared" ref="AG25:AG26" si="56">C25/(C25+D25+E25+F25+G25+H25+I25)*100</f>
        <v>2.3128423615337796</v>
      </c>
      <c r="AH25" s="111">
        <f t="shared" ref="AH25:AH26" si="57">D25/(D25+E25+F25+G25+H25+I25+C25)*100</f>
        <v>11.077297626293365</v>
      </c>
      <c r="AI25" s="111">
        <f t="shared" ref="AI25:AI26" si="58">E25/(E25+F25+G25+H25+I25+D25+C25)*100</f>
        <v>30.066950699939138</v>
      </c>
      <c r="AJ25" s="111">
        <f t="shared" ref="AJ25:AJ26" si="59">F25/(F25+G25+H25+I25+E25+D25+C25)*100</f>
        <v>3.164942178940962</v>
      </c>
      <c r="AK25" s="111">
        <f t="shared" ref="AK25:AK26" si="60">G25/(G25+H25+I25+E25+D25+C25+F25)*100</f>
        <v>1.6737674984783932</v>
      </c>
      <c r="AL25" s="111">
        <f t="shared" ref="AL25:AL26" si="61">H25/(H25+I25+C25+F25+E25+D25+G25)*100</f>
        <v>2.5258673158855749</v>
      </c>
      <c r="AM25" s="112">
        <f t="shared" ref="AM25:AM26" si="62">I25/(I25+D25+C25+G25+F25+E25+H25)*100</f>
        <v>49.178332318928788</v>
      </c>
      <c r="AN25" s="140">
        <f t="shared" ref="AN25:AN26" si="63">J25/(J25+K25+L25+M25+N25+O25+P25)*100</f>
        <v>0.15216068167985392</v>
      </c>
      <c r="AO25" s="111">
        <f t="shared" ref="AO25:AO26" si="64">K25/(K25+L25+M25+N25+O25+P25+J25)*100</f>
        <v>1.0955569080949483</v>
      </c>
      <c r="AP25" s="111">
        <f t="shared" ref="AP25:AP26" si="65">L25/(L25+M25+N25+O25+P25+K25+J25)*100</f>
        <v>42.665855143031038</v>
      </c>
      <c r="AQ25" s="111">
        <f t="shared" ref="AQ25:AQ26" si="66">M25/(M25+N25+O25+P25+L25+K25+J25)*100</f>
        <v>1.399878271454656</v>
      </c>
      <c r="AR25" s="111">
        <f t="shared" ref="AR25:AR26" si="67">N25/(N25+O25+P25+L25+K25+J25+M25)*100</f>
        <v>0.79123554473524049</v>
      </c>
      <c r="AS25" s="111">
        <f t="shared" ref="AS25:AS26" si="68">O25/(O25+P25+J25+M25+L25+K25+N25)*100</f>
        <v>3.8344491783323194</v>
      </c>
      <c r="AT25" s="141">
        <f t="shared" ref="AT25:AT26" si="69">P25/(P25+K25+J25+N25+M25+L25+O25)*100</f>
        <v>50.060864272671942</v>
      </c>
      <c r="AU25" s="148">
        <f t="shared" ref="AU25:AU26" si="70">Q25/(Q25+R25+S25+T25+U25+V25+W25)*100</f>
        <v>0.12172854534388314</v>
      </c>
      <c r="AV25" s="111">
        <f t="shared" ref="AV25:AV26" si="71">R25/(R25+S25+T25+U25+V25+W25+Q25)*100</f>
        <v>1.7650639074863057</v>
      </c>
      <c r="AW25" s="111">
        <f t="shared" ref="AW25:AW26" si="72">S25/(S25+T25+U25+V25+W25+R25+Q25)*100</f>
        <v>42.026780279975654</v>
      </c>
      <c r="AX25" s="111">
        <f t="shared" ref="AX25:AX26" si="73">T25/(T25+U25+V25+W25+S25+R25+Q25)*100</f>
        <v>2.3128423615337796</v>
      </c>
      <c r="AY25" s="111">
        <f t="shared" ref="AY25:AY26" si="74">U25/(U25+V25+W25+S25+R25+Q25+T25)*100</f>
        <v>0.9129640900791236</v>
      </c>
      <c r="AZ25" s="111">
        <f t="shared" ref="AZ25:AZ26" si="75">V25/(V25+W25+Q25+T25+S25+R25+U25)*100</f>
        <v>4.3822276323797933</v>
      </c>
      <c r="BA25" s="149">
        <f t="shared" ref="BA25:BA26" si="76">W25/(W25+R25+Q25+U25+T25+S25+V25)*100</f>
        <v>48.478393183201462</v>
      </c>
      <c r="BB25" s="135">
        <f t="shared" ref="BB25:BB26" si="77">X25/(X25+Y25+Z25+AA25+AB25+AC25+AD25)*100</f>
        <v>0.426049908703591</v>
      </c>
      <c r="BC25" s="111">
        <f t="shared" ref="BC25:BC26" si="78">Y25/(Y25+Z25+AA25+AB25+AC25+AD25+X25)*100</f>
        <v>3.3171028606208157</v>
      </c>
      <c r="BD25" s="111">
        <f t="shared" ref="BD25:BD26" si="79">Z25/(Z25+AA25+AB25+AC25+AD25+Y25+X25)*100</f>
        <v>43.122337188070603</v>
      </c>
      <c r="BE25" s="111">
        <f t="shared" ref="BE25:BE26" si="80">AA25/(AA25+AB25+AC25+AD25+Z25+Y25+X25)*100</f>
        <v>9.4643944004869134</v>
      </c>
      <c r="BF25" s="111">
        <f t="shared" ref="BF25:BF26" si="81">AB25/(AB25+AC25+AD25+Z25+Y25+X25+AA25)*100</f>
        <v>1.1259890444309191</v>
      </c>
      <c r="BG25" s="111">
        <f t="shared" ref="BG25:BG26" si="82">AC25/(AC25+AD25+X25+AA25+Z25+Y25+AB25)*100</f>
        <v>4.9908703590992083</v>
      </c>
      <c r="BH25" s="118">
        <f t="shared" ref="BH25:BH26" si="83">AD25/(AD25+Y25+X25+AB25+AA25+Z25+AC25)*100</f>
        <v>37.553256238587949</v>
      </c>
    </row>
    <row r="26" spans="2:60" x14ac:dyDescent="0.25">
      <c r="B26" s="9" t="s">
        <v>77</v>
      </c>
      <c r="C26" s="41">
        <v>42</v>
      </c>
      <c r="D26" s="41">
        <v>126</v>
      </c>
      <c r="E26" s="41">
        <v>364</v>
      </c>
      <c r="F26" s="41">
        <v>49</v>
      </c>
      <c r="G26" s="41">
        <v>13</v>
      </c>
      <c r="H26" s="41">
        <v>28</v>
      </c>
      <c r="I26" s="160">
        <v>618</v>
      </c>
      <c r="J26" s="161">
        <v>4</v>
      </c>
      <c r="K26" s="41">
        <v>17</v>
      </c>
      <c r="L26" s="41">
        <v>582</v>
      </c>
      <c r="M26" s="41">
        <v>28</v>
      </c>
      <c r="N26" s="41">
        <v>4</v>
      </c>
      <c r="O26" s="41">
        <v>56</v>
      </c>
      <c r="P26" s="162">
        <v>549</v>
      </c>
      <c r="Q26" s="163">
        <v>4</v>
      </c>
      <c r="R26" s="41">
        <v>41</v>
      </c>
      <c r="S26" s="41">
        <v>554</v>
      </c>
      <c r="T26" s="41">
        <v>60</v>
      </c>
      <c r="U26" s="41">
        <v>7</v>
      </c>
      <c r="V26" s="41">
        <v>58</v>
      </c>
      <c r="W26" s="164">
        <v>516</v>
      </c>
      <c r="X26" s="165">
        <v>8</v>
      </c>
      <c r="Y26" s="41">
        <v>50</v>
      </c>
      <c r="Z26" s="41">
        <v>576</v>
      </c>
      <c r="AA26" s="41">
        <v>183</v>
      </c>
      <c r="AB26" s="41">
        <v>20</v>
      </c>
      <c r="AC26" s="41">
        <v>63</v>
      </c>
      <c r="AD26" s="41">
        <v>340</v>
      </c>
      <c r="AF26" s="9" t="s">
        <v>77</v>
      </c>
      <c r="AG26" s="110">
        <f t="shared" si="56"/>
        <v>3.3870967741935489</v>
      </c>
      <c r="AH26" s="111">
        <f t="shared" si="57"/>
        <v>10.161290322580644</v>
      </c>
      <c r="AI26" s="111">
        <f t="shared" si="58"/>
        <v>29.354838709677416</v>
      </c>
      <c r="AJ26" s="111">
        <f t="shared" si="59"/>
        <v>3.9516129032258061</v>
      </c>
      <c r="AK26" s="111">
        <f t="shared" si="60"/>
        <v>1.0483870967741937</v>
      </c>
      <c r="AL26" s="111">
        <f t="shared" si="61"/>
        <v>2.258064516129032</v>
      </c>
      <c r="AM26" s="112">
        <f t="shared" si="62"/>
        <v>49.838709677419359</v>
      </c>
      <c r="AN26" s="140">
        <f t="shared" si="63"/>
        <v>0.32258064516129031</v>
      </c>
      <c r="AO26" s="111">
        <f t="shared" si="64"/>
        <v>1.370967741935484</v>
      </c>
      <c r="AP26" s="111">
        <f t="shared" si="65"/>
        <v>46.935483870967744</v>
      </c>
      <c r="AQ26" s="111">
        <f t="shared" si="66"/>
        <v>2.258064516129032</v>
      </c>
      <c r="AR26" s="111">
        <f t="shared" si="67"/>
        <v>0.32258064516129031</v>
      </c>
      <c r="AS26" s="111">
        <f t="shared" si="68"/>
        <v>4.5161290322580641</v>
      </c>
      <c r="AT26" s="141">
        <f t="shared" si="69"/>
        <v>44.274193548387096</v>
      </c>
      <c r="AU26" s="148">
        <f t="shared" si="70"/>
        <v>0.32258064516129031</v>
      </c>
      <c r="AV26" s="111">
        <f t="shared" si="71"/>
        <v>3.306451612903226</v>
      </c>
      <c r="AW26" s="111">
        <f t="shared" si="72"/>
        <v>44.677419354838712</v>
      </c>
      <c r="AX26" s="111">
        <f t="shared" si="73"/>
        <v>4.838709677419355</v>
      </c>
      <c r="AY26" s="111">
        <f t="shared" si="74"/>
        <v>0.56451612903225801</v>
      </c>
      <c r="AZ26" s="111">
        <f t="shared" si="75"/>
        <v>4.67741935483871</v>
      </c>
      <c r="BA26" s="149">
        <f t="shared" si="76"/>
        <v>41.612903225806456</v>
      </c>
      <c r="BB26" s="135">
        <f t="shared" si="77"/>
        <v>0.64516129032258063</v>
      </c>
      <c r="BC26" s="111">
        <f t="shared" si="78"/>
        <v>4.032258064516129</v>
      </c>
      <c r="BD26" s="111">
        <f t="shared" si="79"/>
        <v>46.451612903225808</v>
      </c>
      <c r="BE26" s="111">
        <f t="shared" si="80"/>
        <v>14.758064516129032</v>
      </c>
      <c r="BF26" s="111">
        <f t="shared" si="81"/>
        <v>1.6129032258064515</v>
      </c>
      <c r="BG26" s="111">
        <f t="shared" si="82"/>
        <v>5.0806451612903221</v>
      </c>
      <c r="BH26" s="118">
        <f t="shared" si="83"/>
        <v>27.419354838709676</v>
      </c>
    </row>
  </sheetData>
  <mergeCells count="10">
    <mergeCell ref="BB7:BH7"/>
    <mergeCell ref="C7:I7"/>
    <mergeCell ref="J7:P7"/>
    <mergeCell ref="Q7:W7"/>
    <mergeCell ref="X7:AD7"/>
    <mergeCell ref="B7:B8"/>
    <mergeCell ref="AF7:AF8"/>
    <mergeCell ref="AG7:AM7"/>
    <mergeCell ref="AN7:AT7"/>
    <mergeCell ref="AU7:BA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workbookViewId="0">
      <selection activeCell="C28" sqref="C28"/>
    </sheetView>
  </sheetViews>
  <sheetFormatPr defaultRowHeight="15" x14ac:dyDescent="0.25"/>
  <cols>
    <col min="1" max="1" width="3.42578125" customWidth="1"/>
    <col min="2" max="2" width="28.28515625" customWidth="1"/>
    <col min="3" max="14" width="11.7109375" customWidth="1"/>
    <col min="15" max="15" width="3.42578125" customWidth="1"/>
    <col min="16" max="16" width="27.7109375" customWidth="1"/>
    <col min="17" max="28" width="11.7109375" customWidth="1"/>
  </cols>
  <sheetData>
    <row r="1" spans="1:28" ht="18" x14ac:dyDescent="0.25">
      <c r="B1" s="1" t="s">
        <v>58</v>
      </c>
    </row>
    <row r="2" spans="1:28" ht="18" x14ac:dyDescent="0.25">
      <c r="A2" s="31"/>
      <c r="B2" s="1" t="s">
        <v>105</v>
      </c>
    </row>
    <row r="3" spans="1:28" x14ac:dyDescent="0.25">
      <c r="B3" s="32" t="s">
        <v>61</v>
      </c>
    </row>
    <row r="4" spans="1:28" ht="18" customHeight="1" x14ac:dyDescent="0.25">
      <c r="B4" s="1" t="s">
        <v>112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4.5" customHeight="1" x14ac:dyDescent="0.25"/>
    <row r="6" spans="1:28" x14ac:dyDescent="0.25">
      <c r="B6" s="20" t="s">
        <v>55</v>
      </c>
      <c r="P6" s="20" t="s">
        <v>56</v>
      </c>
    </row>
    <row r="7" spans="1:28" ht="24" customHeight="1" x14ac:dyDescent="0.25">
      <c r="B7" s="192" t="s">
        <v>0</v>
      </c>
      <c r="C7" s="189" t="s">
        <v>95</v>
      </c>
      <c r="D7" s="190"/>
      <c r="E7" s="190"/>
      <c r="F7" s="190"/>
      <c r="G7" s="190"/>
      <c r="H7" s="191"/>
      <c r="I7" s="190" t="s">
        <v>96</v>
      </c>
      <c r="J7" s="190"/>
      <c r="K7" s="190"/>
      <c r="L7" s="190"/>
      <c r="M7" s="190"/>
      <c r="N7" s="185"/>
      <c r="P7" s="192" t="s">
        <v>0</v>
      </c>
      <c r="Q7" s="189" t="s">
        <v>95</v>
      </c>
      <c r="R7" s="190"/>
      <c r="S7" s="190"/>
      <c r="T7" s="190"/>
      <c r="U7" s="190"/>
      <c r="V7" s="191"/>
      <c r="W7" s="190" t="s">
        <v>96</v>
      </c>
      <c r="X7" s="190"/>
      <c r="Y7" s="190"/>
      <c r="Z7" s="190"/>
      <c r="AA7" s="190"/>
      <c r="AB7" s="185"/>
    </row>
    <row r="8" spans="1:28" ht="34.5" customHeight="1" x14ac:dyDescent="0.25">
      <c r="B8" s="193"/>
      <c r="C8" s="49" t="s">
        <v>17</v>
      </c>
      <c r="D8" s="49" t="s">
        <v>18</v>
      </c>
      <c r="E8" s="49" t="s">
        <v>19</v>
      </c>
      <c r="F8" s="49" t="s">
        <v>20</v>
      </c>
      <c r="G8" s="49" t="s">
        <v>21</v>
      </c>
      <c r="H8" s="50" t="s">
        <v>97</v>
      </c>
      <c r="I8" s="48" t="s">
        <v>17</v>
      </c>
      <c r="J8" s="46" t="s">
        <v>18</v>
      </c>
      <c r="K8" s="46" t="s">
        <v>19</v>
      </c>
      <c r="L8" s="46" t="s">
        <v>20</v>
      </c>
      <c r="M8" s="46" t="s">
        <v>21</v>
      </c>
      <c r="N8" s="46" t="s">
        <v>97</v>
      </c>
      <c r="P8" s="193"/>
      <c r="Q8" s="49" t="s">
        <v>17</v>
      </c>
      <c r="R8" s="49" t="s">
        <v>18</v>
      </c>
      <c r="S8" s="49" t="s">
        <v>19</v>
      </c>
      <c r="T8" s="49" t="s">
        <v>20</v>
      </c>
      <c r="U8" s="49" t="s">
        <v>21</v>
      </c>
      <c r="V8" s="50" t="s">
        <v>97</v>
      </c>
      <c r="W8" s="48" t="s">
        <v>17</v>
      </c>
      <c r="X8" s="46" t="s">
        <v>18</v>
      </c>
      <c r="Y8" s="46" t="s">
        <v>19</v>
      </c>
      <c r="Z8" s="46" t="s">
        <v>20</v>
      </c>
      <c r="AA8" s="46" t="s">
        <v>21</v>
      </c>
      <c r="AB8" s="46" t="s">
        <v>97</v>
      </c>
    </row>
    <row r="9" spans="1:28" x14ac:dyDescent="0.25">
      <c r="B9" s="4" t="s">
        <v>4</v>
      </c>
      <c r="C9" s="4"/>
      <c r="D9" s="4"/>
      <c r="E9" s="4"/>
      <c r="F9" s="4"/>
      <c r="G9" s="4"/>
      <c r="H9" s="56"/>
      <c r="I9" s="4"/>
      <c r="J9" s="4"/>
      <c r="K9" s="4"/>
      <c r="L9" s="4"/>
      <c r="M9" s="4"/>
      <c r="N9" s="4"/>
      <c r="P9" s="4"/>
      <c r="Q9" s="5"/>
      <c r="R9" s="5"/>
      <c r="S9" s="5"/>
      <c r="T9" s="5"/>
      <c r="U9" s="5"/>
      <c r="V9" s="51"/>
    </row>
    <row r="10" spans="1:28" x14ac:dyDescent="0.25">
      <c r="B10" s="6" t="s">
        <v>4</v>
      </c>
      <c r="C10" s="7">
        <v>960</v>
      </c>
      <c r="D10" s="7">
        <v>392</v>
      </c>
      <c r="E10" s="7">
        <v>278</v>
      </c>
      <c r="F10" s="7">
        <v>186</v>
      </c>
      <c r="G10" s="7">
        <v>461</v>
      </c>
      <c r="H10" s="7">
        <v>2621</v>
      </c>
      <c r="I10" s="29">
        <v>852</v>
      </c>
      <c r="J10" s="7">
        <v>466</v>
      </c>
      <c r="K10" s="7">
        <v>458</v>
      </c>
      <c r="L10" s="7">
        <v>173</v>
      </c>
      <c r="M10" s="7">
        <v>197</v>
      </c>
      <c r="N10" s="7">
        <v>2752</v>
      </c>
      <c r="P10" s="6" t="s">
        <v>4</v>
      </c>
      <c r="Q10" s="11">
        <f>C10/SUM($C10:$H10)*100</f>
        <v>19.599836668027766</v>
      </c>
      <c r="R10" s="11">
        <f t="shared" ref="R10:V10" si="0">D10/SUM($C10:$H10)*100</f>
        <v>8.0032666394446714</v>
      </c>
      <c r="S10" s="11">
        <f t="shared" si="0"/>
        <v>5.6757860351163734</v>
      </c>
      <c r="T10" s="11">
        <f t="shared" si="0"/>
        <v>3.79746835443038</v>
      </c>
      <c r="U10" s="11">
        <f t="shared" si="0"/>
        <v>9.4120048999591663</v>
      </c>
      <c r="V10" s="81">
        <f t="shared" si="0"/>
        <v>53.511637403021638</v>
      </c>
      <c r="W10" s="27">
        <f t="shared" ref="W10:AB10" si="1">I10/SUM($I10:$N10)*100</f>
        <v>17.394855042874642</v>
      </c>
      <c r="X10" s="11">
        <f t="shared" si="1"/>
        <v>9.5140873826051457</v>
      </c>
      <c r="Y10" s="11">
        <f t="shared" si="1"/>
        <v>9.3507554103715798</v>
      </c>
      <c r="Z10" s="11">
        <f t="shared" si="1"/>
        <v>3.5320538995508368</v>
      </c>
      <c r="AA10" s="11">
        <f t="shared" si="1"/>
        <v>4.0220498162515312</v>
      </c>
      <c r="AB10" s="11">
        <f t="shared" si="1"/>
        <v>56.186198448346261</v>
      </c>
    </row>
    <row r="11" spans="1:28" x14ac:dyDescent="0.25">
      <c r="B11" s="4" t="s">
        <v>5</v>
      </c>
      <c r="C11" s="8"/>
      <c r="D11" s="8"/>
      <c r="E11" s="8"/>
      <c r="F11" s="8"/>
      <c r="G11" s="8"/>
      <c r="H11" s="53"/>
      <c r="I11" s="8"/>
      <c r="J11" s="8"/>
      <c r="K11" s="8"/>
      <c r="L11" s="8"/>
      <c r="M11" s="8"/>
      <c r="N11" s="8"/>
      <c r="P11" s="4" t="s">
        <v>5</v>
      </c>
      <c r="Q11" s="12"/>
      <c r="R11" s="12"/>
      <c r="S11" s="12"/>
      <c r="T11" s="12"/>
      <c r="U11" s="12"/>
      <c r="V11" s="82"/>
    </row>
    <row r="12" spans="1:28" x14ac:dyDescent="0.25">
      <c r="B12" s="9" t="s">
        <v>6</v>
      </c>
      <c r="C12" s="10">
        <v>46</v>
      </c>
      <c r="D12" s="10">
        <v>35</v>
      </c>
      <c r="E12" s="10">
        <v>32</v>
      </c>
      <c r="F12" s="10">
        <v>19</v>
      </c>
      <c r="G12" s="26">
        <v>75</v>
      </c>
      <c r="H12" s="54">
        <v>802</v>
      </c>
      <c r="I12" s="30">
        <v>55</v>
      </c>
      <c r="J12" s="10">
        <v>54</v>
      </c>
      <c r="K12" s="10">
        <v>70</v>
      </c>
      <c r="L12" s="10">
        <v>22</v>
      </c>
      <c r="M12" s="26">
        <v>44</v>
      </c>
      <c r="N12" s="44">
        <v>764</v>
      </c>
      <c r="P12" s="9" t="s">
        <v>6</v>
      </c>
      <c r="Q12" s="13">
        <f>C12/SUM($C12:$H12)*100</f>
        <v>4.5589692765113972</v>
      </c>
      <c r="R12" s="13">
        <f t="shared" ref="R12:R15" si="2">D12/SUM($C12:$H12)*100</f>
        <v>3.4687809712586719</v>
      </c>
      <c r="S12" s="13">
        <f t="shared" ref="S12:S15" si="3">E12/SUM($C12:$H12)*100</f>
        <v>3.1714568880079286</v>
      </c>
      <c r="T12" s="13">
        <f t="shared" ref="T12:T15" si="4">F12/SUM($C12:$H12)*100</f>
        <v>1.8830525272547076</v>
      </c>
      <c r="U12" s="13">
        <f t="shared" ref="U12:U15" si="5">G12/SUM($C12:$H12)*100</f>
        <v>7.4331020812685829</v>
      </c>
      <c r="V12" s="152">
        <f t="shared" ref="V12:V15" si="6">H12/SUM($C12:$H12)*100</f>
        <v>79.484638255698712</v>
      </c>
      <c r="W12" s="28">
        <f t="shared" ref="W12:W15" si="7">I12/SUM($I12:$N12)*100</f>
        <v>5.4509415262636276</v>
      </c>
      <c r="X12" s="13">
        <f t="shared" ref="X12:X15" si="8">J12/SUM($I12:$N12)*100</f>
        <v>5.3518334985133791</v>
      </c>
      <c r="Y12" s="13">
        <f t="shared" ref="Y12:Y15" si="9">K12/SUM($I12:$N12)*100</f>
        <v>6.9375619425173438</v>
      </c>
      <c r="Z12" s="13">
        <f t="shared" ref="Z12:Z15" si="10">L12/SUM($I12:$N12)*100</f>
        <v>2.180376610505451</v>
      </c>
      <c r="AA12" s="13">
        <f t="shared" ref="AA12:AA15" si="11">M12/SUM($I12:$N12)*100</f>
        <v>4.3607532210109019</v>
      </c>
      <c r="AB12" s="28">
        <f t="shared" ref="AB12:AB15" si="12">N12/SUM($I12:$N12)*100</f>
        <v>75.718533201189302</v>
      </c>
    </row>
    <row r="13" spans="1:28" x14ac:dyDescent="0.25">
      <c r="B13" s="9" t="s">
        <v>7</v>
      </c>
      <c r="C13" s="10">
        <v>249</v>
      </c>
      <c r="D13" s="10">
        <v>109</v>
      </c>
      <c r="E13" s="10">
        <v>79</v>
      </c>
      <c r="F13" s="10">
        <v>56</v>
      </c>
      <c r="G13" s="26">
        <v>150</v>
      </c>
      <c r="H13" s="54">
        <v>1088</v>
      </c>
      <c r="I13" s="30">
        <v>208</v>
      </c>
      <c r="J13" s="10">
        <v>139</v>
      </c>
      <c r="K13" s="10">
        <v>152</v>
      </c>
      <c r="L13" s="10">
        <v>68</v>
      </c>
      <c r="M13" s="26">
        <v>70</v>
      </c>
      <c r="N13" s="44">
        <v>1094</v>
      </c>
      <c r="P13" s="9" t="s">
        <v>7</v>
      </c>
      <c r="Q13" s="13">
        <f>C13/SUM($C13:$H13)*100</f>
        <v>14.384748700173311</v>
      </c>
      <c r="R13" s="13">
        <f t="shared" si="2"/>
        <v>6.2969381860196423</v>
      </c>
      <c r="S13" s="13">
        <f t="shared" si="3"/>
        <v>4.5638359329867129</v>
      </c>
      <c r="T13" s="13">
        <f t="shared" si="4"/>
        <v>3.2351242056614673</v>
      </c>
      <c r="U13" s="13">
        <f t="shared" si="5"/>
        <v>8.6655112651646444</v>
      </c>
      <c r="V13" s="152">
        <f t="shared" si="6"/>
        <v>62.853841709994221</v>
      </c>
      <c r="W13" s="28">
        <f t="shared" si="7"/>
        <v>12.016175621028308</v>
      </c>
      <c r="X13" s="13">
        <f t="shared" si="8"/>
        <v>8.0300404390525699</v>
      </c>
      <c r="Y13" s="13">
        <f t="shared" si="9"/>
        <v>8.7810514153668411</v>
      </c>
      <c r="Z13" s="13">
        <f t="shared" si="10"/>
        <v>3.9283651068746388</v>
      </c>
      <c r="AA13" s="13">
        <f t="shared" si="11"/>
        <v>4.0439052570768341</v>
      </c>
      <c r="AB13" s="28">
        <f t="shared" si="12"/>
        <v>63.200462160600814</v>
      </c>
    </row>
    <row r="14" spans="1:28" x14ac:dyDescent="0.25">
      <c r="B14" s="9" t="s">
        <v>8</v>
      </c>
      <c r="C14" s="10">
        <v>382</v>
      </c>
      <c r="D14" s="10">
        <v>127</v>
      </c>
      <c r="E14" s="10">
        <v>84</v>
      </c>
      <c r="F14" s="10">
        <v>65</v>
      </c>
      <c r="G14" s="26">
        <v>126</v>
      </c>
      <c r="H14" s="54">
        <v>617</v>
      </c>
      <c r="I14" s="30">
        <v>317</v>
      </c>
      <c r="J14" s="10">
        <v>137</v>
      </c>
      <c r="K14" s="10">
        <v>128</v>
      </c>
      <c r="L14" s="10">
        <v>55</v>
      </c>
      <c r="M14" s="26">
        <v>62</v>
      </c>
      <c r="N14" s="44">
        <v>702</v>
      </c>
      <c r="P14" s="9" t="s">
        <v>8</v>
      </c>
      <c r="Q14" s="13">
        <f t="shared" ref="Q14:Q15" si="13">C14/SUM($C14:$H14)*100</f>
        <v>27.26623840114204</v>
      </c>
      <c r="R14" s="13">
        <f t="shared" si="2"/>
        <v>9.0649536045681653</v>
      </c>
      <c r="S14" s="13">
        <f t="shared" si="3"/>
        <v>5.9957173447537473</v>
      </c>
      <c r="T14" s="13">
        <f t="shared" si="4"/>
        <v>4.6395431834403995</v>
      </c>
      <c r="U14" s="13">
        <f t="shared" si="5"/>
        <v>8.9935760171306214</v>
      </c>
      <c r="V14" s="152">
        <f t="shared" si="6"/>
        <v>44.039971448965026</v>
      </c>
      <c r="W14" s="28">
        <f t="shared" si="7"/>
        <v>22.626695217701641</v>
      </c>
      <c r="X14" s="13">
        <f t="shared" si="8"/>
        <v>9.7787294789436103</v>
      </c>
      <c r="Y14" s="13">
        <f t="shared" si="9"/>
        <v>9.1363311920057111</v>
      </c>
      <c r="Z14" s="13">
        <f t="shared" si="10"/>
        <v>3.9257673090649536</v>
      </c>
      <c r="AA14" s="13">
        <f t="shared" si="11"/>
        <v>4.4254104211277658</v>
      </c>
      <c r="AB14" s="28">
        <f t="shared" si="12"/>
        <v>50.107066381156315</v>
      </c>
    </row>
    <row r="15" spans="1:28" x14ac:dyDescent="0.25">
      <c r="B15" s="9" t="s">
        <v>9</v>
      </c>
      <c r="C15" s="10">
        <v>283</v>
      </c>
      <c r="D15" s="10">
        <v>121</v>
      </c>
      <c r="E15" s="10">
        <v>83</v>
      </c>
      <c r="F15" s="10">
        <v>46</v>
      </c>
      <c r="G15" s="26">
        <v>110</v>
      </c>
      <c r="H15" s="54">
        <v>114</v>
      </c>
      <c r="I15" s="30">
        <v>272</v>
      </c>
      <c r="J15" s="10">
        <v>136</v>
      </c>
      <c r="K15" s="10">
        <v>108</v>
      </c>
      <c r="L15" s="10">
        <v>28</v>
      </c>
      <c r="M15" s="26">
        <v>21</v>
      </c>
      <c r="N15" s="44">
        <v>192</v>
      </c>
      <c r="P15" s="9" t="s">
        <v>9</v>
      </c>
      <c r="Q15" s="13">
        <f t="shared" si="13"/>
        <v>37.384412153236454</v>
      </c>
      <c r="R15" s="13">
        <f t="shared" si="2"/>
        <v>15.984147952443859</v>
      </c>
      <c r="S15" s="13">
        <f t="shared" si="3"/>
        <v>10.96433289299868</v>
      </c>
      <c r="T15" s="13">
        <f t="shared" si="4"/>
        <v>6.0766182298546898</v>
      </c>
      <c r="U15" s="13">
        <f t="shared" si="5"/>
        <v>14.53104359313078</v>
      </c>
      <c r="V15" s="152">
        <f t="shared" si="6"/>
        <v>15.059445178335535</v>
      </c>
      <c r="W15" s="28">
        <f t="shared" si="7"/>
        <v>35.931307793923381</v>
      </c>
      <c r="X15" s="13">
        <f t="shared" si="8"/>
        <v>17.96565389696169</v>
      </c>
      <c r="Y15" s="13">
        <f t="shared" si="9"/>
        <v>14.266842800528401</v>
      </c>
      <c r="Z15" s="13">
        <f t="shared" si="10"/>
        <v>3.6988110964332894</v>
      </c>
      <c r="AA15" s="13">
        <f t="shared" si="11"/>
        <v>2.7741083223249667</v>
      </c>
      <c r="AB15" s="28">
        <f t="shared" si="12"/>
        <v>25.363276089828268</v>
      </c>
    </row>
    <row r="16" spans="1:28" x14ac:dyDescent="0.25">
      <c r="B16" s="4" t="s">
        <v>45</v>
      </c>
      <c r="C16" s="8"/>
      <c r="D16" s="8"/>
      <c r="E16" s="8"/>
      <c r="F16" s="8"/>
      <c r="G16" s="8"/>
      <c r="H16" s="53"/>
      <c r="I16" s="8"/>
      <c r="J16" s="8"/>
      <c r="K16" s="8"/>
      <c r="L16" s="8"/>
      <c r="M16" s="8"/>
      <c r="N16" s="8"/>
      <c r="P16" s="4" t="s">
        <v>45</v>
      </c>
      <c r="Q16" s="12"/>
      <c r="R16" s="12"/>
      <c r="S16" s="12"/>
      <c r="T16" s="12"/>
      <c r="U16" s="12"/>
      <c r="V16" s="82"/>
    </row>
    <row r="17" spans="2:28" x14ac:dyDescent="0.25">
      <c r="B17" s="9" t="s">
        <v>38</v>
      </c>
      <c r="C17" s="10">
        <v>406</v>
      </c>
      <c r="D17" s="10">
        <v>140</v>
      </c>
      <c r="E17" s="10">
        <v>53</v>
      </c>
      <c r="F17" s="10">
        <v>29</v>
      </c>
      <c r="G17" s="26">
        <v>30</v>
      </c>
      <c r="H17" s="54">
        <v>765</v>
      </c>
      <c r="I17" s="30">
        <v>285</v>
      </c>
      <c r="J17" s="10">
        <v>122</v>
      </c>
      <c r="K17" s="10">
        <v>92</v>
      </c>
      <c r="L17" s="10">
        <v>37</v>
      </c>
      <c r="M17" s="26">
        <v>42</v>
      </c>
      <c r="N17" s="44">
        <v>845</v>
      </c>
      <c r="P17" s="9" t="s">
        <v>38</v>
      </c>
      <c r="Q17" s="13">
        <f t="shared" ref="Q17:Q23" si="14">C17/SUM($C17:$H17)*100</f>
        <v>28.531271960646521</v>
      </c>
      <c r="R17" s="13">
        <f t="shared" ref="R17:R23" si="15">D17/SUM($C17:$H17)*100</f>
        <v>9.8383696416022488</v>
      </c>
      <c r="S17" s="13">
        <f t="shared" ref="S17:S23" si="16">E17/SUM($C17:$H17)*100</f>
        <v>3.7245256500351367</v>
      </c>
      <c r="T17" s="13">
        <f t="shared" ref="T17:T23" si="17">F17/SUM($C17:$H17)*100</f>
        <v>2.0379479971890371</v>
      </c>
      <c r="U17" s="13">
        <f t="shared" ref="U17:U23" si="18">G17/SUM($C17:$H17)*100</f>
        <v>2.1082220660576247</v>
      </c>
      <c r="V17" s="152">
        <f t="shared" ref="V17:V23" si="19">H17/SUM($C17:$H17)*100</f>
        <v>53.759662684469433</v>
      </c>
      <c r="W17" s="28">
        <f t="shared" ref="W17" si="20">I17/SUM($I17:$N17)*100</f>
        <v>20.028109627547437</v>
      </c>
      <c r="X17" s="13">
        <f t="shared" ref="X17" si="21">J17/SUM($I17:$N17)*100</f>
        <v>8.5734364019676743</v>
      </c>
      <c r="Y17" s="13">
        <f t="shared" ref="Y17" si="22">K17/SUM($I17:$N17)*100</f>
        <v>6.4652143359100496</v>
      </c>
      <c r="Z17" s="13">
        <f t="shared" ref="Z17" si="23">L17/SUM($I17:$N17)*100</f>
        <v>2.6001405481377371</v>
      </c>
      <c r="AA17" s="13">
        <f t="shared" ref="AA17" si="24">M17/SUM($I17:$N17)*100</f>
        <v>2.9515108924806746</v>
      </c>
      <c r="AB17" s="28">
        <f t="shared" ref="AB17" si="25">N17/SUM($I17:$N17)*100</f>
        <v>59.381588193956425</v>
      </c>
    </row>
    <row r="18" spans="2:28" x14ac:dyDescent="0.25">
      <c r="B18" s="9" t="s">
        <v>39</v>
      </c>
      <c r="C18" s="10">
        <v>103</v>
      </c>
      <c r="D18" s="10">
        <v>38</v>
      </c>
      <c r="E18" s="10">
        <v>25</v>
      </c>
      <c r="F18" s="10">
        <v>13</v>
      </c>
      <c r="G18" s="26">
        <v>24</v>
      </c>
      <c r="H18" s="54">
        <v>358</v>
      </c>
      <c r="I18" s="30">
        <v>90</v>
      </c>
      <c r="J18" s="10">
        <v>41</v>
      </c>
      <c r="K18" s="10">
        <v>35</v>
      </c>
      <c r="L18" s="10">
        <v>14</v>
      </c>
      <c r="M18" s="26">
        <v>11</v>
      </c>
      <c r="N18" s="44">
        <v>370</v>
      </c>
      <c r="P18" s="9" t="s">
        <v>39</v>
      </c>
      <c r="Q18" s="13">
        <f t="shared" si="14"/>
        <v>18.360071301247771</v>
      </c>
      <c r="R18" s="13">
        <f t="shared" si="15"/>
        <v>6.7736185383244205</v>
      </c>
      <c r="S18" s="13">
        <f t="shared" si="16"/>
        <v>4.4563279857397502</v>
      </c>
      <c r="T18" s="13">
        <f t="shared" si="17"/>
        <v>2.3172905525846703</v>
      </c>
      <c r="U18" s="13">
        <f t="shared" si="18"/>
        <v>4.2780748663101598</v>
      </c>
      <c r="V18" s="152">
        <f t="shared" si="19"/>
        <v>63.814616755793232</v>
      </c>
      <c r="W18" s="28">
        <f t="shared" ref="W18:W26" si="26">I18/SUM($I18:$N18)*100</f>
        <v>16.042780748663102</v>
      </c>
      <c r="X18" s="13">
        <f t="shared" ref="X18:X26" si="27">J18/SUM($I18:$N18)*100</f>
        <v>7.3083778966131909</v>
      </c>
      <c r="Y18" s="13">
        <f t="shared" ref="Y18:Y26" si="28">K18/SUM($I18:$N18)*100</f>
        <v>6.2388591800356501</v>
      </c>
      <c r="Z18" s="13">
        <f t="shared" ref="Z18:Z26" si="29">L18/SUM($I18:$N18)*100</f>
        <v>2.4955436720142603</v>
      </c>
      <c r="AA18" s="13">
        <f t="shared" ref="AA18:AA26" si="30">M18/SUM($I18:$N18)*100</f>
        <v>1.9607843137254901</v>
      </c>
      <c r="AB18" s="28">
        <f t="shared" ref="AB18:AB26" si="31">N18/SUM($I18:$N18)*100</f>
        <v>65.953654188948306</v>
      </c>
    </row>
    <row r="19" spans="2:28" x14ac:dyDescent="0.25">
      <c r="B19" s="9" t="s">
        <v>40</v>
      </c>
      <c r="C19" s="10">
        <v>218</v>
      </c>
      <c r="D19" s="10">
        <v>109</v>
      </c>
      <c r="E19" s="10">
        <v>64</v>
      </c>
      <c r="F19" s="10">
        <v>41</v>
      </c>
      <c r="G19" s="26">
        <v>120</v>
      </c>
      <c r="H19" s="54">
        <v>913</v>
      </c>
      <c r="I19" s="30">
        <v>176</v>
      </c>
      <c r="J19" s="10">
        <v>142</v>
      </c>
      <c r="K19" s="10">
        <v>152</v>
      </c>
      <c r="L19" s="10">
        <v>54</v>
      </c>
      <c r="M19" s="26">
        <v>71</v>
      </c>
      <c r="N19" s="44">
        <v>870</v>
      </c>
      <c r="P19" s="9" t="s">
        <v>40</v>
      </c>
      <c r="Q19" s="13">
        <f t="shared" si="14"/>
        <v>14.880546075085324</v>
      </c>
      <c r="R19" s="13">
        <f t="shared" si="15"/>
        <v>7.4402730375426618</v>
      </c>
      <c r="S19" s="13">
        <f t="shared" si="16"/>
        <v>4.3686006825938568</v>
      </c>
      <c r="T19" s="13">
        <f t="shared" si="17"/>
        <v>2.7986348122866893</v>
      </c>
      <c r="U19" s="13">
        <f t="shared" si="18"/>
        <v>8.1911262798634805</v>
      </c>
      <c r="V19" s="152">
        <f t="shared" si="19"/>
        <v>62.320819112627987</v>
      </c>
      <c r="W19" s="28">
        <f t="shared" si="26"/>
        <v>12.013651877133105</v>
      </c>
      <c r="X19" s="13">
        <f t="shared" si="27"/>
        <v>9.692832764505118</v>
      </c>
      <c r="Y19" s="13">
        <f t="shared" si="28"/>
        <v>10.375426621160409</v>
      </c>
      <c r="Z19" s="13">
        <f t="shared" si="29"/>
        <v>3.6860068259385668</v>
      </c>
      <c r="AA19" s="13">
        <f t="shared" si="30"/>
        <v>4.846416382252559</v>
      </c>
      <c r="AB19" s="28">
        <f t="shared" si="31"/>
        <v>59.385665529010232</v>
      </c>
    </row>
    <row r="20" spans="2:28" x14ac:dyDescent="0.25">
      <c r="B20" s="9" t="s">
        <v>41</v>
      </c>
      <c r="C20" s="10">
        <v>49</v>
      </c>
      <c r="D20" s="10">
        <v>17</v>
      </c>
      <c r="E20" s="10">
        <v>13</v>
      </c>
      <c r="F20" s="10">
        <v>15</v>
      </c>
      <c r="G20" s="26">
        <v>9</v>
      </c>
      <c r="H20" s="54">
        <v>61</v>
      </c>
      <c r="I20" s="30">
        <v>36</v>
      </c>
      <c r="J20" s="10">
        <v>19</v>
      </c>
      <c r="K20" s="10">
        <v>23</v>
      </c>
      <c r="L20" s="10">
        <v>9</v>
      </c>
      <c r="M20" s="26">
        <v>4</v>
      </c>
      <c r="N20" s="44">
        <v>73</v>
      </c>
      <c r="P20" s="9" t="s">
        <v>41</v>
      </c>
      <c r="Q20" s="13">
        <f t="shared" si="14"/>
        <v>29.878048780487802</v>
      </c>
      <c r="R20" s="13">
        <f t="shared" si="15"/>
        <v>10.365853658536585</v>
      </c>
      <c r="S20" s="13">
        <f t="shared" si="16"/>
        <v>7.9268292682926829</v>
      </c>
      <c r="T20" s="13">
        <f t="shared" si="17"/>
        <v>9.1463414634146343</v>
      </c>
      <c r="U20" s="13">
        <f t="shared" si="18"/>
        <v>5.4878048780487809</v>
      </c>
      <c r="V20" s="152">
        <f t="shared" si="19"/>
        <v>37.195121951219512</v>
      </c>
      <c r="W20" s="28">
        <f t="shared" si="26"/>
        <v>21.951219512195124</v>
      </c>
      <c r="X20" s="13">
        <f t="shared" si="27"/>
        <v>11.585365853658537</v>
      </c>
      <c r="Y20" s="13">
        <f t="shared" si="28"/>
        <v>14.02439024390244</v>
      </c>
      <c r="Z20" s="13">
        <f t="shared" si="29"/>
        <v>5.4878048780487809</v>
      </c>
      <c r="AA20" s="13">
        <f t="shared" si="30"/>
        <v>2.4390243902439024</v>
      </c>
      <c r="AB20" s="28">
        <f t="shared" si="31"/>
        <v>44.512195121951223</v>
      </c>
    </row>
    <row r="21" spans="2:28" x14ac:dyDescent="0.25">
      <c r="B21" s="9" t="s">
        <v>42</v>
      </c>
      <c r="C21" s="10">
        <v>54</v>
      </c>
      <c r="D21" s="10">
        <v>16</v>
      </c>
      <c r="E21" s="10">
        <v>9</v>
      </c>
      <c r="F21" s="10">
        <v>6</v>
      </c>
      <c r="G21" s="26">
        <v>8</v>
      </c>
      <c r="H21" s="54">
        <v>213</v>
      </c>
      <c r="I21" s="30">
        <v>49</v>
      </c>
      <c r="J21" s="10">
        <v>25</v>
      </c>
      <c r="K21" s="10">
        <v>34</v>
      </c>
      <c r="L21" s="10">
        <v>23</v>
      </c>
      <c r="M21" s="26">
        <v>11</v>
      </c>
      <c r="N21" s="44">
        <v>164</v>
      </c>
      <c r="P21" s="9" t="s">
        <v>42</v>
      </c>
      <c r="Q21" s="13">
        <f t="shared" si="14"/>
        <v>17.647058823529413</v>
      </c>
      <c r="R21" s="13">
        <f t="shared" si="15"/>
        <v>5.2287581699346406</v>
      </c>
      <c r="S21" s="13">
        <f t="shared" si="16"/>
        <v>2.9411764705882351</v>
      </c>
      <c r="T21" s="13">
        <f t="shared" si="17"/>
        <v>1.9607843137254901</v>
      </c>
      <c r="U21" s="13">
        <f t="shared" si="18"/>
        <v>2.6143790849673203</v>
      </c>
      <c r="V21" s="152">
        <f t="shared" si="19"/>
        <v>69.607843137254903</v>
      </c>
      <c r="W21" s="28">
        <f t="shared" si="26"/>
        <v>16.013071895424837</v>
      </c>
      <c r="X21" s="13">
        <f t="shared" si="27"/>
        <v>8.1699346405228752</v>
      </c>
      <c r="Y21" s="13">
        <f t="shared" si="28"/>
        <v>11.111111111111111</v>
      </c>
      <c r="Z21" s="13">
        <f t="shared" si="29"/>
        <v>7.5163398692810457</v>
      </c>
      <c r="AA21" s="13">
        <f t="shared" si="30"/>
        <v>3.594771241830065</v>
      </c>
      <c r="AB21" s="28">
        <f t="shared" si="31"/>
        <v>53.594771241830067</v>
      </c>
    </row>
    <row r="22" spans="2:28" x14ac:dyDescent="0.25">
      <c r="B22" s="9" t="s">
        <v>43</v>
      </c>
      <c r="C22" s="10">
        <v>7</v>
      </c>
      <c r="D22" s="10">
        <v>16</v>
      </c>
      <c r="E22" s="10">
        <v>24</v>
      </c>
      <c r="F22" s="10">
        <v>23</v>
      </c>
      <c r="G22" s="26">
        <v>83</v>
      </c>
      <c r="H22" s="54">
        <v>51</v>
      </c>
      <c r="I22" s="30">
        <v>48</v>
      </c>
      <c r="J22" s="10">
        <v>25</v>
      </c>
      <c r="K22" s="10">
        <v>26</v>
      </c>
      <c r="L22" s="10">
        <v>12</v>
      </c>
      <c r="M22" s="26">
        <v>10</v>
      </c>
      <c r="N22" s="44">
        <v>83</v>
      </c>
      <c r="P22" s="9" t="s">
        <v>43</v>
      </c>
      <c r="Q22" s="13">
        <f t="shared" si="14"/>
        <v>3.4313725490196081</v>
      </c>
      <c r="R22" s="13">
        <f t="shared" si="15"/>
        <v>7.8431372549019605</v>
      </c>
      <c r="S22" s="13">
        <f t="shared" si="16"/>
        <v>11.76470588235294</v>
      </c>
      <c r="T22" s="13">
        <f t="shared" si="17"/>
        <v>11.274509803921569</v>
      </c>
      <c r="U22" s="13">
        <f t="shared" si="18"/>
        <v>40.686274509803923</v>
      </c>
      <c r="V22" s="152">
        <f t="shared" si="19"/>
        <v>25</v>
      </c>
      <c r="W22" s="28">
        <f t="shared" si="26"/>
        <v>23.52941176470588</v>
      </c>
      <c r="X22" s="13">
        <f t="shared" si="27"/>
        <v>12.254901960784313</v>
      </c>
      <c r="Y22" s="13">
        <f t="shared" si="28"/>
        <v>12.745098039215685</v>
      </c>
      <c r="Z22" s="13">
        <f t="shared" si="29"/>
        <v>5.8823529411764701</v>
      </c>
      <c r="AA22" s="13">
        <f t="shared" si="30"/>
        <v>4.9019607843137258</v>
      </c>
      <c r="AB22" s="28">
        <f t="shared" si="31"/>
        <v>40.686274509803923</v>
      </c>
    </row>
    <row r="23" spans="2:28" x14ac:dyDescent="0.25">
      <c r="B23" s="9" t="s">
        <v>44</v>
      </c>
      <c r="C23" s="10">
        <v>123</v>
      </c>
      <c r="D23" s="10">
        <v>56</v>
      </c>
      <c r="E23" s="10">
        <v>90</v>
      </c>
      <c r="F23" s="10">
        <v>59</v>
      </c>
      <c r="G23" s="26">
        <v>187</v>
      </c>
      <c r="H23" s="54">
        <v>260</v>
      </c>
      <c r="I23" s="30">
        <v>168</v>
      </c>
      <c r="J23" s="10">
        <v>92</v>
      </c>
      <c r="K23" s="10">
        <v>96</v>
      </c>
      <c r="L23" s="10">
        <v>24</v>
      </c>
      <c r="M23" s="26">
        <v>48</v>
      </c>
      <c r="N23" s="44">
        <v>347</v>
      </c>
      <c r="P23" s="9" t="s">
        <v>44</v>
      </c>
      <c r="Q23" s="13">
        <f t="shared" si="14"/>
        <v>15.870967741935486</v>
      </c>
      <c r="R23" s="13">
        <f t="shared" si="15"/>
        <v>7.2258064516129039</v>
      </c>
      <c r="S23" s="13">
        <f t="shared" si="16"/>
        <v>11.612903225806452</v>
      </c>
      <c r="T23" s="13">
        <f t="shared" si="17"/>
        <v>7.6129032258064511</v>
      </c>
      <c r="U23" s="13">
        <f t="shared" si="18"/>
        <v>24.129032258064516</v>
      </c>
      <c r="V23" s="152">
        <f t="shared" si="19"/>
        <v>33.548387096774199</v>
      </c>
      <c r="W23" s="28">
        <f t="shared" si="26"/>
        <v>21.677419354838708</v>
      </c>
      <c r="X23" s="13">
        <f t="shared" si="27"/>
        <v>11.870967741935484</v>
      </c>
      <c r="Y23" s="13">
        <f t="shared" si="28"/>
        <v>12.387096774193548</v>
      </c>
      <c r="Z23" s="13">
        <f t="shared" si="29"/>
        <v>3.096774193548387</v>
      </c>
      <c r="AA23" s="13">
        <f t="shared" si="30"/>
        <v>6.193548387096774</v>
      </c>
      <c r="AB23" s="28">
        <f t="shared" si="31"/>
        <v>44.774193548387096</v>
      </c>
    </row>
    <row r="24" spans="2:28" x14ac:dyDescent="0.25">
      <c r="B24" s="4" t="s">
        <v>75</v>
      </c>
      <c r="C24" s="19"/>
      <c r="D24" s="19"/>
      <c r="E24" s="19"/>
      <c r="F24" s="55"/>
      <c r="G24" s="55"/>
      <c r="H24" s="84"/>
      <c r="I24" s="19"/>
      <c r="J24" s="19"/>
      <c r="K24" s="19"/>
      <c r="P24" s="4" t="s">
        <v>75</v>
      </c>
      <c r="Q24" s="19"/>
      <c r="R24" s="19"/>
      <c r="S24" s="19"/>
      <c r="T24" s="55"/>
      <c r="U24" s="55"/>
      <c r="V24" s="56"/>
      <c r="W24" s="4"/>
      <c r="X24" s="4"/>
      <c r="Y24" s="4"/>
      <c r="Z24" s="4"/>
      <c r="AA24" s="4"/>
      <c r="AB24" s="4"/>
    </row>
    <row r="25" spans="2:28" x14ac:dyDescent="0.25">
      <c r="B25" s="9" t="s">
        <v>76</v>
      </c>
      <c r="C25" s="10">
        <v>626</v>
      </c>
      <c r="D25" s="10">
        <v>258</v>
      </c>
      <c r="E25" s="10">
        <v>193</v>
      </c>
      <c r="F25" s="10">
        <v>124</v>
      </c>
      <c r="G25" s="26">
        <v>328</v>
      </c>
      <c r="H25" s="54">
        <v>2063</v>
      </c>
      <c r="I25" s="30">
        <v>535</v>
      </c>
      <c r="J25" s="10">
        <v>338</v>
      </c>
      <c r="K25" s="10">
        <v>335</v>
      </c>
      <c r="L25" s="10">
        <v>135</v>
      </c>
      <c r="M25" s="26">
        <v>154</v>
      </c>
      <c r="N25" s="44">
        <v>2095</v>
      </c>
      <c r="P25" s="9" t="s">
        <v>76</v>
      </c>
      <c r="Q25" s="40">
        <f t="shared" ref="Q25:Q26" si="32">C25/SUM($C25:$H25)*100</f>
        <v>17.42761692650334</v>
      </c>
      <c r="R25" s="40">
        <f t="shared" ref="R25:R26" si="33">D25/SUM($C25:$H25)*100</f>
        <v>7.1826280623608021</v>
      </c>
      <c r="S25" s="40">
        <f t="shared" ref="S25:S26" si="34">E25/SUM($C25:$H25)*100</f>
        <v>5.3730512249443212</v>
      </c>
      <c r="T25" s="40">
        <f t="shared" ref="T25:T26" si="35">F25/SUM($C25:$H25)*100</f>
        <v>3.4521158129175946</v>
      </c>
      <c r="U25" s="40">
        <f t="shared" ref="U25:U26" si="36">G25/SUM($C25:$H25)*100</f>
        <v>9.1314031180400885</v>
      </c>
      <c r="V25" s="153">
        <f t="shared" ref="V25:V26" si="37">H25/SUM($C25:$H25)*100</f>
        <v>57.433184855233854</v>
      </c>
      <c r="W25" s="28">
        <f t="shared" si="26"/>
        <v>14.894209354120266</v>
      </c>
      <c r="X25" s="13">
        <f t="shared" si="27"/>
        <v>9.4097995545657014</v>
      </c>
      <c r="Y25" s="13">
        <f t="shared" si="28"/>
        <v>9.3262806236080174</v>
      </c>
      <c r="Z25" s="13">
        <f t="shared" si="29"/>
        <v>3.7583518930957682</v>
      </c>
      <c r="AA25" s="13">
        <f t="shared" si="30"/>
        <v>4.2873051224944323</v>
      </c>
      <c r="AB25" s="28">
        <f t="shared" si="31"/>
        <v>58.324053452115812</v>
      </c>
    </row>
    <row r="26" spans="2:28" x14ac:dyDescent="0.25">
      <c r="B26" s="9" t="s">
        <v>77</v>
      </c>
      <c r="C26" s="10">
        <v>334</v>
      </c>
      <c r="D26" s="10">
        <v>134</v>
      </c>
      <c r="E26" s="10">
        <v>85</v>
      </c>
      <c r="F26" s="10">
        <v>62</v>
      </c>
      <c r="G26" s="26">
        <v>133</v>
      </c>
      <c r="H26" s="54">
        <v>558</v>
      </c>
      <c r="I26" s="30">
        <v>317</v>
      </c>
      <c r="J26" s="10">
        <v>128</v>
      </c>
      <c r="K26" s="10">
        <v>123</v>
      </c>
      <c r="L26" s="10">
        <v>38</v>
      </c>
      <c r="M26" s="26">
        <v>43</v>
      </c>
      <c r="N26" s="44">
        <v>657</v>
      </c>
      <c r="P26" s="9" t="s">
        <v>77</v>
      </c>
      <c r="Q26" s="40">
        <f t="shared" si="32"/>
        <v>25.57427258805513</v>
      </c>
      <c r="R26" s="40">
        <f t="shared" si="33"/>
        <v>10.260336906584993</v>
      </c>
      <c r="S26" s="40">
        <f t="shared" si="34"/>
        <v>6.5084226646248089</v>
      </c>
      <c r="T26" s="40">
        <f t="shared" si="35"/>
        <v>4.7473200612557429</v>
      </c>
      <c r="U26" s="40">
        <f t="shared" si="36"/>
        <v>10.183767228177642</v>
      </c>
      <c r="V26" s="153">
        <f t="shared" si="37"/>
        <v>42.725880551301685</v>
      </c>
      <c r="W26" s="28">
        <f t="shared" si="26"/>
        <v>24.272588055130168</v>
      </c>
      <c r="X26" s="13">
        <f t="shared" si="27"/>
        <v>9.8009188361408892</v>
      </c>
      <c r="Y26" s="13">
        <f t="shared" si="28"/>
        <v>9.418070444104135</v>
      </c>
      <c r="Z26" s="13">
        <f t="shared" si="29"/>
        <v>2.9096477794793261</v>
      </c>
      <c r="AA26" s="13">
        <f t="shared" si="30"/>
        <v>3.2924961715160794</v>
      </c>
      <c r="AB26" s="28">
        <f t="shared" si="31"/>
        <v>50.306278713629403</v>
      </c>
    </row>
  </sheetData>
  <mergeCells count="6">
    <mergeCell ref="C7:H7"/>
    <mergeCell ref="I7:N7"/>
    <mergeCell ref="B7:B8"/>
    <mergeCell ref="Q7:V7"/>
    <mergeCell ref="W7:AB7"/>
    <mergeCell ref="P7:P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4" width="12.140625" customWidth="1"/>
    <col min="5" max="5" width="14.28515625" customWidth="1"/>
    <col min="6" max="22" width="12.140625" customWidth="1"/>
    <col min="23" max="23" width="3.42578125" customWidth="1"/>
    <col min="24" max="24" width="27.7109375" customWidth="1"/>
  </cols>
  <sheetData>
    <row r="1" spans="1:44" ht="18" x14ac:dyDescent="0.25">
      <c r="B1" s="1" t="s">
        <v>58</v>
      </c>
    </row>
    <row r="2" spans="1:44" ht="18" x14ac:dyDescent="0.25">
      <c r="A2" s="31"/>
      <c r="B2" s="1" t="s">
        <v>105</v>
      </c>
    </row>
    <row r="3" spans="1:44" x14ac:dyDescent="0.25">
      <c r="B3" s="32" t="s">
        <v>61</v>
      </c>
    </row>
    <row r="4" spans="1:44" ht="18" customHeight="1" x14ac:dyDescent="0.25">
      <c r="B4" s="1" t="s">
        <v>103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55</v>
      </c>
      <c r="X6" s="20" t="s">
        <v>56</v>
      </c>
    </row>
    <row r="7" spans="1:44" ht="24.75" customHeight="1" x14ac:dyDescent="0.25">
      <c r="B7" s="178" t="s">
        <v>0</v>
      </c>
      <c r="C7" s="178" t="s">
        <v>31</v>
      </c>
      <c r="D7" s="178"/>
      <c r="E7" s="178"/>
      <c r="F7" s="189"/>
      <c r="G7" s="180"/>
      <c r="H7" s="181" t="s">
        <v>32</v>
      </c>
      <c r="I7" s="178"/>
      <c r="J7" s="178"/>
      <c r="K7" s="189"/>
      <c r="L7" s="182"/>
      <c r="M7" s="183" t="s">
        <v>33</v>
      </c>
      <c r="N7" s="178"/>
      <c r="O7" s="178"/>
      <c r="P7" s="189"/>
      <c r="Q7" s="184"/>
      <c r="R7" s="185" t="s">
        <v>34</v>
      </c>
      <c r="S7" s="178"/>
      <c r="T7" s="178"/>
      <c r="U7" s="178"/>
      <c r="V7" s="178"/>
      <c r="X7" s="178" t="s">
        <v>0</v>
      </c>
      <c r="Y7" s="178" t="s">
        <v>31</v>
      </c>
      <c r="Z7" s="178"/>
      <c r="AA7" s="178"/>
      <c r="AB7" s="189"/>
      <c r="AC7" s="180"/>
      <c r="AD7" s="181" t="s">
        <v>32</v>
      </c>
      <c r="AE7" s="178"/>
      <c r="AF7" s="178"/>
      <c r="AG7" s="189"/>
      <c r="AH7" s="182"/>
      <c r="AI7" s="183" t="s">
        <v>33</v>
      </c>
      <c r="AJ7" s="178"/>
      <c r="AK7" s="178"/>
      <c r="AL7" s="189"/>
      <c r="AM7" s="184"/>
      <c r="AN7" s="185" t="s">
        <v>34</v>
      </c>
      <c r="AO7" s="178"/>
      <c r="AP7" s="178"/>
      <c r="AQ7" s="178"/>
      <c r="AR7" s="178"/>
    </row>
    <row r="8" spans="1:44" ht="56.25" x14ac:dyDescent="0.25">
      <c r="B8" s="179"/>
      <c r="C8" s="49" t="s">
        <v>35</v>
      </c>
      <c r="D8" s="49" t="s">
        <v>36</v>
      </c>
      <c r="E8" s="49" t="s">
        <v>37</v>
      </c>
      <c r="F8" s="25" t="s">
        <v>73</v>
      </c>
      <c r="G8" s="50" t="s">
        <v>29</v>
      </c>
      <c r="H8" s="57" t="s">
        <v>35</v>
      </c>
      <c r="I8" s="49" t="s">
        <v>36</v>
      </c>
      <c r="J8" s="49" t="s">
        <v>37</v>
      </c>
      <c r="K8" s="25" t="s">
        <v>73</v>
      </c>
      <c r="L8" s="58" t="s">
        <v>29</v>
      </c>
      <c r="M8" s="69" t="s">
        <v>35</v>
      </c>
      <c r="N8" s="49" t="s">
        <v>36</v>
      </c>
      <c r="O8" s="49" t="s">
        <v>37</v>
      </c>
      <c r="P8" s="25" t="s">
        <v>73</v>
      </c>
      <c r="Q8" s="70" t="s">
        <v>29</v>
      </c>
      <c r="R8" s="24" t="s">
        <v>35</v>
      </c>
      <c r="S8" s="14" t="s">
        <v>36</v>
      </c>
      <c r="T8" s="14" t="s">
        <v>37</v>
      </c>
      <c r="U8" s="25" t="s">
        <v>73</v>
      </c>
      <c r="V8" s="14" t="s">
        <v>29</v>
      </c>
      <c r="X8" s="179"/>
      <c r="Y8" s="49" t="s">
        <v>35</v>
      </c>
      <c r="Z8" s="49" t="s">
        <v>36</v>
      </c>
      <c r="AA8" s="49" t="s">
        <v>37</v>
      </c>
      <c r="AB8" s="25" t="s">
        <v>73</v>
      </c>
      <c r="AC8" s="50" t="s">
        <v>29</v>
      </c>
      <c r="AD8" s="57" t="s">
        <v>35</v>
      </c>
      <c r="AE8" s="49" t="s">
        <v>36</v>
      </c>
      <c r="AF8" s="49" t="s">
        <v>37</v>
      </c>
      <c r="AG8" s="25" t="s">
        <v>73</v>
      </c>
      <c r="AH8" s="58" t="s">
        <v>29</v>
      </c>
      <c r="AI8" s="69" t="s">
        <v>35</v>
      </c>
      <c r="AJ8" s="49" t="s">
        <v>36</v>
      </c>
      <c r="AK8" s="49" t="s">
        <v>37</v>
      </c>
      <c r="AL8" s="25" t="s">
        <v>73</v>
      </c>
      <c r="AM8" s="70" t="s">
        <v>29</v>
      </c>
      <c r="AN8" s="24" t="s">
        <v>35</v>
      </c>
      <c r="AO8" s="14" t="s">
        <v>36</v>
      </c>
      <c r="AP8" s="14" t="s">
        <v>37</v>
      </c>
      <c r="AQ8" s="25" t="s">
        <v>73</v>
      </c>
      <c r="AR8" s="14" t="s">
        <v>29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777</v>
      </c>
      <c r="D10" s="7">
        <v>449</v>
      </c>
      <c r="E10" s="7">
        <v>2450</v>
      </c>
      <c r="F10" s="7">
        <v>293</v>
      </c>
      <c r="G10" s="52">
        <v>929</v>
      </c>
      <c r="H10" s="61">
        <v>510</v>
      </c>
      <c r="I10" s="7">
        <v>856</v>
      </c>
      <c r="J10" s="7">
        <v>2271</v>
      </c>
      <c r="K10" s="7">
        <v>249</v>
      </c>
      <c r="L10" s="62">
        <v>1012</v>
      </c>
      <c r="M10" s="73">
        <v>889</v>
      </c>
      <c r="N10" s="7">
        <v>645</v>
      </c>
      <c r="O10" s="7">
        <v>2250</v>
      </c>
      <c r="P10" s="7">
        <v>265</v>
      </c>
      <c r="Q10" s="74">
        <v>849</v>
      </c>
      <c r="R10" s="29">
        <v>314</v>
      </c>
      <c r="S10" s="7">
        <v>653</v>
      </c>
      <c r="T10" s="7">
        <v>1912</v>
      </c>
      <c r="U10" s="7">
        <v>301</v>
      </c>
      <c r="V10" s="7">
        <v>1718</v>
      </c>
      <c r="X10" s="6" t="s">
        <v>4</v>
      </c>
      <c r="Y10" s="11">
        <f>C10/SUM($C10:$G10)*100</f>
        <v>15.863617803184974</v>
      </c>
      <c r="Z10" s="11">
        <f>D10/SUM($C10:$G10)*100</f>
        <v>9.16700694160882</v>
      </c>
      <c r="AA10" s="11">
        <f t="shared" ref="AA10:AC10" si="0">E10/SUM($C10:$G10)*100</f>
        <v>50.020416496529194</v>
      </c>
      <c r="AB10" s="11">
        <f t="shared" si="0"/>
        <v>5.982033483054308</v>
      </c>
      <c r="AC10" s="81">
        <f t="shared" si="0"/>
        <v>18.966925275622703</v>
      </c>
      <c r="AD10" s="85">
        <f>H10/SUM($H10:$L10)*100</f>
        <v>10.412413229889751</v>
      </c>
      <c r="AE10" s="11">
        <f t="shared" ref="AE10:AH10" si="1">I10/SUM($H10:$L10)*100</f>
        <v>17.476521028991428</v>
      </c>
      <c r="AF10" s="11">
        <f t="shared" si="1"/>
        <v>46.365863617803186</v>
      </c>
      <c r="AG10" s="11">
        <f t="shared" si="1"/>
        <v>5.0837076357697022</v>
      </c>
      <c r="AH10" s="86">
        <f t="shared" si="1"/>
        <v>20.661494487545937</v>
      </c>
      <c r="AI10" s="93">
        <f>M10/SUM($M10:$Q10)*100</f>
        <v>18.150265414454879</v>
      </c>
      <c r="AJ10" s="11">
        <f t="shared" ref="AJ10:AM10" si="2">N10/SUM($M10:$Q10)*100</f>
        <v>13.168640261331156</v>
      </c>
      <c r="AK10" s="11">
        <f>O10/SUM($M10:$Q10)*100</f>
        <v>45.937117190690081</v>
      </c>
      <c r="AL10" s="11">
        <f t="shared" si="2"/>
        <v>5.4103715802368315</v>
      </c>
      <c r="AM10" s="94">
        <f t="shared" si="2"/>
        <v>17.333605553287057</v>
      </c>
      <c r="AN10" s="27">
        <f>R10/SUM($R10:$V10)*100</f>
        <v>6.410779910167415</v>
      </c>
      <c r="AO10" s="11">
        <f t="shared" ref="AO10:AR10" si="3">S10/SUM($R10:$V10)*100</f>
        <v>13.33197223356472</v>
      </c>
      <c r="AP10" s="11">
        <f t="shared" si="3"/>
        <v>39.036341363821968</v>
      </c>
      <c r="AQ10" s="11">
        <f t="shared" si="3"/>
        <v>6.1453654552878723</v>
      </c>
      <c r="AR10" s="11">
        <f t="shared" si="3"/>
        <v>35.075541037158025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86</v>
      </c>
      <c r="D12" s="10">
        <v>91</v>
      </c>
      <c r="E12" s="10">
        <v>529</v>
      </c>
      <c r="F12" s="26">
        <v>70</v>
      </c>
      <c r="G12" s="54">
        <v>233</v>
      </c>
      <c r="H12" s="65">
        <v>41</v>
      </c>
      <c r="I12" s="10">
        <v>150</v>
      </c>
      <c r="J12" s="10">
        <v>520</v>
      </c>
      <c r="K12" s="26">
        <v>59</v>
      </c>
      <c r="L12" s="66">
        <v>239</v>
      </c>
      <c r="M12" s="77">
        <v>143</v>
      </c>
      <c r="N12" s="10">
        <v>137</v>
      </c>
      <c r="O12" s="10">
        <v>468</v>
      </c>
      <c r="P12" s="26">
        <v>42</v>
      </c>
      <c r="Q12" s="78">
        <v>219</v>
      </c>
      <c r="R12" s="30">
        <v>63</v>
      </c>
      <c r="S12" s="10">
        <v>129</v>
      </c>
      <c r="T12" s="10">
        <v>404</v>
      </c>
      <c r="U12" s="10">
        <v>65</v>
      </c>
      <c r="V12" s="10">
        <v>348</v>
      </c>
      <c r="X12" s="9" t="s">
        <v>6</v>
      </c>
      <c r="Y12" s="13">
        <f t="shared" ref="Y12:Y15" si="4">C12/SUM($C12:$G12)*100</f>
        <v>8.5232903865213085</v>
      </c>
      <c r="Z12" s="13">
        <f t="shared" ref="Z12:Z15" si="5">D12/SUM($C12:$G12)*100</f>
        <v>9.0188305252725485</v>
      </c>
      <c r="AA12" s="13">
        <f t="shared" ref="AA12:AA15" si="6">E12/SUM($C12:$G12)*100</f>
        <v>52.428146679881074</v>
      </c>
      <c r="AB12" s="36">
        <f t="shared" ref="AB12:AB15" si="7">F12/SUM($C12:$G12)*100</f>
        <v>6.9375619425173438</v>
      </c>
      <c r="AC12" s="83">
        <f t="shared" ref="AC12:AC15" si="8">G12/SUM($C12:$G12)*100</f>
        <v>23.09217046580773</v>
      </c>
      <c r="AD12" s="89">
        <f t="shared" ref="AD12:AD15" si="9">H12/SUM($H12:$L12)*100</f>
        <v>4.0634291377601581</v>
      </c>
      <c r="AE12" s="13">
        <f t="shared" ref="AE12:AE15" si="10">I12/SUM($H12:$L12)*100</f>
        <v>14.866204162537166</v>
      </c>
      <c r="AF12" s="13">
        <f t="shared" ref="AF12:AF15" si="11">J12/SUM($H12:$L12)*100</f>
        <v>51.536174430128845</v>
      </c>
      <c r="AG12" s="36">
        <f t="shared" ref="AG12:AG15" si="12">K12/SUM($H12:$L12)*100</f>
        <v>5.8473736372646181</v>
      </c>
      <c r="AH12" s="90">
        <f t="shared" ref="AH12:AH15" si="13">L12/SUM($H12:$L12)*100</f>
        <v>23.686818632309219</v>
      </c>
      <c r="AI12" s="97">
        <f t="shared" ref="AI12:AI15" si="14">M12/SUM($M12:$Q12)*100</f>
        <v>14.172447968285432</v>
      </c>
      <c r="AJ12" s="13">
        <f t="shared" ref="AJ12:AJ15" si="15">N12/SUM($M12:$Q12)*100</f>
        <v>13.577799801783943</v>
      </c>
      <c r="AK12" s="13">
        <f t="shared" ref="AK12:AK15" si="16">O12/SUM($M12:$Q12)*100</f>
        <v>46.382556987115962</v>
      </c>
      <c r="AL12" s="36">
        <f t="shared" ref="AL12:AL15" si="17">P12/SUM($M12:$Q12)*100</f>
        <v>4.1625371655104066</v>
      </c>
      <c r="AM12" s="98">
        <f t="shared" ref="AM12:AM15" si="18">Q12/SUM($M12:$Q12)*100</f>
        <v>21.704658077304263</v>
      </c>
      <c r="AN12" s="28">
        <f t="shared" ref="AN12:AN15" si="19">R12/SUM($R12:$V12)*100</f>
        <v>6.2438057482656095</v>
      </c>
      <c r="AO12" s="13">
        <f t="shared" ref="AO12:AO15" si="20">S12/SUM($R12:$V12)*100</f>
        <v>12.784935579781962</v>
      </c>
      <c r="AP12" s="13">
        <f t="shared" ref="AP12:AP15" si="21">T12/SUM($R12:$V12)*100</f>
        <v>40.039643211100099</v>
      </c>
      <c r="AQ12" s="13">
        <f t="shared" ref="AQ12:AQ15" si="22">U12/SUM($R12:$V12)*100</f>
        <v>6.4420218037661057</v>
      </c>
      <c r="AR12" s="13">
        <f t="shared" ref="AR12:AR15" si="23">V12/SUM($R12:$V12)*100</f>
        <v>34.489593657086225</v>
      </c>
    </row>
    <row r="13" spans="1:44" x14ac:dyDescent="0.25">
      <c r="B13" s="9" t="s">
        <v>7</v>
      </c>
      <c r="C13" s="10">
        <v>281</v>
      </c>
      <c r="D13" s="10">
        <v>168</v>
      </c>
      <c r="E13" s="10">
        <v>854</v>
      </c>
      <c r="F13" s="26">
        <v>95</v>
      </c>
      <c r="G13" s="54">
        <v>333</v>
      </c>
      <c r="H13" s="65">
        <v>187</v>
      </c>
      <c r="I13" s="10">
        <v>322</v>
      </c>
      <c r="J13" s="10">
        <v>769</v>
      </c>
      <c r="K13" s="26">
        <v>81</v>
      </c>
      <c r="L13" s="66">
        <v>372</v>
      </c>
      <c r="M13" s="77">
        <v>356</v>
      </c>
      <c r="N13" s="10">
        <v>236</v>
      </c>
      <c r="O13" s="10">
        <v>770</v>
      </c>
      <c r="P13" s="26">
        <v>73</v>
      </c>
      <c r="Q13" s="78">
        <v>296</v>
      </c>
      <c r="R13" s="30">
        <v>101</v>
      </c>
      <c r="S13" s="10">
        <v>236</v>
      </c>
      <c r="T13" s="10">
        <v>690</v>
      </c>
      <c r="U13" s="10">
        <v>93</v>
      </c>
      <c r="V13" s="10">
        <v>611</v>
      </c>
      <c r="X13" s="9" t="s">
        <v>7</v>
      </c>
      <c r="Y13" s="13">
        <f t="shared" si="4"/>
        <v>16.233391103408433</v>
      </c>
      <c r="Z13" s="13">
        <f t="shared" si="5"/>
        <v>9.7053726169844019</v>
      </c>
      <c r="AA13" s="13">
        <f t="shared" si="6"/>
        <v>49.335644136337379</v>
      </c>
      <c r="AB13" s="36">
        <f t="shared" si="7"/>
        <v>5.4881571346042746</v>
      </c>
      <c r="AC13" s="83">
        <f t="shared" si="8"/>
        <v>19.237435008665511</v>
      </c>
      <c r="AD13" s="89">
        <f t="shared" si="9"/>
        <v>10.803004043905256</v>
      </c>
      <c r="AE13" s="13">
        <f t="shared" si="10"/>
        <v>18.601964182553438</v>
      </c>
      <c r="AF13" s="13">
        <f t="shared" si="11"/>
        <v>44.42518775274408</v>
      </c>
      <c r="AG13" s="36">
        <f t="shared" si="12"/>
        <v>4.6793760831889086</v>
      </c>
      <c r="AH13" s="90">
        <f t="shared" si="13"/>
        <v>21.490467937608319</v>
      </c>
      <c r="AI13" s="97">
        <f t="shared" si="14"/>
        <v>20.566146735990756</v>
      </c>
      <c r="AJ13" s="13">
        <f t="shared" si="15"/>
        <v>13.63373772385904</v>
      </c>
      <c r="AK13" s="13">
        <f t="shared" si="16"/>
        <v>44.482957827845176</v>
      </c>
      <c r="AL13" s="36">
        <f t="shared" si="17"/>
        <v>4.2172154823801273</v>
      </c>
      <c r="AM13" s="98">
        <f t="shared" si="18"/>
        <v>17.099942229924899</v>
      </c>
      <c r="AN13" s="28">
        <f t="shared" si="19"/>
        <v>5.834777585210861</v>
      </c>
      <c r="AO13" s="13">
        <f t="shared" si="20"/>
        <v>13.63373772385904</v>
      </c>
      <c r="AP13" s="13">
        <f t="shared" si="21"/>
        <v>39.861351819757367</v>
      </c>
      <c r="AQ13" s="13">
        <f t="shared" si="22"/>
        <v>5.3726169844020797</v>
      </c>
      <c r="AR13" s="13">
        <f t="shared" si="23"/>
        <v>35.297515886770654</v>
      </c>
    </row>
    <row r="14" spans="1:44" x14ac:dyDescent="0.25">
      <c r="B14" s="9" t="s">
        <v>8</v>
      </c>
      <c r="C14" s="10">
        <v>295</v>
      </c>
      <c r="D14" s="10">
        <v>137</v>
      </c>
      <c r="E14" s="10">
        <v>652</v>
      </c>
      <c r="F14" s="26">
        <v>73</v>
      </c>
      <c r="G14" s="54">
        <v>244</v>
      </c>
      <c r="H14" s="65">
        <v>216</v>
      </c>
      <c r="I14" s="10">
        <v>270</v>
      </c>
      <c r="J14" s="10">
        <v>580</v>
      </c>
      <c r="K14" s="26">
        <v>64</v>
      </c>
      <c r="L14" s="66">
        <v>271</v>
      </c>
      <c r="M14" s="77">
        <v>279</v>
      </c>
      <c r="N14" s="10">
        <v>164</v>
      </c>
      <c r="O14" s="10">
        <v>657</v>
      </c>
      <c r="P14" s="26">
        <v>85</v>
      </c>
      <c r="Q14" s="78">
        <v>216</v>
      </c>
      <c r="R14" s="30">
        <v>85</v>
      </c>
      <c r="S14" s="10">
        <v>194</v>
      </c>
      <c r="T14" s="10">
        <v>532</v>
      </c>
      <c r="U14" s="10">
        <v>89</v>
      </c>
      <c r="V14" s="10">
        <v>501</v>
      </c>
      <c r="X14" s="9" t="s">
        <v>8</v>
      </c>
      <c r="Y14" s="13">
        <f t="shared" si="4"/>
        <v>21.05638829407566</v>
      </c>
      <c r="Z14" s="13">
        <f t="shared" si="5"/>
        <v>9.7787294789436103</v>
      </c>
      <c r="AA14" s="13">
        <f t="shared" si="6"/>
        <v>46.538187009279085</v>
      </c>
      <c r="AB14" s="36">
        <f t="shared" si="7"/>
        <v>5.2105638829407566</v>
      </c>
      <c r="AC14" s="83">
        <f t="shared" si="8"/>
        <v>17.416131334760884</v>
      </c>
      <c r="AD14" s="89">
        <f t="shared" si="9"/>
        <v>15.417558886509635</v>
      </c>
      <c r="AE14" s="13">
        <f t="shared" si="10"/>
        <v>19.271948608137045</v>
      </c>
      <c r="AF14" s="13">
        <f t="shared" si="11"/>
        <v>41.399000713775877</v>
      </c>
      <c r="AG14" s="36">
        <f t="shared" si="12"/>
        <v>4.5681655960028555</v>
      </c>
      <c r="AH14" s="90">
        <f t="shared" si="13"/>
        <v>19.343326195574591</v>
      </c>
      <c r="AI14" s="97">
        <f t="shared" si="14"/>
        <v>19.914346895074946</v>
      </c>
      <c r="AJ14" s="13">
        <f t="shared" si="15"/>
        <v>11.705924339757317</v>
      </c>
      <c r="AK14" s="13">
        <f t="shared" si="16"/>
        <v>46.895074946466806</v>
      </c>
      <c r="AL14" s="36">
        <f t="shared" si="17"/>
        <v>6.0670949321912921</v>
      </c>
      <c r="AM14" s="98">
        <f t="shared" si="18"/>
        <v>15.417558886509635</v>
      </c>
      <c r="AN14" s="28">
        <f t="shared" si="19"/>
        <v>6.0670949321912921</v>
      </c>
      <c r="AO14" s="13">
        <f t="shared" si="20"/>
        <v>13.847251962883655</v>
      </c>
      <c r="AP14" s="13">
        <f t="shared" si="21"/>
        <v>37.972876516773738</v>
      </c>
      <c r="AQ14" s="13">
        <f t="shared" si="22"/>
        <v>6.3526052819414698</v>
      </c>
      <c r="AR14" s="13">
        <f t="shared" si="23"/>
        <v>35.760171306209848</v>
      </c>
    </row>
    <row r="15" spans="1:44" x14ac:dyDescent="0.25">
      <c r="B15" s="9" t="s">
        <v>9</v>
      </c>
      <c r="C15" s="10">
        <v>115</v>
      </c>
      <c r="D15" s="10">
        <v>53</v>
      </c>
      <c r="E15" s="10">
        <v>415</v>
      </c>
      <c r="F15" s="26">
        <v>55</v>
      </c>
      <c r="G15" s="54">
        <v>119</v>
      </c>
      <c r="H15" s="65">
        <v>66</v>
      </c>
      <c r="I15" s="10">
        <v>114</v>
      </c>
      <c r="J15" s="10">
        <v>402</v>
      </c>
      <c r="K15" s="26">
        <v>45</v>
      </c>
      <c r="L15" s="66">
        <v>130</v>
      </c>
      <c r="M15" s="77">
        <v>111</v>
      </c>
      <c r="N15" s="10">
        <v>108</v>
      </c>
      <c r="O15" s="10">
        <v>355</v>
      </c>
      <c r="P15" s="26">
        <v>65</v>
      </c>
      <c r="Q15" s="78">
        <v>118</v>
      </c>
      <c r="R15" s="30">
        <v>65</v>
      </c>
      <c r="S15" s="10">
        <v>94</v>
      </c>
      <c r="T15" s="10">
        <v>286</v>
      </c>
      <c r="U15" s="10">
        <v>54</v>
      </c>
      <c r="V15" s="10">
        <v>258</v>
      </c>
      <c r="X15" s="9" t="s">
        <v>9</v>
      </c>
      <c r="Y15" s="13">
        <f t="shared" si="4"/>
        <v>15.191545574636725</v>
      </c>
      <c r="Z15" s="13">
        <f t="shared" si="5"/>
        <v>7.001321003963012</v>
      </c>
      <c r="AA15" s="13">
        <f t="shared" si="6"/>
        <v>54.82166446499339</v>
      </c>
      <c r="AB15" s="36">
        <f t="shared" si="7"/>
        <v>7.2655217965653902</v>
      </c>
      <c r="AC15" s="83">
        <f t="shared" si="8"/>
        <v>15.71994715984148</v>
      </c>
      <c r="AD15" s="89">
        <f t="shared" si="9"/>
        <v>8.7186261558784679</v>
      </c>
      <c r="AE15" s="13">
        <f t="shared" si="10"/>
        <v>15.059445178335535</v>
      </c>
      <c r="AF15" s="13">
        <f t="shared" si="11"/>
        <v>53.104359313077943</v>
      </c>
      <c r="AG15" s="36">
        <f t="shared" si="12"/>
        <v>5.9445178335535003</v>
      </c>
      <c r="AH15" s="90">
        <f t="shared" si="13"/>
        <v>17.173051519154559</v>
      </c>
      <c r="AI15" s="97">
        <f t="shared" si="14"/>
        <v>14.663143989431967</v>
      </c>
      <c r="AJ15" s="13">
        <f t="shared" si="15"/>
        <v>14.266842800528401</v>
      </c>
      <c r="AK15" s="13">
        <f t="shared" si="16"/>
        <v>46.895640686922064</v>
      </c>
      <c r="AL15" s="36">
        <f t="shared" si="17"/>
        <v>8.5865257595772793</v>
      </c>
      <c r="AM15" s="98">
        <f t="shared" si="18"/>
        <v>15.587846763540291</v>
      </c>
      <c r="AN15" s="28">
        <f t="shared" si="19"/>
        <v>8.5865257595772793</v>
      </c>
      <c r="AO15" s="13">
        <f t="shared" si="20"/>
        <v>12.417437252311757</v>
      </c>
      <c r="AP15" s="13">
        <f t="shared" si="21"/>
        <v>37.780713342140025</v>
      </c>
      <c r="AQ15" s="13">
        <f t="shared" si="22"/>
        <v>7.1334214002642007</v>
      </c>
      <c r="AR15" s="13">
        <f t="shared" si="23"/>
        <v>34.081902245706736</v>
      </c>
    </row>
    <row r="16" spans="1:44" x14ac:dyDescent="0.25">
      <c r="B16" s="4" t="s">
        <v>45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45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38</v>
      </c>
      <c r="C17" s="10">
        <v>284</v>
      </c>
      <c r="D17" s="10">
        <v>139</v>
      </c>
      <c r="E17" s="10">
        <v>685</v>
      </c>
      <c r="F17" s="26">
        <v>72</v>
      </c>
      <c r="G17" s="54">
        <v>243</v>
      </c>
      <c r="H17" s="65">
        <v>197</v>
      </c>
      <c r="I17" s="10">
        <v>293</v>
      </c>
      <c r="J17" s="10">
        <v>626</v>
      </c>
      <c r="K17" s="26">
        <v>63</v>
      </c>
      <c r="L17" s="66">
        <v>244</v>
      </c>
      <c r="M17" s="77">
        <v>217</v>
      </c>
      <c r="N17" s="10">
        <v>169</v>
      </c>
      <c r="O17" s="10">
        <v>720</v>
      </c>
      <c r="P17" s="26">
        <v>92</v>
      </c>
      <c r="Q17" s="78">
        <v>225</v>
      </c>
      <c r="R17" s="30">
        <v>83</v>
      </c>
      <c r="S17" s="10">
        <v>199</v>
      </c>
      <c r="T17" s="10">
        <v>552</v>
      </c>
      <c r="U17" s="10">
        <v>78</v>
      </c>
      <c r="V17" s="10">
        <v>511</v>
      </c>
      <c r="X17" s="9" t="s">
        <v>38</v>
      </c>
      <c r="Y17" s="13">
        <f t="shared" ref="Y17:Y23" si="24">C17/SUM($C17:$G17)*100</f>
        <v>19.957835558678845</v>
      </c>
      <c r="Z17" s="13">
        <f t="shared" ref="Z17:Z23" si="25">D17/SUM($C17:$G17)*100</f>
        <v>9.7680955727336602</v>
      </c>
      <c r="AA17" s="13">
        <f t="shared" ref="AA17:AA23" si="26">E17/SUM($C17:$G17)*100</f>
        <v>48.137737174982433</v>
      </c>
      <c r="AB17" s="36">
        <f t="shared" ref="AB17:AB23" si="27">F17/SUM($C17:$G17)*100</f>
        <v>5.0597329585382997</v>
      </c>
      <c r="AC17" s="83">
        <f t="shared" ref="AC17:AC23" si="28">G17/SUM($C17:$G17)*100</f>
        <v>17.07659873506676</v>
      </c>
      <c r="AD17" s="89">
        <f t="shared" ref="AD17:AD23" si="29">H17/SUM($H17:$L17)*100</f>
        <v>13.843991567111736</v>
      </c>
      <c r="AE17" s="13">
        <f t="shared" ref="AE17:AE23" si="30">I17/SUM($H17:$L17)*100</f>
        <v>20.590302178496135</v>
      </c>
      <c r="AF17" s="13">
        <f t="shared" ref="AF17:AF23" si="31">J17/SUM($H17:$L17)*100</f>
        <v>43.991567111735769</v>
      </c>
      <c r="AG17" s="36">
        <f t="shared" ref="AG17:AG23" si="32">K17/SUM($H17:$L17)*100</f>
        <v>4.4272663387210125</v>
      </c>
      <c r="AH17" s="90">
        <f t="shared" ref="AH17:AH23" si="33">L17/SUM($H17:$L17)*100</f>
        <v>17.146872803935349</v>
      </c>
      <c r="AI17" s="97">
        <f t="shared" ref="AI17:AI23" si="34">M17/SUM($M17:$Q17)*100</f>
        <v>15.249472944483486</v>
      </c>
      <c r="AJ17" s="13">
        <f t="shared" ref="AJ17:AJ23" si="35">N17/SUM($M17:$Q17)*100</f>
        <v>11.876317638791287</v>
      </c>
      <c r="AK17" s="13">
        <f t="shared" ref="AK17:AK23" si="36">O17/SUM($M17:$Q17)*100</f>
        <v>50.597329585382987</v>
      </c>
      <c r="AL17" s="36">
        <f t="shared" ref="AL17:AL23" si="37">P17/SUM($M17:$Q17)*100</f>
        <v>6.4652143359100496</v>
      </c>
      <c r="AM17" s="98">
        <f t="shared" ref="AM17:AM23" si="38">Q17/SUM($M17:$Q17)*100</f>
        <v>15.811665495432187</v>
      </c>
      <c r="AN17" s="28">
        <f t="shared" ref="AN17:AN23" si="39">R17/SUM($R17:$V17)*100</f>
        <v>5.8327477160927623</v>
      </c>
      <c r="AO17" s="13">
        <f t="shared" ref="AO17:AO23" si="40">S17/SUM($R17:$V17)*100</f>
        <v>13.984539704848912</v>
      </c>
      <c r="AP17" s="13">
        <f t="shared" ref="AP17:AP23" si="41">T17/SUM($R17:$V17)*100</f>
        <v>38.791286015460294</v>
      </c>
      <c r="AQ17" s="13">
        <f t="shared" ref="AQ17:AQ23" si="42">U17/SUM($R17:$V17)*100</f>
        <v>5.4813773717498249</v>
      </c>
      <c r="AR17" s="13">
        <f t="shared" ref="AR17:AR23" si="43">V17/SUM($R17:$V17)*100</f>
        <v>35.910049191848209</v>
      </c>
    </row>
    <row r="18" spans="2:44" x14ac:dyDescent="0.25">
      <c r="B18" s="9" t="s">
        <v>39</v>
      </c>
      <c r="C18" s="10">
        <v>63</v>
      </c>
      <c r="D18" s="10">
        <v>42</v>
      </c>
      <c r="E18" s="10">
        <v>303</v>
      </c>
      <c r="F18" s="26">
        <v>43</v>
      </c>
      <c r="G18" s="54">
        <v>110</v>
      </c>
      <c r="H18" s="65">
        <v>44</v>
      </c>
      <c r="I18" s="10">
        <v>76</v>
      </c>
      <c r="J18" s="10">
        <v>274</v>
      </c>
      <c r="K18" s="26">
        <v>39</v>
      </c>
      <c r="L18" s="66">
        <v>128</v>
      </c>
      <c r="M18" s="77">
        <v>66</v>
      </c>
      <c r="N18" s="10">
        <v>69</v>
      </c>
      <c r="O18" s="10">
        <v>270</v>
      </c>
      <c r="P18" s="26">
        <v>40</v>
      </c>
      <c r="Q18" s="78">
        <v>116</v>
      </c>
      <c r="R18" s="30">
        <v>17</v>
      </c>
      <c r="S18" s="10">
        <v>44</v>
      </c>
      <c r="T18" s="10">
        <v>265</v>
      </c>
      <c r="U18" s="10">
        <v>43</v>
      </c>
      <c r="V18" s="10">
        <v>192</v>
      </c>
      <c r="X18" s="9" t="s">
        <v>39</v>
      </c>
      <c r="Y18" s="13">
        <f t="shared" si="24"/>
        <v>11.229946524064172</v>
      </c>
      <c r="Z18" s="13">
        <f t="shared" si="25"/>
        <v>7.4866310160427805</v>
      </c>
      <c r="AA18" s="13">
        <f t="shared" si="26"/>
        <v>54.01069518716578</v>
      </c>
      <c r="AB18" s="36">
        <f t="shared" si="27"/>
        <v>7.66488413547237</v>
      </c>
      <c r="AC18" s="83">
        <f t="shared" si="28"/>
        <v>19.607843137254903</v>
      </c>
      <c r="AD18" s="89">
        <f t="shared" si="29"/>
        <v>7.8431372549019605</v>
      </c>
      <c r="AE18" s="13">
        <f t="shared" si="30"/>
        <v>13.547237076648841</v>
      </c>
      <c r="AF18" s="13">
        <f t="shared" si="31"/>
        <v>48.841354723707667</v>
      </c>
      <c r="AG18" s="36">
        <f t="shared" si="32"/>
        <v>6.9518716577540109</v>
      </c>
      <c r="AH18" s="90">
        <f t="shared" si="33"/>
        <v>22.816399286987522</v>
      </c>
      <c r="AI18" s="97">
        <f t="shared" si="34"/>
        <v>11.76470588235294</v>
      </c>
      <c r="AJ18" s="13">
        <f t="shared" si="35"/>
        <v>12.299465240641712</v>
      </c>
      <c r="AK18" s="13">
        <f t="shared" si="36"/>
        <v>48.128342245989302</v>
      </c>
      <c r="AL18" s="36">
        <f t="shared" si="37"/>
        <v>7.1301247771836014</v>
      </c>
      <c r="AM18" s="98">
        <f t="shared" si="38"/>
        <v>20.677361853832444</v>
      </c>
      <c r="AN18" s="28">
        <f t="shared" si="39"/>
        <v>3.0303030303030303</v>
      </c>
      <c r="AO18" s="13">
        <f t="shared" si="40"/>
        <v>7.8431372549019605</v>
      </c>
      <c r="AP18" s="13">
        <f t="shared" si="41"/>
        <v>47.237076648841352</v>
      </c>
      <c r="AQ18" s="13">
        <f t="shared" si="42"/>
        <v>7.66488413547237</v>
      </c>
      <c r="AR18" s="13">
        <f t="shared" si="43"/>
        <v>34.224598930481278</v>
      </c>
    </row>
    <row r="19" spans="2:44" x14ac:dyDescent="0.25">
      <c r="B19" s="9" t="s">
        <v>40</v>
      </c>
      <c r="C19" s="10">
        <v>206</v>
      </c>
      <c r="D19" s="10">
        <v>124</v>
      </c>
      <c r="E19" s="10">
        <v>786</v>
      </c>
      <c r="F19" s="26">
        <v>87</v>
      </c>
      <c r="G19" s="54">
        <v>262</v>
      </c>
      <c r="H19" s="65">
        <v>140</v>
      </c>
      <c r="I19" s="10">
        <v>216</v>
      </c>
      <c r="J19" s="10">
        <v>738</v>
      </c>
      <c r="K19" s="26">
        <v>71</v>
      </c>
      <c r="L19" s="66">
        <v>300</v>
      </c>
      <c r="M19" s="77">
        <v>287</v>
      </c>
      <c r="N19" s="10">
        <v>177</v>
      </c>
      <c r="O19" s="10">
        <v>691</v>
      </c>
      <c r="P19" s="26">
        <v>71</v>
      </c>
      <c r="Q19" s="78">
        <v>239</v>
      </c>
      <c r="R19" s="30">
        <v>109</v>
      </c>
      <c r="S19" s="10">
        <v>177</v>
      </c>
      <c r="T19" s="10">
        <v>596</v>
      </c>
      <c r="U19" s="10">
        <v>89</v>
      </c>
      <c r="V19" s="10">
        <v>494</v>
      </c>
      <c r="X19" s="9" t="s">
        <v>40</v>
      </c>
      <c r="Y19" s="13">
        <f t="shared" si="24"/>
        <v>14.061433447098976</v>
      </c>
      <c r="Z19" s="13">
        <f t="shared" si="25"/>
        <v>8.4641638225255971</v>
      </c>
      <c r="AA19" s="13">
        <f t="shared" si="26"/>
        <v>53.651877133105806</v>
      </c>
      <c r="AB19" s="36">
        <f t="shared" si="27"/>
        <v>5.9385665529010234</v>
      </c>
      <c r="AC19" s="83">
        <f t="shared" si="28"/>
        <v>17.883959044368599</v>
      </c>
      <c r="AD19" s="89">
        <f t="shared" si="29"/>
        <v>9.5563139931740615</v>
      </c>
      <c r="AE19" s="13">
        <f t="shared" si="30"/>
        <v>14.744027303754267</v>
      </c>
      <c r="AF19" s="13">
        <f t="shared" si="31"/>
        <v>50.375426621160415</v>
      </c>
      <c r="AG19" s="36">
        <f t="shared" si="32"/>
        <v>4.846416382252559</v>
      </c>
      <c r="AH19" s="90">
        <f t="shared" si="33"/>
        <v>20.477815699658702</v>
      </c>
      <c r="AI19" s="97">
        <f t="shared" si="34"/>
        <v>19.590443686006825</v>
      </c>
      <c r="AJ19" s="13">
        <f t="shared" si="35"/>
        <v>12.081911262798634</v>
      </c>
      <c r="AK19" s="13">
        <f t="shared" si="36"/>
        <v>47.167235494880543</v>
      </c>
      <c r="AL19" s="36">
        <f t="shared" si="37"/>
        <v>4.846416382252559</v>
      </c>
      <c r="AM19" s="98">
        <f t="shared" si="38"/>
        <v>16.313993174061434</v>
      </c>
      <c r="AN19" s="28">
        <f t="shared" si="39"/>
        <v>7.4402730375426618</v>
      </c>
      <c r="AO19" s="13">
        <f t="shared" si="40"/>
        <v>12.081911262798634</v>
      </c>
      <c r="AP19" s="13">
        <f t="shared" si="41"/>
        <v>40.682593856655288</v>
      </c>
      <c r="AQ19" s="13">
        <f t="shared" si="42"/>
        <v>6.0750853242320817</v>
      </c>
      <c r="AR19" s="13">
        <f t="shared" si="43"/>
        <v>33.720136518771334</v>
      </c>
    </row>
    <row r="20" spans="2:44" x14ac:dyDescent="0.25">
      <c r="B20" s="9" t="s">
        <v>41</v>
      </c>
      <c r="C20" s="10">
        <v>38</v>
      </c>
      <c r="D20" s="10">
        <v>10</v>
      </c>
      <c r="E20" s="10">
        <v>83</v>
      </c>
      <c r="F20" s="26">
        <v>9</v>
      </c>
      <c r="G20" s="54">
        <v>24</v>
      </c>
      <c r="H20" s="65">
        <v>12</v>
      </c>
      <c r="I20" s="10">
        <v>40</v>
      </c>
      <c r="J20" s="10">
        <v>71</v>
      </c>
      <c r="K20" s="26">
        <v>8</v>
      </c>
      <c r="L20" s="66">
        <v>33</v>
      </c>
      <c r="M20" s="77">
        <v>31</v>
      </c>
      <c r="N20" s="10">
        <v>22</v>
      </c>
      <c r="O20" s="10">
        <v>83</v>
      </c>
      <c r="P20" s="26">
        <v>10</v>
      </c>
      <c r="Q20" s="78">
        <v>18</v>
      </c>
      <c r="R20" s="30">
        <v>11</v>
      </c>
      <c r="S20" s="10">
        <v>14</v>
      </c>
      <c r="T20" s="10">
        <v>67</v>
      </c>
      <c r="U20" s="10">
        <v>9</v>
      </c>
      <c r="V20" s="10">
        <v>63</v>
      </c>
      <c r="X20" s="9" t="s">
        <v>41</v>
      </c>
      <c r="Y20" s="13">
        <f t="shared" si="24"/>
        <v>23.170731707317074</v>
      </c>
      <c r="Z20" s="13">
        <f t="shared" si="25"/>
        <v>6.0975609756097562</v>
      </c>
      <c r="AA20" s="13">
        <f t="shared" si="26"/>
        <v>50.609756097560975</v>
      </c>
      <c r="AB20" s="36">
        <f t="shared" si="27"/>
        <v>5.4878048780487809</v>
      </c>
      <c r="AC20" s="83">
        <f t="shared" si="28"/>
        <v>14.634146341463413</v>
      </c>
      <c r="AD20" s="89">
        <f t="shared" si="29"/>
        <v>7.3170731707317067</v>
      </c>
      <c r="AE20" s="13">
        <f t="shared" si="30"/>
        <v>24.390243902439025</v>
      </c>
      <c r="AF20" s="13">
        <f t="shared" si="31"/>
        <v>43.292682926829265</v>
      </c>
      <c r="AG20" s="36">
        <f t="shared" si="32"/>
        <v>4.8780487804878048</v>
      </c>
      <c r="AH20" s="90">
        <f t="shared" si="33"/>
        <v>20.121951219512198</v>
      </c>
      <c r="AI20" s="97">
        <f t="shared" si="34"/>
        <v>18.902439024390244</v>
      </c>
      <c r="AJ20" s="13">
        <f t="shared" si="35"/>
        <v>13.414634146341465</v>
      </c>
      <c r="AK20" s="13">
        <f t="shared" si="36"/>
        <v>50.609756097560975</v>
      </c>
      <c r="AL20" s="36">
        <f t="shared" si="37"/>
        <v>6.0975609756097562</v>
      </c>
      <c r="AM20" s="98">
        <f t="shared" si="38"/>
        <v>10.975609756097562</v>
      </c>
      <c r="AN20" s="28">
        <f t="shared" si="39"/>
        <v>6.7073170731707323</v>
      </c>
      <c r="AO20" s="13">
        <f t="shared" si="40"/>
        <v>8.536585365853659</v>
      </c>
      <c r="AP20" s="13">
        <f t="shared" si="41"/>
        <v>40.853658536585364</v>
      </c>
      <c r="AQ20" s="13">
        <f t="shared" si="42"/>
        <v>5.4878048780487809</v>
      </c>
      <c r="AR20" s="13">
        <f t="shared" si="43"/>
        <v>38.414634146341463</v>
      </c>
    </row>
    <row r="21" spans="2:44" x14ac:dyDescent="0.25">
      <c r="B21" s="9" t="s">
        <v>42</v>
      </c>
      <c r="C21" s="10">
        <v>54</v>
      </c>
      <c r="D21" s="10">
        <v>41</v>
      </c>
      <c r="E21" s="10">
        <v>92</v>
      </c>
      <c r="F21" s="26">
        <v>14</v>
      </c>
      <c r="G21" s="54">
        <v>105</v>
      </c>
      <c r="H21" s="65">
        <v>48</v>
      </c>
      <c r="I21" s="10">
        <v>68</v>
      </c>
      <c r="J21" s="10">
        <v>81</v>
      </c>
      <c r="K21" s="26">
        <v>11</v>
      </c>
      <c r="L21" s="66">
        <v>98</v>
      </c>
      <c r="M21" s="77">
        <v>96</v>
      </c>
      <c r="N21" s="10">
        <v>46</v>
      </c>
      <c r="O21" s="10">
        <v>75</v>
      </c>
      <c r="P21" s="26">
        <v>9</v>
      </c>
      <c r="Q21" s="78">
        <v>80</v>
      </c>
      <c r="R21" s="30">
        <v>40</v>
      </c>
      <c r="S21" s="10">
        <v>66</v>
      </c>
      <c r="T21" s="10">
        <v>68</v>
      </c>
      <c r="U21" s="10">
        <v>17</v>
      </c>
      <c r="V21" s="10">
        <v>115</v>
      </c>
      <c r="X21" s="9" t="s">
        <v>42</v>
      </c>
      <c r="Y21" s="13">
        <f t="shared" si="24"/>
        <v>17.647058823529413</v>
      </c>
      <c r="Z21" s="13">
        <f t="shared" si="25"/>
        <v>13.398692810457517</v>
      </c>
      <c r="AA21" s="13">
        <f t="shared" si="26"/>
        <v>30.065359477124183</v>
      </c>
      <c r="AB21" s="36">
        <f t="shared" si="27"/>
        <v>4.5751633986928102</v>
      </c>
      <c r="AC21" s="83">
        <f t="shared" si="28"/>
        <v>34.313725490196077</v>
      </c>
      <c r="AD21" s="89">
        <f t="shared" si="29"/>
        <v>15.686274509803921</v>
      </c>
      <c r="AE21" s="13">
        <f t="shared" si="30"/>
        <v>22.222222222222221</v>
      </c>
      <c r="AF21" s="13">
        <f t="shared" si="31"/>
        <v>26.47058823529412</v>
      </c>
      <c r="AG21" s="36">
        <f t="shared" si="32"/>
        <v>3.594771241830065</v>
      </c>
      <c r="AH21" s="90">
        <f t="shared" si="33"/>
        <v>32.026143790849673</v>
      </c>
      <c r="AI21" s="97">
        <f t="shared" si="34"/>
        <v>31.372549019607842</v>
      </c>
      <c r="AJ21" s="13">
        <f t="shared" si="35"/>
        <v>15.032679738562091</v>
      </c>
      <c r="AK21" s="13">
        <f t="shared" si="36"/>
        <v>24.509803921568626</v>
      </c>
      <c r="AL21" s="36">
        <f t="shared" si="37"/>
        <v>2.9411764705882351</v>
      </c>
      <c r="AM21" s="98">
        <f>Q21/SUM($M21:$Q21)*100</f>
        <v>26.143790849673206</v>
      </c>
      <c r="AN21" s="28">
        <f t="shared" si="39"/>
        <v>13.071895424836603</v>
      </c>
      <c r="AO21" s="13">
        <f t="shared" si="40"/>
        <v>21.568627450980394</v>
      </c>
      <c r="AP21" s="13">
        <f t="shared" si="41"/>
        <v>22.222222222222221</v>
      </c>
      <c r="AQ21" s="13">
        <f t="shared" si="42"/>
        <v>5.5555555555555554</v>
      </c>
      <c r="AR21" s="13">
        <f t="shared" si="43"/>
        <v>37.58169934640523</v>
      </c>
    </row>
    <row r="22" spans="2:44" x14ac:dyDescent="0.25">
      <c r="B22" s="9" t="s">
        <v>43</v>
      </c>
      <c r="C22" s="10">
        <v>22</v>
      </c>
      <c r="D22" s="10">
        <v>11</v>
      </c>
      <c r="E22" s="10">
        <v>115</v>
      </c>
      <c r="F22" s="26">
        <v>14</v>
      </c>
      <c r="G22" s="54">
        <v>42</v>
      </c>
      <c r="H22" s="65">
        <v>14</v>
      </c>
      <c r="I22" s="10">
        <v>28</v>
      </c>
      <c r="J22" s="10">
        <v>107</v>
      </c>
      <c r="K22" s="26">
        <v>14</v>
      </c>
      <c r="L22" s="66">
        <v>41</v>
      </c>
      <c r="M22" s="77">
        <v>49</v>
      </c>
      <c r="N22" s="10">
        <v>31</v>
      </c>
      <c r="O22" s="10">
        <v>83</v>
      </c>
      <c r="P22" s="26">
        <v>8</v>
      </c>
      <c r="Q22" s="78">
        <v>33</v>
      </c>
      <c r="R22" s="30">
        <v>5</v>
      </c>
      <c r="S22" s="10">
        <v>33</v>
      </c>
      <c r="T22" s="10">
        <v>73</v>
      </c>
      <c r="U22" s="10">
        <v>14</v>
      </c>
      <c r="V22" s="10">
        <v>79</v>
      </c>
      <c r="X22" s="9" t="s">
        <v>43</v>
      </c>
      <c r="Y22" s="13">
        <f t="shared" si="24"/>
        <v>10.784313725490197</v>
      </c>
      <c r="Z22" s="13">
        <f t="shared" si="25"/>
        <v>5.3921568627450984</v>
      </c>
      <c r="AA22" s="13">
        <f t="shared" si="26"/>
        <v>56.372549019607845</v>
      </c>
      <c r="AB22" s="36">
        <f t="shared" si="27"/>
        <v>6.8627450980392162</v>
      </c>
      <c r="AC22" s="83">
        <f t="shared" si="28"/>
        <v>20.588235294117645</v>
      </c>
      <c r="AD22" s="89">
        <f t="shared" si="29"/>
        <v>6.8627450980392162</v>
      </c>
      <c r="AE22" s="13">
        <f t="shared" si="30"/>
        <v>13.725490196078432</v>
      </c>
      <c r="AF22" s="13">
        <f t="shared" si="31"/>
        <v>52.450980392156865</v>
      </c>
      <c r="AG22" s="36">
        <f t="shared" si="32"/>
        <v>6.8627450980392162</v>
      </c>
      <c r="AH22" s="90">
        <f t="shared" si="33"/>
        <v>20.098039215686274</v>
      </c>
      <c r="AI22" s="97">
        <f t="shared" si="34"/>
        <v>24.019607843137255</v>
      </c>
      <c r="AJ22" s="13">
        <f t="shared" si="35"/>
        <v>15.196078431372548</v>
      </c>
      <c r="AK22" s="13">
        <f t="shared" si="36"/>
        <v>40.686274509803923</v>
      </c>
      <c r="AL22" s="36">
        <f t="shared" si="37"/>
        <v>3.9215686274509802</v>
      </c>
      <c r="AM22" s="98">
        <f t="shared" si="38"/>
        <v>16.176470588235293</v>
      </c>
      <c r="AN22" s="28">
        <f t="shared" si="39"/>
        <v>2.4509803921568629</v>
      </c>
      <c r="AO22" s="13">
        <f t="shared" si="40"/>
        <v>16.176470588235293</v>
      </c>
      <c r="AP22" s="13">
        <f t="shared" si="41"/>
        <v>35.784313725490193</v>
      </c>
      <c r="AQ22" s="13">
        <f t="shared" si="42"/>
        <v>6.8627450980392162</v>
      </c>
      <c r="AR22" s="13">
        <f t="shared" si="43"/>
        <v>38.725490196078432</v>
      </c>
    </row>
    <row r="23" spans="2:44" x14ac:dyDescent="0.25">
      <c r="B23" s="9" t="s">
        <v>44</v>
      </c>
      <c r="C23" s="10">
        <v>110</v>
      </c>
      <c r="D23" s="10">
        <v>82</v>
      </c>
      <c r="E23" s="10">
        <v>386</v>
      </c>
      <c r="F23" s="26">
        <v>54</v>
      </c>
      <c r="G23" s="54">
        <v>143</v>
      </c>
      <c r="H23" s="65">
        <v>55</v>
      </c>
      <c r="I23" s="10">
        <v>135</v>
      </c>
      <c r="J23" s="10">
        <v>374</v>
      </c>
      <c r="K23" s="26">
        <v>43</v>
      </c>
      <c r="L23" s="66">
        <v>168</v>
      </c>
      <c r="M23" s="77">
        <v>143</v>
      </c>
      <c r="N23" s="10">
        <v>131</v>
      </c>
      <c r="O23" s="10">
        <v>328</v>
      </c>
      <c r="P23" s="26">
        <v>35</v>
      </c>
      <c r="Q23" s="78">
        <v>138</v>
      </c>
      <c r="R23" s="30">
        <v>49</v>
      </c>
      <c r="S23" s="10">
        <v>120</v>
      </c>
      <c r="T23" s="10">
        <v>291</v>
      </c>
      <c r="U23" s="10">
        <v>51</v>
      </c>
      <c r="V23" s="10">
        <v>264</v>
      </c>
      <c r="X23" s="9" t="s">
        <v>44</v>
      </c>
      <c r="Y23" s="13">
        <f t="shared" si="24"/>
        <v>14.193548387096774</v>
      </c>
      <c r="Z23" s="13">
        <f t="shared" si="25"/>
        <v>10.580645161290322</v>
      </c>
      <c r="AA23" s="13">
        <f t="shared" si="26"/>
        <v>49.806451612903224</v>
      </c>
      <c r="AB23" s="36">
        <f t="shared" si="27"/>
        <v>6.9677419354838701</v>
      </c>
      <c r="AC23" s="83">
        <f t="shared" si="28"/>
        <v>18.451612903225804</v>
      </c>
      <c r="AD23" s="89">
        <f t="shared" si="29"/>
        <v>7.096774193548387</v>
      </c>
      <c r="AE23" s="13">
        <f t="shared" si="30"/>
        <v>17.419354838709676</v>
      </c>
      <c r="AF23" s="13">
        <f t="shared" si="31"/>
        <v>48.258064516129032</v>
      </c>
      <c r="AG23" s="36">
        <f t="shared" si="32"/>
        <v>5.5483870967741931</v>
      </c>
      <c r="AH23" s="90">
        <f t="shared" si="33"/>
        <v>21.677419354838708</v>
      </c>
      <c r="AI23" s="97">
        <f t="shared" si="34"/>
        <v>18.451612903225804</v>
      </c>
      <c r="AJ23" s="13">
        <f t="shared" si="35"/>
        <v>16.903225806451612</v>
      </c>
      <c r="AK23" s="13">
        <f t="shared" si="36"/>
        <v>42.322580645161288</v>
      </c>
      <c r="AL23" s="36">
        <f t="shared" si="37"/>
        <v>4.5161290322580641</v>
      </c>
      <c r="AM23" s="98">
        <f t="shared" si="38"/>
        <v>17.806451612903228</v>
      </c>
      <c r="AN23" s="28">
        <f t="shared" si="39"/>
        <v>6.3225806451612909</v>
      </c>
      <c r="AO23" s="13">
        <f t="shared" si="40"/>
        <v>15.483870967741936</v>
      </c>
      <c r="AP23" s="13">
        <f t="shared" si="41"/>
        <v>37.548387096774192</v>
      </c>
      <c r="AQ23" s="13">
        <f t="shared" si="42"/>
        <v>6.580645161290323</v>
      </c>
      <c r="AR23" s="13">
        <f t="shared" si="43"/>
        <v>34.064516129032256</v>
      </c>
    </row>
    <row r="24" spans="2:44" x14ac:dyDescent="0.25">
      <c r="B24" s="4" t="s">
        <v>75</v>
      </c>
      <c r="C24" s="19"/>
      <c r="D24" s="19"/>
      <c r="E24" s="19"/>
      <c r="F24" s="55"/>
      <c r="G24" s="56"/>
      <c r="H24" s="67"/>
      <c r="I24" s="55"/>
      <c r="J24" s="4"/>
      <c r="K24" s="19"/>
      <c r="L24" s="154"/>
      <c r="M24" s="155"/>
      <c r="N24" s="55"/>
      <c r="O24" s="4"/>
      <c r="P24" s="4"/>
      <c r="Q24" s="99"/>
      <c r="X24" s="4" t="s">
        <v>75</v>
      </c>
      <c r="Y24" s="19"/>
      <c r="Z24" s="19"/>
      <c r="AA24" s="19"/>
      <c r="AB24" s="55"/>
      <c r="AC24" s="56"/>
      <c r="AD24" s="67"/>
      <c r="AE24" s="55"/>
      <c r="AF24" s="4"/>
      <c r="AG24" s="19"/>
      <c r="AH24" s="154"/>
      <c r="AI24" s="155"/>
      <c r="AJ24" s="55"/>
      <c r="AK24" s="4"/>
      <c r="AL24" s="4"/>
      <c r="AM24" s="99"/>
    </row>
    <row r="25" spans="2:44" x14ac:dyDescent="0.25">
      <c r="B25" s="9" t="s">
        <v>76</v>
      </c>
      <c r="C25" s="10">
        <v>493</v>
      </c>
      <c r="D25" s="10">
        <v>339</v>
      </c>
      <c r="E25" s="10">
        <v>1832</v>
      </c>
      <c r="F25" s="26">
        <v>213</v>
      </c>
      <c r="G25" s="54">
        <v>715</v>
      </c>
      <c r="H25" s="65">
        <v>324</v>
      </c>
      <c r="I25" s="10">
        <v>592</v>
      </c>
      <c r="J25" s="10">
        <v>1710</v>
      </c>
      <c r="K25" s="26">
        <v>178</v>
      </c>
      <c r="L25" s="66">
        <v>788</v>
      </c>
      <c r="M25" s="77">
        <v>678</v>
      </c>
      <c r="N25" s="10">
        <v>471</v>
      </c>
      <c r="O25" s="10">
        <v>1613</v>
      </c>
      <c r="P25" s="26">
        <v>174</v>
      </c>
      <c r="Q25" s="78">
        <v>656</v>
      </c>
      <c r="R25" s="30">
        <v>238</v>
      </c>
      <c r="S25" s="10">
        <v>467</v>
      </c>
      <c r="T25" s="10">
        <v>1427</v>
      </c>
      <c r="U25" s="10">
        <v>215</v>
      </c>
      <c r="V25" s="10">
        <v>1245</v>
      </c>
      <c r="X25" s="9" t="s">
        <v>76</v>
      </c>
      <c r="Y25" s="40">
        <f t="shared" ref="Y25:Y26" si="44">C25/SUM($C25:$G25)*100</f>
        <v>13.724944320712694</v>
      </c>
      <c r="Z25" s="40">
        <f t="shared" ref="Z25:Z26" si="45">D25/SUM($C25:$G25)*100</f>
        <v>9.4376391982182639</v>
      </c>
      <c r="AA25" s="40">
        <f t="shared" ref="AA25:AA26" si="46">E25/SUM($C25:$G25)*100</f>
        <v>51.002227171492208</v>
      </c>
      <c r="AB25" s="43">
        <f t="shared" ref="AB25:AB26" si="47">F25/SUM($C25:$G25)*100</f>
        <v>5.929844097995546</v>
      </c>
      <c r="AC25" s="100">
        <f t="shared" ref="AC25:AC26" si="48">G25/SUM($C25:$G25)*100</f>
        <v>19.905345211581292</v>
      </c>
      <c r="AD25" s="156">
        <f t="shared" ref="AD25:AD26" si="49">H25/SUM($H25:$L25)*100</f>
        <v>9.0200445434298437</v>
      </c>
      <c r="AE25" s="40">
        <f t="shared" ref="AE25:AE26" si="50">I25/SUM($H25:$L25)*100</f>
        <v>16.481069042316257</v>
      </c>
      <c r="AF25" s="40">
        <f t="shared" ref="AF25:AF26" si="51">J25/SUM($H25:$L25)*100</f>
        <v>47.605790645879729</v>
      </c>
      <c r="AG25" s="43">
        <f t="shared" ref="AG25:AG26" si="52">K25/SUM($H25:$L25)*100</f>
        <v>4.9554565701559019</v>
      </c>
      <c r="AH25" s="157">
        <f t="shared" ref="AH25:AH26" si="53">L25/SUM($H25:$L25)*100</f>
        <v>21.93763919821826</v>
      </c>
      <c r="AI25" s="158">
        <f t="shared" ref="AI25:AI26" si="54">M25/SUM($M25:$Q25)*100</f>
        <v>18.875278396436528</v>
      </c>
      <c r="AJ25" s="40">
        <f t="shared" ref="AJ25:AJ26" si="55">N25/SUM($M25:$Q25)*100</f>
        <v>13.112472160356347</v>
      </c>
      <c r="AK25" s="40">
        <f t="shared" ref="AK25:AK26" si="56">O25/SUM($M25:$Q25)*100</f>
        <v>44.905345211581292</v>
      </c>
      <c r="AL25" s="43">
        <f t="shared" ref="AL25:AL26" si="57">P25/SUM($M25:$Q25)*100</f>
        <v>4.8440979955456571</v>
      </c>
      <c r="AM25" s="159">
        <f t="shared" ref="AM25:AM26" si="58">Q25/SUM($M25:$Q25)*100</f>
        <v>18.262806236080177</v>
      </c>
      <c r="AN25" s="42">
        <f t="shared" ref="AN25:AN26" si="59">R25/SUM($R25:$V25)*100</f>
        <v>6.6258351893095773</v>
      </c>
      <c r="AO25" s="40">
        <f t="shared" ref="AO25:AO26" si="60">S25/SUM($R25:$V25)*100</f>
        <v>13.001113585746102</v>
      </c>
      <c r="AP25" s="40">
        <f t="shared" ref="AP25:AP26" si="61">T25/SUM($R25:$V25)*100</f>
        <v>39.727171492204896</v>
      </c>
      <c r="AQ25" s="40">
        <f t="shared" ref="AQ25:AQ26" si="62">U25/SUM($R25:$V25)*100</f>
        <v>5.9855233853006684</v>
      </c>
      <c r="AR25" s="40">
        <f t="shared" ref="AR25:AR26" si="63">V25/SUM($R25:$V25)*100</f>
        <v>34.66035634743875</v>
      </c>
    </row>
    <row r="26" spans="2:44" x14ac:dyDescent="0.25">
      <c r="B26" s="9" t="s">
        <v>77</v>
      </c>
      <c r="C26" s="10">
        <v>284</v>
      </c>
      <c r="D26" s="10">
        <v>110</v>
      </c>
      <c r="E26" s="10">
        <v>618</v>
      </c>
      <c r="F26" s="26">
        <v>80</v>
      </c>
      <c r="G26" s="54">
        <v>214</v>
      </c>
      <c r="H26" s="65">
        <v>186</v>
      </c>
      <c r="I26" s="10">
        <v>264</v>
      </c>
      <c r="J26" s="10">
        <v>561</v>
      </c>
      <c r="K26" s="26">
        <v>71</v>
      </c>
      <c r="L26" s="66">
        <v>224</v>
      </c>
      <c r="M26" s="77">
        <v>211</v>
      </c>
      <c r="N26" s="10">
        <v>174</v>
      </c>
      <c r="O26" s="10">
        <v>637</v>
      </c>
      <c r="P26" s="26">
        <v>91</v>
      </c>
      <c r="Q26" s="78">
        <v>193</v>
      </c>
      <c r="R26" s="30">
        <v>76</v>
      </c>
      <c r="S26" s="10">
        <v>186</v>
      </c>
      <c r="T26" s="10">
        <v>485</v>
      </c>
      <c r="U26" s="10">
        <v>86</v>
      </c>
      <c r="V26" s="10">
        <v>473</v>
      </c>
      <c r="X26" s="9" t="s">
        <v>77</v>
      </c>
      <c r="Y26" s="40">
        <f t="shared" si="44"/>
        <v>21.745788667687595</v>
      </c>
      <c r="Z26" s="40">
        <f t="shared" si="45"/>
        <v>8.4226646248085757</v>
      </c>
      <c r="AA26" s="40">
        <f t="shared" si="46"/>
        <v>47.320061255742722</v>
      </c>
      <c r="AB26" s="43">
        <f t="shared" si="47"/>
        <v>6.1255742725880555</v>
      </c>
      <c r="AC26" s="100">
        <f t="shared" si="48"/>
        <v>16.38591117917305</v>
      </c>
      <c r="AD26" s="156">
        <f t="shared" si="49"/>
        <v>14.241960183767228</v>
      </c>
      <c r="AE26" s="40">
        <f t="shared" si="50"/>
        <v>20.214395099540582</v>
      </c>
      <c r="AF26" s="40">
        <f t="shared" si="51"/>
        <v>42.955589586523736</v>
      </c>
      <c r="AG26" s="43">
        <f t="shared" si="52"/>
        <v>5.4364471669218988</v>
      </c>
      <c r="AH26" s="157">
        <f t="shared" si="53"/>
        <v>17.151607963246555</v>
      </c>
      <c r="AI26" s="158">
        <f t="shared" si="54"/>
        <v>16.156202143950996</v>
      </c>
      <c r="AJ26" s="40">
        <f t="shared" si="55"/>
        <v>13.323124042879019</v>
      </c>
      <c r="AK26" s="40">
        <f t="shared" si="56"/>
        <v>48.774885145482386</v>
      </c>
      <c r="AL26" s="43">
        <f t="shared" si="57"/>
        <v>6.9678407350689131</v>
      </c>
      <c r="AM26" s="159">
        <f t="shared" si="58"/>
        <v>14.777947932618682</v>
      </c>
      <c r="AN26" s="42">
        <f t="shared" si="59"/>
        <v>5.8192955589586521</v>
      </c>
      <c r="AO26" s="40">
        <f t="shared" si="60"/>
        <v>14.241960183767228</v>
      </c>
      <c r="AP26" s="40">
        <f t="shared" si="61"/>
        <v>37.136294027565086</v>
      </c>
      <c r="AQ26" s="40">
        <f t="shared" si="62"/>
        <v>6.5849923430321589</v>
      </c>
      <c r="AR26" s="40">
        <f t="shared" si="63"/>
        <v>36.217457886676875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23" max="1048575" man="1"/>
    <brk id="3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58</v>
      </c>
    </row>
    <row r="2" spans="1:3" ht="18" x14ac:dyDescent="0.25">
      <c r="A2" s="31"/>
      <c r="B2" s="1" t="s">
        <v>105</v>
      </c>
    </row>
    <row r="3" spans="1:3" x14ac:dyDescent="0.25">
      <c r="B3" s="32" t="s">
        <v>61</v>
      </c>
    </row>
    <row r="4" spans="1:3" ht="18" x14ac:dyDescent="0.25">
      <c r="B4" s="1" t="s">
        <v>104</v>
      </c>
    </row>
    <row r="5" spans="1:3" ht="8.25" customHeight="1" x14ac:dyDescent="0.25"/>
    <row r="6" spans="1:3" x14ac:dyDescent="0.25">
      <c r="B6" s="194" t="s">
        <v>5</v>
      </c>
      <c r="C6" s="195"/>
    </row>
    <row r="7" spans="1:3" x14ac:dyDescent="0.25">
      <c r="B7" s="9" t="s">
        <v>6</v>
      </c>
      <c r="C7" s="33" t="s">
        <v>63</v>
      </c>
    </row>
    <row r="8" spans="1:3" x14ac:dyDescent="0.25">
      <c r="B8" s="9" t="s">
        <v>7</v>
      </c>
      <c r="C8" s="33" t="s">
        <v>64</v>
      </c>
    </row>
    <row r="9" spans="1:3" x14ac:dyDescent="0.25">
      <c r="B9" s="9" t="s">
        <v>8</v>
      </c>
      <c r="C9" s="33" t="s">
        <v>65</v>
      </c>
    </row>
    <row r="10" spans="1:3" x14ac:dyDescent="0.25">
      <c r="B10" s="9" t="s">
        <v>9</v>
      </c>
      <c r="C10" s="33" t="s">
        <v>74</v>
      </c>
    </row>
    <row r="11" spans="1:3" x14ac:dyDescent="0.25">
      <c r="B11" s="37"/>
      <c r="C11" s="38"/>
    </row>
    <row r="12" spans="1:3" x14ac:dyDescent="0.25">
      <c r="B12" s="196" t="s">
        <v>45</v>
      </c>
      <c r="C12" s="197"/>
    </row>
    <row r="13" spans="1:3" x14ac:dyDescent="0.25">
      <c r="B13" s="9" t="s">
        <v>38</v>
      </c>
      <c r="C13" s="33" t="s">
        <v>66</v>
      </c>
    </row>
    <row r="14" spans="1:3" x14ac:dyDescent="0.25">
      <c r="B14" s="9" t="s">
        <v>39</v>
      </c>
      <c r="C14" s="33" t="s">
        <v>67</v>
      </c>
    </row>
    <row r="15" spans="1:3" x14ac:dyDescent="0.25">
      <c r="B15" s="9" t="s">
        <v>40</v>
      </c>
      <c r="C15" s="33" t="s">
        <v>68</v>
      </c>
    </row>
    <row r="16" spans="1:3" x14ac:dyDescent="0.25">
      <c r="B16" s="9" t="s">
        <v>41</v>
      </c>
      <c r="C16" s="33" t="s">
        <v>69</v>
      </c>
    </row>
    <row r="17" spans="2:3" x14ac:dyDescent="0.25">
      <c r="B17" s="9" t="s">
        <v>42</v>
      </c>
      <c r="C17" s="33" t="s">
        <v>70</v>
      </c>
    </row>
    <row r="18" spans="2:3" x14ac:dyDescent="0.25">
      <c r="B18" s="9" t="s">
        <v>43</v>
      </c>
      <c r="C18" s="33" t="s">
        <v>71</v>
      </c>
    </row>
    <row r="19" spans="2:3" x14ac:dyDescent="0.25">
      <c r="B19" s="9" t="s">
        <v>44</v>
      </c>
      <c r="C19" s="33" t="s">
        <v>72</v>
      </c>
    </row>
    <row r="20" spans="2:3" x14ac:dyDescent="0.25">
      <c r="B20" s="37"/>
      <c r="C20" s="38"/>
    </row>
    <row r="21" spans="2:3" x14ac:dyDescent="0.25">
      <c r="B21" s="196" t="s">
        <v>75</v>
      </c>
      <c r="C21" s="197"/>
    </row>
    <row r="22" spans="2:3" ht="69.95" customHeight="1" x14ac:dyDescent="0.25">
      <c r="B22" s="9" t="s">
        <v>76</v>
      </c>
      <c r="C22" s="39" t="s">
        <v>79</v>
      </c>
    </row>
    <row r="23" spans="2:3" ht="69.95" customHeight="1" x14ac:dyDescent="0.25">
      <c r="B23" s="9" t="s">
        <v>77</v>
      </c>
      <c r="C23" s="39" t="s">
        <v>78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58</v>
      </c>
    </row>
    <row r="2" spans="1:24" ht="18" x14ac:dyDescent="0.25">
      <c r="A2" s="31"/>
      <c r="B2" s="1" t="s">
        <v>105</v>
      </c>
    </row>
    <row r="3" spans="1:24" x14ac:dyDescent="0.25">
      <c r="B3" s="32" t="s">
        <v>61</v>
      </c>
    </row>
    <row r="4" spans="1:24" ht="18" customHeight="1" x14ac:dyDescent="0.25">
      <c r="B4" s="1" t="s">
        <v>62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166" t="s">
        <v>0</v>
      </c>
      <c r="C6" s="170" t="s">
        <v>46</v>
      </c>
      <c r="D6" s="170"/>
      <c r="E6" s="171"/>
      <c r="F6" s="175" t="s">
        <v>47</v>
      </c>
      <c r="G6" s="176"/>
      <c r="H6" s="176"/>
      <c r="I6" s="175" t="s">
        <v>54</v>
      </c>
      <c r="J6" s="176"/>
      <c r="K6" s="177"/>
      <c r="M6" s="166" t="s">
        <v>0</v>
      </c>
      <c r="N6" s="169" t="s">
        <v>46</v>
      </c>
      <c r="O6" s="170"/>
      <c r="P6" s="171"/>
      <c r="Q6" s="175" t="s">
        <v>47</v>
      </c>
      <c r="R6" s="176"/>
      <c r="S6" s="177"/>
      <c r="U6" s="166" t="s">
        <v>0</v>
      </c>
      <c r="V6" s="169" t="s">
        <v>57</v>
      </c>
      <c r="W6" s="170"/>
      <c r="X6" s="171"/>
    </row>
    <row r="7" spans="1:24" ht="27" customHeight="1" x14ac:dyDescent="0.25">
      <c r="B7" s="167"/>
      <c r="C7" s="16" t="s">
        <v>51</v>
      </c>
      <c r="D7" s="3" t="s">
        <v>48</v>
      </c>
      <c r="E7" s="3" t="s">
        <v>49</v>
      </c>
      <c r="F7" s="15" t="s">
        <v>51</v>
      </c>
      <c r="G7" s="15" t="s">
        <v>48</v>
      </c>
      <c r="H7" s="15" t="s">
        <v>49</v>
      </c>
      <c r="I7" s="15" t="s">
        <v>51</v>
      </c>
      <c r="J7" s="15" t="s">
        <v>48</v>
      </c>
      <c r="K7" s="18" t="s">
        <v>49</v>
      </c>
      <c r="M7" s="167"/>
      <c r="N7" s="16" t="s">
        <v>51</v>
      </c>
      <c r="O7" s="3" t="s">
        <v>48</v>
      </c>
      <c r="P7" s="3" t="s">
        <v>49</v>
      </c>
      <c r="Q7" s="15" t="s">
        <v>51</v>
      </c>
      <c r="R7" s="15" t="s">
        <v>48</v>
      </c>
      <c r="S7" s="18" t="s">
        <v>49</v>
      </c>
      <c r="U7" s="167"/>
      <c r="V7" s="22" t="s">
        <v>51</v>
      </c>
      <c r="W7" s="3" t="s">
        <v>48</v>
      </c>
      <c r="X7" s="3" t="s">
        <v>49</v>
      </c>
    </row>
    <row r="8" spans="1:24" x14ac:dyDescent="0.25">
      <c r="B8" s="168"/>
      <c r="C8" s="172" t="s">
        <v>50</v>
      </c>
      <c r="D8" s="174"/>
      <c r="E8" s="17" t="s">
        <v>52</v>
      </c>
      <c r="F8" s="172" t="s">
        <v>50</v>
      </c>
      <c r="G8" s="174"/>
      <c r="H8" s="17" t="s">
        <v>52</v>
      </c>
      <c r="I8" s="172" t="s">
        <v>53</v>
      </c>
      <c r="J8" s="173"/>
      <c r="K8" s="174"/>
      <c r="M8" s="168"/>
      <c r="N8" s="172" t="s">
        <v>53</v>
      </c>
      <c r="O8" s="173"/>
      <c r="P8" s="174"/>
      <c r="Q8" s="172" t="s">
        <v>53</v>
      </c>
      <c r="R8" s="173"/>
      <c r="S8" s="174"/>
      <c r="U8" s="168"/>
      <c r="V8" s="172" t="s">
        <v>53</v>
      </c>
      <c r="W8" s="173"/>
      <c r="X8" s="174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8883</v>
      </c>
      <c r="D10" s="7">
        <v>1138424</v>
      </c>
      <c r="E10" s="7">
        <v>207599.19500599999</v>
      </c>
      <c r="F10" s="7">
        <v>4920</v>
      </c>
      <c r="G10" s="7">
        <v>691471</v>
      </c>
      <c r="H10" s="7">
        <v>146361.973711</v>
      </c>
      <c r="I10" s="11">
        <f>F10/C10*100</f>
        <v>55.386693684566026</v>
      </c>
      <c r="J10" s="11">
        <f t="shared" ref="J10:K10" si="0">G10/D10*100</f>
        <v>60.739320323534997</v>
      </c>
      <c r="K10" s="11">
        <f t="shared" si="0"/>
        <v>70.50218749970098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100</v>
      </c>
      <c r="U10" s="6" t="s">
        <v>4</v>
      </c>
      <c r="V10" s="11">
        <f>F10/C10*100</f>
        <v>55.386693684566026</v>
      </c>
      <c r="W10" s="11">
        <f t="shared" ref="W10:X10" si="2">G10/D10*100</f>
        <v>60.739320323534997</v>
      </c>
      <c r="X10" s="11">
        <f t="shared" si="2"/>
        <v>70.50218749970098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1881</v>
      </c>
      <c r="D12" s="10">
        <v>9281</v>
      </c>
      <c r="E12" s="10">
        <v>1033.528879</v>
      </c>
      <c r="F12" s="10">
        <v>1014</v>
      </c>
      <c r="G12" s="10">
        <v>5082</v>
      </c>
      <c r="H12" s="10">
        <v>557.37413000000004</v>
      </c>
      <c r="I12" s="13">
        <f t="shared" ref="I12:I26" si="3">F12/C12*100</f>
        <v>53.907496012759168</v>
      </c>
      <c r="J12" s="13">
        <f t="shared" ref="J12:J26" si="4">G12/D12*100</f>
        <v>54.757030492403835</v>
      </c>
      <c r="K12" s="13">
        <f t="shared" ref="K12:K26" si="5">H12/E12*100</f>
        <v>53.929226490438495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20.609756097560975</v>
      </c>
      <c r="R12" s="13">
        <f>G12/$G$10*100</f>
        <v>0.73495490049474244</v>
      </c>
      <c r="S12" s="13">
        <f>H12/$H$10*100</f>
        <v>0.38081894898504637</v>
      </c>
      <c r="U12" s="9" t="s">
        <v>6</v>
      </c>
      <c r="V12" s="13">
        <f t="shared" ref="V12:V22" si="6">F12/C12*100</f>
        <v>53.907496012759168</v>
      </c>
      <c r="W12" s="13">
        <f t="shared" ref="W12:W23" si="7">G12/D12*100</f>
        <v>54.757030492403835</v>
      </c>
      <c r="X12" s="13">
        <f t="shared" ref="X12:X23" si="8">H12/E12*100</f>
        <v>53.929226490438495</v>
      </c>
    </row>
    <row r="13" spans="1:24" x14ac:dyDescent="0.2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1741</v>
      </c>
      <c r="G13" s="10">
        <v>37641</v>
      </c>
      <c r="H13" s="10">
        <v>5129.9148290000003</v>
      </c>
      <c r="I13" s="13">
        <f t="shared" si="3"/>
        <v>52.950121654501217</v>
      </c>
      <c r="J13" s="13">
        <f t="shared" si="4"/>
        <v>53.973329509607112</v>
      </c>
      <c r="K13" s="13">
        <f t="shared" si="5"/>
        <v>55.532085367742525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35.386178861788622</v>
      </c>
      <c r="R13" s="13">
        <f t="shared" ref="R13:R15" si="13">G13/$G$10*100</f>
        <v>5.4436122411496655</v>
      </c>
      <c r="S13" s="13">
        <f t="shared" ref="S13:S15" si="14">H13/$H$10*100</f>
        <v>3.5049505680548605</v>
      </c>
      <c r="U13" s="9" t="s">
        <v>7</v>
      </c>
      <c r="V13" s="13">
        <f t="shared" si="6"/>
        <v>52.950121654501217</v>
      </c>
      <c r="W13" s="13">
        <f t="shared" si="7"/>
        <v>53.973329509607112</v>
      </c>
      <c r="X13" s="13">
        <f t="shared" si="8"/>
        <v>55.532085367742525</v>
      </c>
    </row>
    <row r="14" spans="1:24" x14ac:dyDescent="0.2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1407</v>
      </c>
      <c r="G14" s="10">
        <v>133632</v>
      </c>
      <c r="H14" s="10">
        <v>20924.678918000001</v>
      </c>
      <c r="I14" s="13">
        <f t="shared" si="3"/>
        <v>55.090054815974945</v>
      </c>
      <c r="J14" s="13">
        <f t="shared" si="4"/>
        <v>54.571961792439353</v>
      </c>
      <c r="K14" s="13">
        <f t="shared" si="5"/>
        <v>56.872400853789429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28.597560975609753</v>
      </c>
      <c r="R14" s="13">
        <f t="shared" si="13"/>
        <v>19.325756250081348</v>
      </c>
      <c r="S14" s="13">
        <f t="shared" si="14"/>
        <v>14.296526882943628</v>
      </c>
      <c r="U14" s="9" t="s">
        <v>8</v>
      </c>
      <c r="V14" s="13">
        <f t="shared" si="6"/>
        <v>55.090054815974945</v>
      </c>
      <c r="W14" s="13">
        <f t="shared" si="7"/>
        <v>54.571961792439353</v>
      </c>
      <c r="X14" s="13">
        <f t="shared" si="8"/>
        <v>56.872400853789429</v>
      </c>
    </row>
    <row r="15" spans="1:24" x14ac:dyDescent="0.2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758</v>
      </c>
      <c r="G15" s="10">
        <v>515116</v>
      </c>
      <c r="H15" s="10">
        <v>119750.005834</v>
      </c>
      <c r="I15" s="13">
        <f t="shared" si="3"/>
        <v>65.344827586206904</v>
      </c>
      <c r="J15" s="13">
        <f t="shared" si="4"/>
        <v>63.240887382907943</v>
      </c>
      <c r="K15" s="13">
        <f t="shared" si="5"/>
        <v>74.59405415729357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15.40650406504065</v>
      </c>
      <c r="R15" s="13">
        <f t="shared" si="13"/>
        <v>74.495676608274238</v>
      </c>
      <c r="S15" s="13">
        <f t="shared" si="14"/>
        <v>81.817703600016472</v>
      </c>
      <c r="U15" s="9" t="s">
        <v>9</v>
      </c>
      <c r="V15" s="13">
        <f t="shared" si="6"/>
        <v>65.344827586206904</v>
      </c>
      <c r="W15" s="13">
        <f t="shared" si="7"/>
        <v>63.240887382907943</v>
      </c>
      <c r="X15" s="13">
        <f t="shared" si="8"/>
        <v>74.59405415729357</v>
      </c>
    </row>
    <row r="16" spans="1:24" x14ac:dyDescent="0.25">
      <c r="B16" s="4" t="s">
        <v>45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45</v>
      </c>
      <c r="N16" s="8"/>
      <c r="O16" s="8"/>
      <c r="P16" s="8"/>
      <c r="Q16" s="8"/>
      <c r="R16" s="8"/>
      <c r="S16" s="8"/>
      <c r="U16" s="4" t="s">
        <v>45</v>
      </c>
      <c r="V16" s="8"/>
      <c r="W16" s="8"/>
      <c r="X16" s="8"/>
    </row>
    <row r="17" spans="2:24" x14ac:dyDescent="0.25">
      <c r="B17" s="9" t="s">
        <v>38</v>
      </c>
      <c r="C17" s="10">
        <v>2496</v>
      </c>
      <c r="D17" s="10">
        <v>331316</v>
      </c>
      <c r="E17" s="10">
        <v>84051.342176999999</v>
      </c>
      <c r="F17" s="10">
        <v>1425</v>
      </c>
      <c r="G17" s="10">
        <v>206404</v>
      </c>
      <c r="H17" s="10">
        <v>62297.169420999999</v>
      </c>
      <c r="I17" s="13">
        <f t="shared" si="3"/>
        <v>57.091346153846153</v>
      </c>
      <c r="J17" s="13">
        <f t="shared" si="4"/>
        <v>62.298228881188955</v>
      </c>
      <c r="K17" s="13">
        <f t="shared" si="5"/>
        <v>74.117994796336689</v>
      </c>
      <c r="M17" s="9" t="s">
        <v>38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28.963414634146339</v>
      </c>
      <c r="R17" s="13">
        <f>G17/$G$10*100</f>
        <v>29.84998647810248</v>
      </c>
      <c r="S17" s="13">
        <f>H17/$H$10*100</f>
        <v>42.563766968604348</v>
      </c>
      <c r="U17" s="9" t="s">
        <v>38</v>
      </c>
      <c r="V17" s="13">
        <f t="shared" si="6"/>
        <v>57.091346153846153</v>
      </c>
      <c r="W17" s="13">
        <f t="shared" si="7"/>
        <v>62.298228881188955</v>
      </c>
      <c r="X17" s="13">
        <f t="shared" si="8"/>
        <v>74.117994796336689</v>
      </c>
    </row>
    <row r="18" spans="2:24" x14ac:dyDescent="0.25">
      <c r="B18" s="9" t="s">
        <v>39</v>
      </c>
      <c r="C18" s="10">
        <v>1022</v>
      </c>
      <c r="D18" s="10">
        <v>66734</v>
      </c>
      <c r="E18" s="10">
        <v>8947.0154390000007</v>
      </c>
      <c r="F18" s="10">
        <v>563</v>
      </c>
      <c r="G18" s="10">
        <v>39861</v>
      </c>
      <c r="H18" s="10">
        <v>5163.6703930000003</v>
      </c>
      <c r="I18" s="13">
        <f t="shared" si="3"/>
        <v>55.088062622309195</v>
      </c>
      <c r="J18" s="13">
        <f t="shared" si="4"/>
        <v>59.731171516768065</v>
      </c>
      <c r="K18" s="13">
        <f t="shared" si="5"/>
        <v>57.713887141533071</v>
      </c>
      <c r="M18" s="9" t="s">
        <v>39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11.443089430894309</v>
      </c>
      <c r="R18" s="13">
        <f t="shared" ref="R18:R23" si="19">G18/$G$10*100</f>
        <v>5.7646669202323739</v>
      </c>
      <c r="S18" s="13">
        <f t="shared" ref="S18:S23" si="20">H18/$H$10*100</f>
        <v>3.5280136377471649</v>
      </c>
      <c r="U18" s="9" t="s">
        <v>39</v>
      </c>
      <c r="V18" s="13">
        <f t="shared" si="6"/>
        <v>55.088062622309195</v>
      </c>
      <c r="W18" s="13">
        <f t="shared" si="7"/>
        <v>59.731171516768065</v>
      </c>
      <c r="X18" s="13">
        <f t="shared" si="8"/>
        <v>57.713887141533071</v>
      </c>
    </row>
    <row r="19" spans="2:24" x14ac:dyDescent="0.25">
      <c r="B19" s="9" t="s">
        <v>40</v>
      </c>
      <c r="C19" s="10">
        <v>2710</v>
      </c>
      <c r="D19" s="10">
        <v>238856</v>
      </c>
      <c r="E19" s="10">
        <v>73928.042906000002</v>
      </c>
      <c r="F19" s="10">
        <v>1473</v>
      </c>
      <c r="G19" s="10">
        <v>174135</v>
      </c>
      <c r="H19" s="10">
        <v>54254.354134000001</v>
      </c>
      <c r="I19" s="13">
        <f t="shared" si="3"/>
        <v>54.35424354243542</v>
      </c>
      <c r="J19" s="13">
        <f t="shared" si="4"/>
        <v>72.903757912717282</v>
      </c>
      <c r="K19" s="13">
        <f t="shared" si="5"/>
        <v>73.388056820312116</v>
      </c>
      <c r="M19" s="9" t="s">
        <v>40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29.939024390243901</v>
      </c>
      <c r="R19" s="13">
        <f t="shared" si="19"/>
        <v>25.183268712643049</v>
      </c>
      <c r="S19" s="13">
        <f t="shared" si="20"/>
        <v>37.068613355220457</v>
      </c>
      <c r="U19" s="9" t="s">
        <v>40</v>
      </c>
      <c r="V19" s="13">
        <f t="shared" si="6"/>
        <v>54.35424354243542</v>
      </c>
      <c r="W19" s="13">
        <f t="shared" si="7"/>
        <v>72.903757912717282</v>
      </c>
      <c r="X19" s="13">
        <f t="shared" si="8"/>
        <v>73.388056820312116</v>
      </c>
    </row>
    <row r="20" spans="2:24" x14ac:dyDescent="0.25">
      <c r="B20" s="9" t="s">
        <v>41</v>
      </c>
      <c r="C20" s="10">
        <v>284</v>
      </c>
      <c r="D20" s="10">
        <v>75411</v>
      </c>
      <c r="E20" s="10">
        <v>12340.078489</v>
      </c>
      <c r="F20" s="10">
        <v>165</v>
      </c>
      <c r="G20" s="10">
        <v>47949</v>
      </c>
      <c r="H20" s="10">
        <v>7217.6721530000004</v>
      </c>
      <c r="I20" s="13">
        <f t="shared" si="3"/>
        <v>58.098591549295776</v>
      </c>
      <c r="J20" s="13">
        <f t="shared" si="4"/>
        <v>63.583562079802682</v>
      </c>
      <c r="K20" s="13">
        <f t="shared" si="5"/>
        <v>58.489677836602624</v>
      </c>
      <c r="M20" s="9" t="s">
        <v>41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3.3536585365853662</v>
      </c>
      <c r="R20" s="13">
        <f t="shared" si="19"/>
        <v>6.9343472105120814</v>
      </c>
      <c r="S20" s="13">
        <f t="shared" si="20"/>
        <v>4.9313848194283736</v>
      </c>
      <c r="U20" s="9" t="s">
        <v>41</v>
      </c>
      <c r="V20" s="13">
        <f t="shared" si="6"/>
        <v>58.098591549295776</v>
      </c>
      <c r="W20" s="13">
        <f t="shared" si="7"/>
        <v>63.583562079802682</v>
      </c>
      <c r="X20" s="13">
        <f t="shared" si="8"/>
        <v>58.489677836602624</v>
      </c>
    </row>
    <row r="21" spans="2:24" x14ac:dyDescent="0.25">
      <c r="B21" s="9" t="s">
        <v>42</v>
      </c>
      <c r="C21" s="10">
        <v>579</v>
      </c>
      <c r="D21" s="10">
        <v>67283</v>
      </c>
      <c r="E21" s="10">
        <v>3612.6820360000002</v>
      </c>
      <c r="F21" s="10">
        <v>313</v>
      </c>
      <c r="G21" s="10">
        <v>37318</v>
      </c>
      <c r="H21" s="10">
        <v>2000.931108</v>
      </c>
      <c r="I21" s="13">
        <f t="shared" si="3"/>
        <v>54.058721934369601</v>
      </c>
      <c r="J21" s="13">
        <f t="shared" si="4"/>
        <v>55.464233164395168</v>
      </c>
      <c r="K21" s="13">
        <f t="shared" si="5"/>
        <v>55.386305466712258</v>
      </c>
      <c r="M21" s="9" t="s">
        <v>42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6.3617886178861784</v>
      </c>
      <c r="R21" s="13">
        <f t="shared" si="19"/>
        <v>5.3969002315353789</v>
      </c>
      <c r="S21" s="13">
        <f t="shared" si="20"/>
        <v>1.367111318101621</v>
      </c>
      <c r="U21" s="9" t="s">
        <v>42</v>
      </c>
      <c r="V21" s="13">
        <f t="shared" si="6"/>
        <v>54.058721934369601</v>
      </c>
      <c r="W21" s="13">
        <f t="shared" si="7"/>
        <v>55.464233164395168</v>
      </c>
      <c r="X21" s="13">
        <f t="shared" si="8"/>
        <v>55.386305466712258</v>
      </c>
    </row>
    <row r="22" spans="2:24" x14ac:dyDescent="0.25">
      <c r="B22" s="9" t="s">
        <v>43</v>
      </c>
      <c r="C22" s="10">
        <v>343</v>
      </c>
      <c r="D22" s="10">
        <v>45371</v>
      </c>
      <c r="E22" s="10">
        <v>8976.50857</v>
      </c>
      <c r="F22" s="10">
        <v>204</v>
      </c>
      <c r="G22" s="10">
        <v>30059</v>
      </c>
      <c r="H22" s="10">
        <v>5586.3900990000002</v>
      </c>
      <c r="I22" s="13">
        <f t="shared" si="3"/>
        <v>59.475218658892125</v>
      </c>
      <c r="J22" s="13">
        <f t="shared" si="4"/>
        <v>66.251570386370148</v>
      </c>
      <c r="K22" s="13">
        <f t="shared" si="5"/>
        <v>62.233440267299834</v>
      </c>
      <c r="M22" s="9" t="s">
        <v>43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4.1463414634146343</v>
      </c>
      <c r="R22" s="13">
        <f t="shared" si="19"/>
        <v>4.3471092786248446</v>
      </c>
      <c r="S22" s="13">
        <f t="shared" si="20"/>
        <v>3.8168316246067056</v>
      </c>
      <c r="U22" s="9" t="s">
        <v>43</v>
      </c>
      <c r="V22" s="13">
        <f t="shared" si="6"/>
        <v>59.475218658892125</v>
      </c>
      <c r="W22" s="13">
        <f t="shared" si="7"/>
        <v>66.251570386370148</v>
      </c>
      <c r="X22" s="13">
        <f t="shared" si="8"/>
        <v>62.233440267299834</v>
      </c>
    </row>
    <row r="23" spans="2:24" x14ac:dyDescent="0.25">
      <c r="B23" s="9" t="s">
        <v>44</v>
      </c>
      <c r="C23" s="10">
        <v>1449</v>
      </c>
      <c r="D23" s="10">
        <v>313453</v>
      </c>
      <c r="E23" s="10">
        <v>15743.525389</v>
      </c>
      <c r="F23" s="10">
        <v>777</v>
      </c>
      <c r="G23" s="10">
        <v>155745</v>
      </c>
      <c r="H23" s="10">
        <v>9841.7864030000001</v>
      </c>
      <c r="I23" s="13">
        <f t="shared" si="3"/>
        <v>53.623188405797109</v>
      </c>
      <c r="J23" s="13">
        <f t="shared" si="4"/>
        <v>49.686874906285787</v>
      </c>
      <c r="K23" s="13">
        <f t="shared" si="5"/>
        <v>62.513231057361871</v>
      </c>
      <c r="M23" s="9" t="s">
        <v>44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15.792682926829269</v>
      </c>
      <c r="R23" s="13">
        <f t="shared" si="19"/>
        <v>22.523721168349795</v>
      </c>
      <c r="S23" s="13">
        <f t="shared" si="20"/>
        <v>6.7242782762913302</v>
      </c>
      <c r="U23" s="9" t="s">
        <v>44</v>
      </c>
      <c r="V23" s="13">
        <f>F23/C23*100</f>
        <v>53.623188405797109</v>
      </c>
      <c r="W23" s="13">
        <f t="shared" si="7"/>
        <v>49.686874906285787</v>
      </c>
      <c r="X23" s="13">
        <f t="shared" si="8"/>
        <v>62.513231057361871</v>
      </c>
    </row>
    <row r="24" spans="2:24" x14ac:dyDescent="0.25">
      <c r="B24" s="4" t="s">
        <v>75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75</v>
      </c>
      <c r="N24" s="10"/>
      <c r="O24" s="10"/>
      <c r="P24" s="10"/>
      <c r="Q24" s="10"/>
      <c r="R24" s="10"/>
      <c r="S24" s="10"/>
      <c r="T24" s="13"/>
      <c r="U24" s="4" t="s">
        <v>75</v>
      </c>
      <c r="V24" s="10"/>
      <c r="W24" s="10"/>
      <c r="X24" s="10"/>
    </row>
    <row r="25" spans="2:24" x14ac:dyDescent="0.25">
      <c r="B25" s="9" t="s">
        <v>76</v>
      </c>
      <c r="C25" s="10">
        <v>6554</v>
      </c>
      <c r="D25" s="10">
        <v>751613</v>
      </c>
      <c r="E25" s="10">
        <v>117248.282947</v>
      </c>
      <c r="F25" s="10">
        <v>3610</v>
      </c>
      <c r="G25" s="10">
        <v>461374</v>
      </c>
      <c r="H25" s="10">
        <v>84682.707978000006</v>
      </c>
      <c r="I25" s="40">
        <f t="shared" si="3"/>
        <v>55.08086664632286</v>
      </c>
      <c r="J25" s="40">
        <f t="shared" si="4"/>
        <v>61.384515701564503</v>
      </c>
      <c r="K25" s="40">
        <f t="shared" si="5"/>
        <v>72.225115668669801</v>
      </c>
      <c r="M25" s="9" t="s">
        <v>76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73.373983739837399</v>
      </c>
      <c r="R25" s="13">
        <f>G25/$G$10*100</f>
        <v>66.723550228426063</v>
      </c>
      <c r="S25" s="13">
        <f>H25/$H$10*100</f>
        <v>57.858408048808364</v>
      </c>
      <c r="T25" s="13"/>
      <c r="U25" s="9" t="s">
        <v>76</v>
      </c>
      <c r="V25" s="40">
        <f>F25/C25*100</f>
        <v>55.08086664632286</v>
      </c>
      <c r="W25" s="40">
        <f t="shared" ref="W25" si="21">G25/D25*100</f>
        <v>61.384515701564503</v>
      </c>
      <c r="X25" s="40">
        <f t="shared" ref="X25" si="22">H25/E25*100</f>
        <v>72.225115668669801</v>
      </c>
    </row>
    <row r="26" spans="2:24" x14ac:dyDescent="0.25">
      <c r="B26" s="9" t="s">
        <v>77</v>
      </c>
      <c r="C26" s="10">
        <v>2329</v>
      </c>
      <c r="D26" s="10">
        <v>386811</v>
      </c>
      <c r="E26" s="10">
        <v>90350.912058999995</v>
      </c>
      <c r="F26" s="10">
        <v>1310</v>
      </c>
      <c r="G26" s="10">
        <v>230097</v>
      </c>
      <c r="H26" s="10">
        <v>61679.265733</v>
      </c>
      <c r="I26" s="40">
        <f t="shared" si="3"/>
        <v>56.247316444826097</v>
      </c>
      <c r="J26" s="40">
        <f t="shared" si="4"/>
        <v>59.485640273932226</v>
      </c>
      <c r="K26" s="40">
        <f t="shared" si="5"/>
        <v>68.266345438464256</v>
      </c>
      <c r="M26" s="9" t="s">
        <v>77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26.626016260162601</v>
      </c>
      <c r="R26" s="13">
        <f t="shared" ref="R26" si="27">G26/$G$10*100</f>
        <v>33.276449771573937</v>
      </c>
      <c r="S26" s="13">
        <f t="shared" ref="S26" si="28">H26/$H$10*100</f>
        <v>42.141591951191643</v>
      </c>
      <c r="T26" s="13"/>
      <c r="U26" s="9" t="s">
        <v>77</v>
      </c>
      <c r="V26" s="40">
        <f>F26/C26*100</f>
        <v>56.247316444826097</v>
      </c>
      <c r="W26" s="40">
        <f t="shared" ref="W26" si="29">G26/D26*100</f>
        <v>59.485640273932226</v>
      </c>
      <c r="X26" s="40">
        <f t="shared" ref="X26" si="30">H26/E26*100</f>
        <v>68.266345438464256</v>
      </c>
    </row>
  </sheetData>
  <mergeCells count="15"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D38" sqref="D38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58</v>
      </c>
    </row>
    <row r="2" spans="1:10" ht="18" x14ac:dyDescent="0.25">
      <c r="A2" s="31"/>
      <c r="B2" s="1" t="s">
        <v>105</v>
      </c>
    </row>
    <row r="3" spans="1:10" x14ac:dyDescent="0.25">
      <c r="B3" s="32" t="s">
        <v>61</v>
      </c>
    </row>
    <row r="4" spans="1:10" ht="18" customHeight="1" x14ac:dyDescent="0.25">
      <c r="B4" s="1" t="s">
        <v>80</v>
      </c>
      <c r="C4" s="1"/>
      <c r="D4" s="1"/>
      <c r="E4" s="1"/>
    </row>
    <row r="5" spans="1:10" ht="4.5" customHeight="1" x14ac:dyDescent="0.25"/>
    <row r="6" spans="1:10" x14ac:dyDescent="0.25">
      <c r="B6" s="20" t="s">
        <v>55</v>
      </c>
      <c r="G6" s="20" t="s">
        <v>56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4739</v>
      </c>
      <c r="D9" s="7">
        <v>159</v>
      </c>
      <c r="E9" s="7">
        <v>22</v>
      </c>
      <c r="G9" s="6" t="s">
        <v>4</v>
      </c>
      <c r="H9" s="11">
        <f>C9/($C$9+$D$9+$E$9)*100</f>
        <v>96.32113821138212</v>
      </c>
      <c r="I9" s="11">
        <f t="shared" ref="I9:J9" si="0">D9/($C$9+$D$9+$E$9)*100</f>
        <v>3.2317073170731709</v>
      </c>
      <c r="J9" s="11">
        <f t="shared" si="0"/>
        <v>0.44715447154471549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956</v>
      </c>
      <c r="D11" s="10">
        <v>53</v>
      </c>
      <c r="E11" s="10">
        <v>5</v>
      </c>
      <c r="G11" s="9" t="s">
        <v>6</v>
      </c>
      <c r="H11" s="13">
        <f>C11/($C$11+$D$11+$E$11)*100</f>
        <v>94.280078895463518</v>
      </c>
      <c r="I11" s="13">
        <f t="shared" ref="I11:J11" si="1">D11/($C$11+$D$11+$E$11)*100</f>
        <v>5.2268244575936889</v>
      </c>
      <c r="J11" s="13">
        <f t="shared" si="1"/>
        <v>0.49309664694280081</v>
      </c>
    </row>
    <row r="12" spans="1:10" x14ac:dyDescent="0.25">
      <c r="B12" s="9" t="s">
        <v>7</v>
      </c>
      <c r="C12" s="10">
        <v>1676</v>
      </c>
      <c r="D12" s="10">
        <v>55</v>
      </c>
      <c r="E12" s="10">
        <v>10</v>
      </c>
      <c r="G12" s="9" t="s">
        <v>7</v>
      </c>
      <c r="H12" s="13">
        <f>C12/($C$12+$D$12+$E$12)*100</f>
        <v>96.266513497989664</v>
      </c>
      <c r="I12" s="13">
        <f t="shared" ref="I12:J12" si="2">D12/($C$12+$D$12+$E$12)*100</f>
        <v>3.159103963239517</v>
      </c>
      <c r="J12" s="13">
        <f t="shared" si="2"/>
        <v>0.57438253877082135</v>
      </c>
    </row>
    <row r="13" spans="1:10" x14ac:dyDescent="0.25">
      <c r="B13" s="9" t="s">
        <v>8</v>
      </c>
      <c r="C13" s="10">
        <v>1356</v>
      </c>
      <c r="D13" s="10">
        <v>45</v>
      </c>
      <c r="E13" s="10">
        <v>6</v>
      </c>
      <c r="G13" s="9" t="s">
        <v>8</v>
      </c>
      <c r="H13" s="13">
        <f>C13/($C$13+$D$13+$E$13)*100</f>
        <v>96.375266524520256</v>
      </c>
      <c r="I13" s="13">
        <f t="shared" ref="I13:J13" si="3">D13/($C$13+$D$13+$E$13)*100</f>
        <v>3.1982942430703627</v>
      </c>
      <c r="J13" s="13">
        <f t="shared" si="3"/>
        <v>0.42643923240938164</v>
      </c>
    </row>
    <row r="14" spans="1:10" x14ac:dyDescent="0.25">
      <c r="B14" s="9" t="s">
        <v>9</v>
      </c>
      <c r="C14" s="10">
        <v>751</v>
      </c>
      <c r="D14" s="10">
        <v>6</v>
      </c>
      <c r="E14" s="10">
        <v>1</v>
      </c>
      <c r="G14" s="9" t="s">
        <v>9</v>
      </c>
      <c r="H14" s="13">
        <f>C14/($C$14+$D$14+$E$14)*100</f>
        <v>99.076517150395787</v>
      </c>
      <c r="I14" s="13">
        <f t="shared" ref="I14:J14" si="4">D14/($C$14+$D$14+$E$14)*100</f>
        <v>0.79155672823219003</v>
      </c>
      <c r="J14" s="13">
        <f t="shared" si="4"/>
        <v>0.13192612137203166</v>
      </c>
    </row>
    <row r="15" spans="1:10" x14ac:dyDescent="0.25">
      <c r="B15" s="4" t="s">
        <v>45</v>
      </c>
      <c r="C15" s="8"/>
      <c r="D15" s="8"/>
      <c r="E15" s="8"/>
      <c r="G15" s="4" t="s">
        <v>45</v>
      </c>
      <c r="H15" s="8"/>
      <c r="I15" s="8"/>
      <c r="J15" s="8"/>
    </row>
    <row r="16" spans="1:10" x14ac:dyDescent="0.25">
      <c r="B16" s="9" t="s">
        <v>38</v>
      </c>
      <c r="C16" s="10">
        <v>1403</v>
      </c>
      <c r="D16" s="10">
        <v>20</v>
      </c>
      <c r="E16" s="10">
        <v>2</v>
      </c>
      <c r="G16" s="9" t="s">
        <v>38</v>
      </c>
      <c r="H16" s="13">
        <f>C16/($C$16+$D$16+$E$16)*100</f>
        <v>98.456140350877192</v>
      </c>
      <c r="I16" s="13">
        <f t="shared" ref="I16:J16" si="5">D16/($C$16+$D$16+$E$16)*100</f>
        <v>1.4035087719298245</v>
      </c>
      <c r="J16" s="13">
        <f t="shared" si="5"/>
        <v>0.14035087719298245</v>
      </c>
    </row>
    <row r="17" spans="2:10" x14ac:dyDescent="0.25">
      <c r="B17" s="9" t="s">
        <v>39</v>
      </c>
      <c r="C17" s="10">
        <v>549</v>
      </c>
      <c r="D17" s="10">
        <v>12</v>
      </c>
      <c r="E17" s="10">
        <v>2</v>
      </c>
      <c r="G17" s="9" t="s">
        <v>39</v>
      </c>
      <c r="H17" s="13">
        <f>C17/($C$17+$D$17+$E$17)*100</f>
        <v>97.513321492007108</v>
      </c>
      <c r="I17" s="13">
        <f t="shared" ref="I17:J17" si="6">D17/($C$17+$D$17+$E$17)*100</f>
        <v>2.1314387211367674</v>
      </c>
      <c r="J17" s="13">
        <f t="shared" si="6"/>
        <v>0.35523978685612789</v>
      </c>
    </row>
    <row r="18" spans="2:10" x14ac:dyDescent="0.25">
      <c r="B18" s="9" t="s">
        <v>40</v>
      </c>
      <c r="C18" s="10">
        <v>1447</v>
      </c>
      <c r="D18" s="10">
        <v>18</v>
      </c>
      <c r="E18" s="10">
        <v>8</v>
      </c>
      <c r="G18" s="9" t="s">
        <v>40</v>
      </c>
      <c r="H18" s="13">
        <f>C18/($C$18+$D$18+$E$18)*100</f>
        <v>98.234894772572972</v>
      </c>
      <c r="I18" s="13">
        <f t="shared" ref="I18:J18" si="7">D18/($C$18+$D$18+$E$18)*100</f>
        <v>1.2219959266802443</v>
      </c>
      <c r="J18" s="13">
        <f t="shared" si="7"/>
        <v>0.54310930074677521</v>
      </c>
    </row>
    <row r="19" spans="2:10" x14ac:dyDescent="0.25">
      <c r="B19" s="9" t="s">
        <v>41</v>
      </c>
      <c r="C19" s="10">
        <v>159</v>
      </c>
      <c r="D19" s="10">
        <v>5</v>
      </c>
      <c r="E19" s="10">
        <v>1</v>
      </c>
      <c r="G19" s="9" t="s">
        <v>41</v>
      </c>
      <c r="H19" s="13">
        <f>C19/($C$19+$D$19+$E$19)*100</f>
        <v>96.36363636363636</v>
      </c>
      <c r="I19" s="13">
        <f t="shared" ref="I19:J19" si="8">D19/($C$19+$D$19+$E$19)*100</f>
        <v>3.0303030303030303</v>
      </c>
      <c r="J19" s="13">
        <f t="shared" si="8"/>
        <v>0.60606060606060608</v>
      </c>
    </row>
    <row r="20" spans="2:10" x14ac:dyDescent="0.25">
      <c r="B20" s="9" t="s">
        <v>42</v>
      </c>
      <c r="C20" s="10">
        <v>256</v>
      </c>
      <c r="D20" s="10">
        <v>50</v>
      </c>
      <c r="E20" s="10">
        <v>7</v>
      </c>
      <c r="G20" s="9" t="s">
        <v>42</v>
      </c>
      <c r="H20" s="13">
        <f>C20/($C$20+$D$20+$E$20)*100</f>
        <v>81.78913738019169</v>
      </c>
      <c r="I20" s="13">
        <f t="shared" ref="I20:J20" si="9">D20/($C$20+$D$20+$E$20)*100</f>
        <v>15.974440894568689</v>
      </c>
      <c r="J20" s="13">
        <f t="shared" si="9"/>
        <v>2.2364217252396164</v>
      </c>
    </row>
    <row r="21" spans="2:10" x14ac:dyDescent="0.25">
      <c r="B21" s="9" t="s">
        <v>43</v>
      </c>
      <c r="C21" s="10">
        <v>197</v>
      </c>
      <c r="D21" s="10">
        <v>7</v>
      </c>
      <c r="E21" s="10">
        <v>0</v>
      </c>
      <c r="G21" s="9" t="s">
        <v>43</v>
      </c>
      <c r="H21" s="13">
        <f>C21/($C$21+$D$21+$E$21)*100</f>
        <v>96.568627450980387</v>
      </c>
      <c r="I21" s="13">
        <f t="shared" ref="I21:J21" si="10">D21/($C$21+$D$21+$E$21)*100</f>
        <v>3.4313725490196081</v>
      </c>
      <c r="J21" s="13">
        <f t="shared" si="10"/>
        <v>0</v>
      </c>
    </row>
    <row r="22" spans="2:10" x14ac:dyDescent="0.25">
      <c r="B22" s="9" t="s">
        <v>44</v>
      </c>
      <c r="C22" s="10">
        <v>728</v>
      </c>
      <c r="D22" s="10">
        <v>47</v>
      </c>
      <c r="E22" s="10">
        <v>2</v>
      </c>
      <c r="G22" s="9" t="s">
        <v>44</v>
      </c>
      <c r="H22" s="13">
        <f>C22/($C$22+$D$22+$E$22)*100</f>
        <v>93.693693693693689</v>
      </c>
      <c r="I22" s="13">
        <f t="shared" ref="I22:J22" si="11">D22/($C$22+$D$22+$E$22)*100</f>
        <v>6.0489060489060487</v>
      </c>
      <c r="J22" s="13">
        <f t="shared" si="11"/>
        <v>0.2574002574002574</v>
      </c>
    </row>
    <row r="23" spans="2:10" x14ac:dyDescent="0.25">
      <c r="B23" s="4" t="s">
        <v>75</v>
      </c>
      <c r="C23" s="19"/>
      <c r="D23" s="19"/>
      <c r="E23" s="19"/>
      <c r="G23" s="4" t="s">
        <v>75</v>
      </c>
      <c r="H23" s="34"/>
      <c r="I23" s="34"/>
      <c r="J23" s="34"/>
    </row>
    <row r="24" spans="2:10" x14ac:dyDescent="0.25">
      <c r="B24" s="9" t="s">
        <v>76</v>
      </c>
      <c r="C24" s="10">
        <v>3462</v>
      </c>
      <c r="D24" s="10">
        <v>130</v>
      </c>
      <c r="E24" s="10">
        <v>18</v>
      </c>
      <c r="G24" s="9" t="s">
        <v>76</v>
      </c>
      <c r="H24" s="40">
        <f t="shared" ref="H24:H25" si="12">C24/SUM($C24:$E24)*100</f>
        <v>95.900277008310255</v>
      </c>
      <c r="I24" s="40">
        <f t="shared" ref="I24:I25" si="13">D24/SUM($C24:$E24)*100</f>
        <v>3.6011080332409975</v>
      </c>
      <c r="J24" s="40">
        <f t="shared" ref="J24:J25" si="14">E24/SUM($C24:$E24)*100</f>
        <v>0.49861495844875342</v>
      </c>
    </row>
    <row r="25" spans="2:10" x14ac:dyDescent="0.25">
      <c r="B25" s="9" t="s">
        <v>77</v>
      </c>
      <c r="C25" s="10">
        <v>1277</v>
      </c>
      <c r="D25" s="10">
        <v>29</v>
      </c>
      <c r="E25" s="10">
        <v>4</v>
      </c>
      <c r="G25" s="9" t="s">
        <v>77</v>
      </c>
      <c r="H25" s="40">
        <f t="shared" si="12"/>
        <v>97.480916030534345</v>
      </c>
      <c r="I25" s="40">
        <f t="shared" si="13"/>
        <v>2.2137404580152671</v>
      </c>
      <c r="J25" s="40">
        <f t="shared" si="14"/>
        <v>0.30534351145038169</v>
      </c>
    </row>
  </sheetData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58</v>
      </c>
    </row>
    <row r="2" spans="1:44" ht="18" x14ac:dyDescent="0.25">
      <c r="A2" s="31"/>
      <c r="B2" s="1" t="s">
        <v>105</v>
      </c>
    </row>
    <row r="3" spans="1:44" x14ac:dyDescent="0.25">
      <c r="B3" s="32" t="s">
        <v>61</v>
      </c>
    </row>
    <row r="4" spans="1:44" ht="18" customHeight="1" x14ac:dyDescent="0.25">
      <c r="B4" s="1" t="s">
        <v>81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55</v>
      </c>
      <c r="X6" s="20" t="s">
        <v>56</v>
      </c>
    </row>
    <row r="7" spans="1:44" x14ac:dyDescent="0.25">
      <c r="B7" s="178" t="s">
        <v>0</v>
      </c>
      <c r="C7" s="178" t="s">
        <v>22</v>
      </c>
      <c r="D7" s="178"/>
      <c r="E7" s="178"/>
      <c r="F7" s="178"/>
      <c r="G7" s="180"/>
      <c r="H7" s="181" t="s">
        <v>23</v>
      </c>
      <c r="I7" s="178"/>
      <c r="J7" s="178"/>
      <c r="K7" s="178"/>
      <c r="L7" s="182"/>
      <c r="M7" s="183" t="s">
        <v>24</v>
      </c>
      <c r="N7" s="178"/>
      <c r="O7" s="178"/>
      <c r="P7" s="178"/>
      <c r="Q7" s="184"/>
      <c r="R7" s="185" t="s">
        <v>25</v>
      </c>
      <c r="S7" s="178"/>
      <c r="T7" s="178"/>
      <c r="U7" s="178"/>
      <c r="V7" s="178"/>
      <c r="X7" s="178" t="s">
        <v>0</v>
      </c>
      <c r="Y7" s="178" t="s">
        <v>22</v>
      </c>
      <c r="Z7" s="178"/>
      <c r="AA7" s="178"/>
      <c r="AB7" s="178"/>
      <c r="AC7" s="180"/>
      <c r="AD7" s="181" t="s">
        <v>23</v>
      </c>
      <c r="AE7" s="178"/>
      <c r="AF7" s="178"/>
      <c r="AG7" s="178"/>
      <c r="AH7" s="182"/>
      <c r="AI7" s="183" t="s">
        <v>24</v>
      </c>
      <c r="AJ7" s="178"/>
      <c r="AK7" s="178"/>
      <c r="AL7" s="178"/>
      <c r="AM7" s="184"/>
      <c r="AN7" s="185" t="s">
        <v>25</v>
      </c>
      <c r="AO7" s="178"/>
      <c r="AP7" s="178"/>
      <c r="AQ7" s="178"/>
      <c r="AR7" s="178"/>
    </row>
    <row r="8" spans="1:44" ht="22.5" x14ac:dyDescent="0.25">
      <c r="B8" s="179"/>
      <c r="C8" s="49" t="s">
        <v>26</v>
      </c>
      <c r="D8" s="49" t="s">
        <v>27</v>
      </c>
      <c r="E8" s="49" t="s">
        <v>28</v>
      </c>
      <c r="F8" s="49" t="s">
        <v>29</v>
      </c>
      <c r="G8" s="50" t="s">
        <v>30</v>
      </c>
      <c r="H8" s="57" t="s">
        <v>26</v>
      </c>
      <c r="I8" s="49" t="s">
        <v>27</v>
      </c>
      <c r="J8" s="49" t="s">
        <v>28</v>
      </c>
      <c r="K8" s="49" t="s">
        <v>29</v>
      </c>
      <c r="L8" s="58" t="s">
        <v>30</v>
      </c>
      <c r="M8" s="69" t="s">
        <v>26</v>
      </c>
      <c r="N8" s="49" t="s">
        <v>27</v>
      </c>
      <c r="O8" s="49" t="s">
        <v>28</v>
      </c>
      <c r="P8" s="49" t="s">
        <v>29</v>
      </c>
      <c r="Q8" s="7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79"/>
      <c r="Y8" s="49" t="s">
        <v>26</v>
      </c>
      <c r="Z8" s="49" t="s">
        <v>27</v>
      </c>
      <c r="AA8" s="49" t="s">
        <v>28</v>
      </c>
      <c r="AB8" s="49" t="s">
        <v>29</v>
      </c>
      <c r="AC8" s="50" t="s">
        <v>30</v>
      </c>
      <c r="AD8" s="57" t="s">
        <v>26</v>
      </c>
      <c r="AE8" s="49" t="s">
        <v>27</v>
      </c>
      <c r="AF8" s="49" t="s">
        <v>28</v>
      </c>
      <c r="AG8" s="49" t="s">
        <v>29</v>
      </c>
      <c r="AH8" s="58" t="s">
        <v>30</v>
      </c>
      <c r="AI8" s="69" t="s">
        <v>26</v>
      </c>
      <c r="AJ8" s="49" t="s">
        <v>27</v>
      </c>
      <c r="AK8" s="49" t="s">
        <v>28</v>
      </c>
      <c r="AL8" s="49" t="s">
        <v>29</v>
      </c>
      <c r="AM8" s="70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13</v>
      </c>
      <c r="D10" s="7">
        <v>0</v>
      </c>
      <c r="E10" s="7">
        <v>0</v>
      </c>
      <c r="F10" s="7">
        <v>0</v>
      </c>
      <c r="G10" s="52">
        <v>9</v>
      </c>
      <c r="H10" s="61">
        <v>3</v>
      </c>
      <c r="I10" s="7">
        <v>0</v>
      </c>
      <c r="J10" s="7">
        <v>1</v>
      </c>
      <c r="K10" s="7">
        <v>2</v>
      </c>
      <c r="L10" s="62">
        <v>16</v>
      </c>
      <c r="M10" s="73">
        <v>3</v>
      </c>
      <c r="N10" s="7">
        <v>1</v>
      </c>
      <c r="O10" s="7">
        <v>0</v>
      </c>
      <c r="P10" s="7">
        <v>2</v>
      </c>
      <c r="Q10" s="74">
        <v>16</v>
      </c>
      <c r="R10" s="29">
        <v>9</v>
      </c>
      <c r="S10" s="7">
        <v>0</v>
      </c>
      <c r="T10" s="7">
        <v>0</v>
      </c>
      <c r="U10" s="7">
        <v>1</v>
      </c>
      <c r="V10" s="7">
        <v>12</v>
      </c>
      <c r="X10" s="6" t="s">
        <v>4</v>
      </c>
      <c r="Y10" s="11">
        <f>C10/(C10+D10+E10+F10+G10)*100</f>
        <v>59.090909090909093</v>
      </c>
      <c r="Z10" s="11">
        <f>D10/(D10+E10+F10+G10+C10)*100</f>
        <v>0</v>
      </c>
      <c r="AA10" s="11">
        <f>E10/(E10+F10+G10+D10+C10)*100</f>
        <v>0</v>
      </c>
      <c r="AB10" s="11">
        <f>F10/(F10+G10+E10+D10+C10)*100</f>
        <v>0</v>
      </c>
      <c r="AC10" s="81">
        <f>G10/(G10+F10+E10+D10+C10)*100</f>
        <v>40.909090909090914</v>
      </c>
      <c r="AD10" s="85">
        <f>H10/(H10+I10+J10+K10+L10)*100</f>
        <v>13.636363636363635</v>
      </c>
      <c r="AE10" s="11">
        <f>I10/(I10+J10+K10+L10+H10)*100</f>
        <v>0</v>
      </c>
      <c r="AF10" s="11">
        <f>J10/(J10+K10+L10+I10+H10)*100</f>
        <v>4.5454545454545459</v>
      </c>
      <c r="AG10" s="11">
        <f>K10/(K10+L10+J10+I10+H10)*100</f>
        <v>9.0909090909090917</v>
      </c>
      <c r="AH10" s="86">
        <f>L10/(L10+K10+J10+I10+H10)*100</f>
        <v>72.727272727272734</v>
      </c>
      <c r="AI10" s="93">
        <f>M10/(M10+N10+O10+P10+Q10)*100</f>
        <v>13.636363636363635</v>
      </c>
      <c r="AJ10" s="11">
        <f>N10/(N10+O10+P10+Q10+M10)*100</f>
        <v>4.5454545454545459</v>
      </c>
      <c r="AK10" s="11">
        <f>O10/(O10+P10+Q10+N10+M10)*100</f>
        <v>0</v>
      </c>
      <c r="AL10" s="11">
        <f>P10/(P10+Q10+O10+N10+M10)*100</f>
        <v>9.0909090909090917</v>
      </c>
      <c r="AM10" s="94">
        <f>Q10/(Q10+P10+O10+N10+M10)*100</f>
        <v>72.727272727272734</v>
      </c>
      <c r="AN10" s="27">
        <f>R10/(R10+S10+T10+U10+V10)*100</f>
        <v>40.909090909090914</v>
      </c>
      <c r="AO10" s="11">
        <f>S10/(S10+T10+U10+V10+R10)*100</f>
        <v>0</v>
      </c>
      <c r="AP10" s="11">
        <f>T10/(T10+U10+V10+S10+R10)*100</f>
        <v>0</v>
      </c>
      <c r="AQ10" s="11">
        <f>U10/(U10+V10+T10+S10+R10)*100</f>
        <v>4.5454545454545459</v>
      </c>
      <c r="AR10" s="11">
        <f>V10/(V10+U10+T10+S10+R10)*100</f>
        <v>54.54545454545454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4</v>
      </c>
      <c r="D12" s="10">
        <v>0</v>
      </c>
      <c r="E12" s="10">
        <v>0</v>
      </c>
      <c r="F12" s="10">
        <v>0</v>
      </c>
      <c r="G12" s="54">
        <v>1</v>
      </c>
      <c r="H12" s="65">
        <v>0</v>
      </c>
      <c r="I12" s="10">
        <v>0</v>
      </c>
      <c r="J12" s="10">
        <v>1</v>
      </c>
      <c r="K12" s="10">
        <v>1</v>
      </c>
      <c r="L12" s="66">
        <v>3</v>
      </c>
      <c r="M12" s="77">
        <v>0</v>
      </c>
      <c r="N12" s="10">
        <v>1</v>
      </c>
      <c r="O12" s="10">
        <v>0</v>
      </c>
      <c r="P12" s="10">
        <v>1</v>
      </c>
      <c r="Q12" s="78">
        <v>3</v>
      </c>
      <c r="R12" s="30">
        <v>2</v>
      </c>
      <c r="S12" s="10">
        <v>0</v>
      </c>
      <c r="T12" s="10">
        <v>0</v>
      </c>
      <c r="U12" s="10">
        <v>1</v>
      </c>
      <c r="V12" s="10">
        <v>2</v>
      </c>
      <c r="X12" s="9" t="s">
        <v>6</v>
      </c>
      <c r="Y12" s="13">
        <f t="shared" ref="Y12:Y15" si="0">C12/(C12+D12+E12+F12+G12)*100</f>
        <v>80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0</v>
      </c>
      <c r="AC12" s="83">
        <f t="shared" ref="AC12:AC15" si="4">G12/(G12+F12+E12+D12+C12)*100</f>
        <v>20</v>
      </c>
      <c r="AD12" s="89">
        <f t="shared" ref="AD12:AD15" si="5">H12/(H12+I12+J12+K12+L12)*100</f>
        <v>0</v>
      </c>
      <c r="AE12" s="13">
        <f t="shared" ref="AE12:AE15" si="6">I12/(I12+J12+K12+L12+H12)*100</f>
        <v>0</v>
      </c>
      <c r="AF12" s="13">
        <f t="shared" ref="AF12:AF15" si="7">J12/(J12+K12+L12+I12+H12)*100</f>
        <v>20</v>
      </c>
      <c r="AG12" s="13">
        <f t="shared" ref="AG12:AG15" si="8">K12/(K12+L12+J12+I12+H12)*100</f>
        <v>20</v>
      </c>
      <c r="AH12" s="90">
        <f t="shared" ref="AH12:AH15" si="9">L12/(L12+K12+J12+I12+H12)*100</f>
        <v>60</v>
      </c>
      <c r="AI12" s="97">
        <f t="shared" ref="AI12:AI15" si="10">M12/(M12+N12+O12+P12+Q12)*100</f>
        <v>0</v>
      </c>
      <c r="AJ12" s="13">
        <f t="shared" ref="AJ12:AJ15" si="11">N12/(N12+O12+P12+Q12+M12)*100</f>
        <v>20</v>
      </c>
      <c r="AK12" s="13">
        <f t="shared" ref="AK12:AK15" si="12">O12/(O12+P12+Q12+N12+M12)*100</f>
        <v>0</v>
      </c>
      <c r="AL12" s="13">
        <f t="shared" ref="AL12:AL15" si="13">P12/(P12+Q12+O12+N12+M12)*100</f>
        <v>20</v>
      </c>
      <c r="AM12" s="98">
        <f t="shared" ref="AM12:AM15" si="14">Q12/(Q12+P12+O12+N12+M12)*100</f>
        <v>60</v>
      </c>
      <c r="AN12" s="28">
        <f t="shared" ref="AN12:AN15" si="15">R12/(R12+S12+T12+U12+V12)*100</f>
        <v>40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20</v>
      </c>
      <c r="AR12" s="13">
        <f t="shared" ref="AR12:AR15" si="19">V12/(V12+U12+T12+S12+R12)*100</f>
        <v>40</v>
      </c>
    </row>
    <row r="13" spans="1:44" x14ac:dyDescent="0.25">
      <c r="B13" s="9" t="s">
        <v>7</v>
      </c>
      <c r="C13" s="10">
        <v>6</v>
      </c>
      <c r="D13" s="10">
        <v>0</v>
      </c>
      <c r="E13" s="10">
        <v>0</v>
      </c>
      <c r="F13" s="10">
        <v>0</v>
      </c>
      <c r="G13" s="54">
        <v>4</v>
      </c>
      <c r="H13" s="65">
        <v>2</v>
      </c>
      <c r="I13" s="10">
        <v>0</v>
      </c>
      <c r="J13" s="10">
        <v>0</v>
      </c>
      <c r="K13" s="10">
        <v>1</v>
      </c>
      <c r="L13" s="66">
        <v>7</v>
      </c>
      <c r="M13" s="77">
        <v>2</v>
      </c>
      <c r="N13" s="10">
        <v>0</v>
      </c>
      <c r="O13" s="10">
        <v>0</v>
      </c>
      <c r="P13" s="10">
        <v>1</v>
      </c>
      <c r="Q13" s="78">
        <v>7</v>
      </c>
      <c r="R13" s="30">
        <v>4</v>
      </c>
      <c r="S13" s="10">
        <v>0</v>
      </c>
      <c r="T13" s="10">
        <v>0</v>
      </c>
      <c r="U13" s="10">
        <v>0</v>
      </c>
      <c r="V13" s="10">
        <v>6</v>
      </c>
      <c r="X13" s="9" t="s">
        <v>7</v>
      </c>
      <c r="Y13" s="13">
        <f t="shared" si="0"/>
        <v>60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83">
        <f t="shared" si="4"/>
        <v>40</v>
      </c>
      <c r="AD13" s="89">
        <f t="shared" si="5"/>
        <v>20</v>
      </c>
      <c r="AE13" s="13">
        <f t="shared" si="6"/>
        <v>0</v>
      </c>
      <c r="AF13" s="13">
        <f t="shared" si="7"/>
        <v>0</v>
      </c>
      <c r="AG13" s="13">
        <f t="shared" si="8"/>
        <v>10</v>
      </c>
      <c r="AH13" s="90">
        <f t="shared" si="9"/>
        <v>70</v>
      </c>
      <c r="AI13" s="97">
        <f t="shared" si="10"/>
        <v>20</v>
      </c>
      <c r="AJ13" s="13">
        <f t="shared" si="11"/>
        <v>0</v>
      </c>
      <c r="AK13" s="13">
        <f t="shared" si="12"/>
        <v>0</v>
      </c>
      <c r="AL13" s="13">
        <f t="shared" si="13"/>
        <v>10</v>
      </c>
      <c r="AM13" s="98">
        <f t="shared" si="14"/>
        <v>70</v>
      </c>
      <c r="AN13" s="28">
        <f t="shared" si="15"/>
        <v>40</v>
      </c>
      <c r="AO13" s="13">
        <f t="shared" si="16"/>
        <v>0</v>
      </c>
      <c r="AP13" s="13">
        <f t="shared" si="17"/>
        <v>0</v>
      </c>
      <c r="AQ13" s="13">
        <f t="shared" si="18"/>
        <v>0</v>
      </c>
      <c r="AR13" s="13">
        <f t="shared" si="19"/>
        <v>60</v>
      </c>
    </row>
    <row r="14" spans="1:44" x14ac:dyDescent="0.25">
      <c r="B14" s="9" t="s">
        <v>8</v>
      </c>
      <c r="C14" s="10">
        <v>3</v>
      </c>
      <c r="D14" s="10">
        <v>0</v>
      </c>
      <c r="E14" s="10">
        <v>0</v>
      </c>
      <c r="F14" s="10">
        <v>0</v>
      </c>
      <c r="G14" s="54">
        <v>3</v>
      </c>
      <c r="H14" s="65">
        <v>1</v>
      </c>
      <c r="I14" s="10">
        <v>0</v>
      </c>
      <c r="J14" s="10">
        <v>0</v>
      </c>
      <c r="K14" s="10">
        <v>0</v>
      </c>
      <c r="L14" s="66">
        <v>5</v>
      </c>
      <c r="M14" s="77">
        <v>1</v>
      </c>
      <c r="N14" s="10">
        <v>0</v>
      </c>
      <c r="O14" s="10">
        <v>0</v>
      </c>
      <c r="P14" s="10">
        <v>0</v>
      </c>
      <c r="Q14" s="78">
        <v>5</v>
      </c>
      <c r="R14" s="30">
        <v>3</v>
      </c>
      <c r="S14" s="10">
        <v>0</v>
      </c>
      <c r="T14" s="10">
        <v>0</v>
      </c>
      <c r="U14" s="10">
        <v>0</v>
      </c>
      <c r="V14" s="10">
        <v>3</v>
      </c>
      <c r="X14" s="9" t="s">
        <v>8</v>
      </c>
      <c r="Y14" s="13">
        <f t="shared" si="0"/>
        <v>50</v>
      </c>
      <c r="Z14" s="13">
        <f t="shared" si="1"/>
        <v>0</v>
      </c>
      <c r="AA14" s="13">
        <f t="shared" si="2"/>
        <v>0</v>
      </c>
      <c r="AB14" s="13">
        <f t="shared" si="3"/>
        <v>0</v>
      </c>
      <c r="AC14" s="83">
        <f t="shared" si="4"/>
        <v>50</v>
      </c>
      <c r="AD14" s="89">
        <f t="shared" si="5"/>
        <v>16.666666666666664</v>
      </c>
      <c r="AE14" s="13">
        <f t="shared" si="6"/>
        <v>0</v>
      </c>
      <c r="AF14" s="13">
        <f t="shared" si="7"/>
        <v>0</v>
      </c>
      <c r="AG14" s="13">
        <f t="shared" si="8"/>
        <v>0</v>
      </c>
      <c r="AH14" s="90">
        <f t="shared" si="9"/>
        <v>83.333333333333343</v>
      </c>
      <c r="AI14" s="97">
        <f t="shared" si="10"/>
        <v>16.666666666666664</v>
      </c>
      <c r="AJ14" s="13">
        <f t="shared" si="11"/>
        <v>0</v>
      </c>
      <c r="AK14" s="13">
        <f t="shared" si="12"/>
        <v>0</v>
      </c>
      <c r="AL14" s="13">
        <f t="shared" si="13"/>
        <v>0</v>
      </c>
      <c r="AM14" s="98">
        <f t="shared" si="14"/>
        <v>83.333333333333343</v>
      </c>
      <c r="AN14" s="28">
        <f t="shared" si="15"/>
        <v>50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50</v>
      </c>
    </row>
    <row r="15" spans="1:44" x14ac:dyDescent="0.25">
      <c r="B15" s="9" t="s">
        <v>9</v>
      </c>
      <c r="C15" s="10">
        <v>0</v>
      </c>
      <c r="D15" s="10">
        <v>0</v>
      </c>
      <c r="E15" s="10">
        <v>0</v>
      </c>
      <c r="F15" s="10">
        <v>0</v>
      </c>
      <c r="G15" s="54">
        <v>1</v>
      </c>
      <c r="H15" s="65">
        <v>0</v>
      </c>
      <c r="I15" s="10">
        <v>0</v>
      </c>
      <c r="J15" s="10">
        <v>0</v>
      </c>
      <c r="K15" s="10">
        <v>0</v>
      </c>
      <c r="L15" s="66">
        <v>1</v>
      </c>
      <c r="M15" s="77">
        <v>0</v>
      </c>
      <c r="N15" s="10">
        <v>0</v>
      </c>
      <c r="O15" s="10">
        <v>0</v>
      </c>
      <c r="P15" s="10">
        <v>0</v>
      </c>
      <c r="Q15" s="78">
        <v>1</v>
      </c>
      <c r="R15" s="30">
        <v>0</v>
      </c>
      <c r="S15" s="10">
        <v>0</v>
      </c>
      <c r="T15" s="10">
        <v>0</v>
      </c>
      <c r="U15" s="10">
        <v>0</v>
      </c>
      <c r="V15" s="10">
        <v>1</v>
      </c>
      <c r="X15" s="9" t="s">
        <v>9</v>
      </c>
      <c r="Y15" s="13">
        <f t="shared" si="0"/>
        <v>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83">
        <f t="shared" si="4"/>
        <v>100</v>
      </c>
      <c r="AD15" s="89">
        <f t="shared" si="5"/>
        <v>0</v>
      </c>
      <c r="AE15" s="13">
        <f t="shared" si="6"/>
        <v>0</v>
      </c>
      <c r="AF15" s="13">
        <f t="shared" si="7"/>
        <v>0</v>
      </c>
      <c r="AG15" s="13">
        <f t="shared" si="8"/>
        <v>0</v>
      </c>
      <c r="AH15" s="90">
        <f t="shared" si="9"/>
        <v>100</v>
      </c>
      <c r="AI15" s="97">
        <f t="shared" si="10"/>
        <v>0</v>
      </c>
      <c r="AJ15" s="13">
        <f t="shared" si="11"/>
        <v>0</v>
      </c>
      <c r="AK15" s="13">
        <f t="shared" si="12"/>
        <v>0</v>
      </c>
      <c r="AL15" s="13">
        <f t="shared" si="13"/>
        <v>0</v>
      </c>
      <c r="AM15" s="98">
        <f t="shared" si="14"/>
        <v>100</v>
      </c>
      <c r="AN15" s="28">
        <f t="shared" si="15"/>
        <v>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100</v>
      </c>
    </row>
    <row r="16" spans="1:44" x14ac:dyDescent="0.25">
      <c r="B16" s="4" t="s">
        <v>45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45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38</v>
      </c>
      <c r="C17" s="10">
        <v>2</v>
      </c>
      <c r="D17" s="10">
        <v>0</v>
      </c>
      <c r="E17" s="10">
        <v>0</v>
      </c>
      <c r="F17" s="10">
        <v>0</v>
      </c>
      <c r="G17" s="54">
        <v>0</v>
      </c>
      <c r="H17" s="65">
        <v>0</v>
      </c>
      <c r="I17" s="10">
        <v>0</v>
      </c>
      <c r="J17" s="10">
        <v>0</v>
      </c>
      <c r="K17" s="10">
        <v>0</v>
      </c>
      <c r="L17" s="66">
        <v>2</v>
      </c>
      <c r="M17" s="77">
        <v>0</v>
      </c>
      <c r="N17" s="10">
        <v>0</v>
      </c>
      <c r="O17" s="10">
        <v>0</v>
      </c>
      <c r="P17" s="10">
        <v>0</v>
      </c>
      <c r="Q17" s="78">
        <v>2</v>
      </c>
      <c r="R17" s="30">
        <v>1</v>
      </c>
      <c r="S17" s="10">
        <v>0</v>
      </c>
      <c r="T17" s="10">
        <v>0</v>
      </c>
      <c r="U17" s="10">
        <v>0</v>
      </c>
      <c r="V17" s="10">
        <v>1</v>
      </c>
      <c r="X17" s="9" t="s">
        <v>38</v>
      </c>
      <c r="Y17" s="13">
        <f t="shared" ref="Y17:Y23" si="20">C17/(C17+D17+E17+F17+G17)*100</f>
        <v>100</v>
      </c>
      <c r="Z17" s="13">
        <f t="shared" ref="Z17:Z23" si="21">D17/(D17+E17+F17+G17+C17)*100</f>
        <v>0</v>
      </c>
      <c r="AA17" s="13">
        <f t="shared" ref="AA17:AA23" si="22">E17/(E17+F17+G17+D17+C17)*100</f>
        <v>0</v>
      </c>
      <c r="AB17" s="13">
        <f t="shared" ref="AB17:AB23" si="23">F17/(F17+G17+E17+D17+C17)*100</f>
        <v>0</v>
      </c>
      <c r="AC17" s="83">
        <f t="shared" ref="AC17:AC23" si="24">G17/(G17+F17+E17+D17+C17)*100</f>
        <v>0</v>
      </c>
      <c r="AD17" s="89">
        <f t="shared" ref="AD17:AD23" si="25">H17/(H17+I17+J17+K17+L17)*100</f>
        <v>0</v>
      </c>
      <c r="AE17" s="13">
        <f t="shared" ref="AE17:AE23" si="26">I17/(I17+J17+K17+L17+H17)*100</f>
        <v>0</v>
      </c>
      <c r="AF17" s="13">
        <f t="shared" ref="AF17:AF23" si="27">J17/(J17+K17+L17+I17+H17)*100</f>
        <v>0</v>
      </c>
      <c r="AG17" s="13">
        <f t="shared" ref="AG17:AG23" si="28">K17/(K17+L17+J17+I17+H17)*100</f>
        <v>0</v>
      </c>
      <c r="AH17" s="90">
        <f t="shared" ref="AH17:AH23" si="29">L17/(L17+K17+J17+I17+H17)*100</f>
        <v>100</v>
      </c>
      <c r="AI17" s="97">
        <f t="shared" ref="AI17:AI23" si="30">M17/(M17+N17+O17+P17+Q17)*100</f>
        <v>0</v>
      </c>
      <c r="AJ17" s="13">
        <f t="shared" ref="AJ17:AJ23" si="31">N17/(N17+O17+P17+Q17+M17)*100</f>
        <v>0</v>
      </c>
      <c r="AK17" s="13">
        <f t="shared" ref="AK17:AK23" si="32">O17/(O17+P17+Q17+N17+M17)*100</f>
        <v>0</v>
      </c>
      <c r="AL17" s="13">
        <f t="shared" ref="AL17:AL23" si="33">P17/(P17+Q17+O17+N17+M17)*100</f>
        <v>0</v>
      </c>
      <c r="AM17" s="98">
        <f t="shared" ref="AM17:AM23" si="34">Q17/(Q17+P17+O17+N17+M17)*100</f>
        <v>100</v>
      </c>
      <c r="AN17" s="28">
        <f t="shared" ref="AN17:AN23" si="35">R17/(R17+S17+T17+U17+V17)*100</f>
        <v>50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0</v>
      </c>
      <c r="AR17" s="13">
        <f t="shared" ref="AR17:AR23" si="39">V17/(V17+U17+T17+S17+R17)*100</f>
        <v>50</v>
      </c>
    </row>
    <row r="18" spans="2:44" x14ac:dyDescent="0.25">
      <c r="B18" s="9" t="s">
        <v>39</v>
      </c>
      <c r="C18" s="10">
        <v>1</v>
      </c>
      <c r="D18" s="10">
        <v>0</v>
      </c>
      <c r="E18" s="10">
        <v>0</v>
      </c>
      <c r="F18" s="10">
        <v>0</v>
      </c>
      <c r="G18" s="54">
        <v>1</v>
      </c>
      <c r="H18" s="65">
        <v>1</v>
      </c>
      <c r="I18" s="10">
        <v>0</v>
      </c>
      <c r="J18" s="10">
        <v>0</v>
      </c>
      <c r="K18" s="10">
        <v>0</v>
      </c>
      <c r="L18" s="66">
        <v>1</v>
      </c>
      <c r="M18" s="77">
        <v>1</v>
      </c>
      <c r="N18" s="10">
        <v>0</v>
      </c>
      <c r="O18" s="10">
        <v>0</v>
      </c>
      <c r="P18" s="10">
        <v>0</v>
      </c>
      <c r="Q18" s="78">
        <v>1</v>
      </c>
      <c r="R18" s="30">
        <v>2</v>
      </c>
      <c r="S18" s="10">
        <v>0</v>
      </c>
      <c r="T18" s="10">
        <v>0</v>
      </c>
      <c r="U18" s="10">
        <v>0</v>
      </c>
      <c r="V18" s="10">
        <v>0</v>
      </c>
      <c r="X18" s="9" t="s">
        <v>39</v>
      </c>
      <c r="Y18" s="13">
        <f t="shared" si="20"/>
        <v>50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83">
        <f t="shared" si="24"/>
        <v>50</v>
      </c>
      <c r="AD18" s="89">
        <f t="shared" si="25"/>
        <v>50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90">
        <f t="shared" si="29"/>
        <v>50</v>
      </c>
      <c r="AI18" s="97">
        <f t="shared" si="30"/>
        <v>50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98">
        <f t="shared" si="34"/>
        <v>50</v>
      </c>
      <c r="AN18" s="28">
        <f t="shared" si="35"/>
        <v>100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0</v>
      </c>
    </row>
    <row r="19" spans="2:44" x14ac:dyDescent="0.25">
      <c r="B19" s="9" t="s">
        <v>40</v>
      </c>
      <c r="C19" s="10">
        <v>4</v>
      </c>
      <c r="D19" s="10">
        <v>0</v>
      </c>
      <c r="E19" s="10">
        <v>0</v>
      </c>
      <c r="F19" s="10">
        <v>0</v>
      </c>
      <c r="G19" s="54">
        <v>4</v>
      </c>
      <c r="H19" s="65">
        <v>1</v>
      </c>
      <c r="I19" s="10">
        <v>0</v>
      </c>
      <c r="J19" s="10">
        <v>1</v>
      </c>
      <c r="K19" s="10">
        <v>0</v>
      </c>
      <c r="L19" s="66">
        <v>6</v>
      </c>
      <c r="M19" s="77">
        <v>1</v>
      </c>
      <c r="N19" s="10">
        <v>1</v>
      </c>
      <c r="O19" s="10">
        <v>0</v>
      </c>
      <c r="P19" s="10">
        <v>0</v>
      </c>
      <c r="Q19" s="78">
        <v>6</v>
      </c>
      <c r="R19" s="30">
        <v>3</v>
      </c>
      <c r="S19" s="10">
        <v>0</v>
      </c>
      <c r="T19" s="10">
        <v>0</v>
      </c>
      <c r="U19" s="10">
        <v>0</v>
      </c>
      <c r="V19" s="10">
        <v>5</v>
      </c>
      <c r="X19" s="9" t="s">
        <v>40</v>
      </c>
      <c r="Y19" s="13">
        <f t="shared" si="20"/>
        <v>50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83">
        <f t="shared" si="24"/>
        <v>50</v>
      </c>
      <c r="AD19" s="89">
        <f t="shared" si="25"/>
        <v>12.5</v>
      </c>
      <c r="AE19" s="13">
        <f t="shared" si="26"/>
        <v>0</v>
      </c>
      <c r="AF19" s="13">
        <f t="shared" si="27"/>
        <v>12.5</v>
      </c>
      <c r="AG19" s="13">
        <f t="shared" si="28"/>
        <v>0</v>
      </c>
      <c r="AH19" s="90">
        <f t="shared" si="29"/>
        <v>75</v>
      </c>
      <c r="AI19" s="97">
        <f t="shared" si="30"/>
        <v>12.5</v>
      </c>
      <c r="AJ19" s="13">
        <f t="shared" si="31"/>
        <v>12.5</v>
      </c>
      <c r="AK19" s="13">
        <f t="shared" si="32"/>
        <v>0</v>
      </c>
      <c r="AL19" s="13">
        <f t="shared" si="33"/>
        <v>0</v>
      </c>
      <c r="AM19" s="98">
        <f t="shared" si="34"/>
        <v>75</v>
      </c>
      <c r="AN19" s="28">
        <f t="shared" si="35"/>
        <v>37.5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62.5</v>
      </c>
    </row>
    <row r="20" spans="2:44" x14ac:dyDescent="0.25">
      <c r="B20" s="9" t="s">
        <v>41</v>
      </c>
      <c r="C20" s="10">
        <v>0</v>
      </c>
      <c r="D20" s="10">
        <v>0</v>
      </c>
      <c r="E20" s="10">
        <v>0</v>
      </c>
      <c r="F20" s="10">
        <v>0</v>
      </c>
      <c r="G20" s="54">
        <v>1</v>
      </c>
      <c r="H20" s="65">
        <v>0</v>
      </c>
      <c r="I20" s="10">
        <v>0</v>
      </c>
      <c r="J20" s="10">
        <v>0</v>
      </c>
      <c r="K20" s="10">
        <v>0</v>
      </c>
      <c r="L20" s="66">
        <v>1</v>
      </c>
      <c r="M20" s="77">
        <v>0</v>
      </c>
      <c r="N20" s="10">
        <v>0</v>
      </c>
      <c r="O20" s="10">
        <v>0</v>
      </c>
      <c r="P20" s="10">
        <v>0</v>
      </c>
      <c r="Q20" s="78">
        <v>1</v>
      </c>
      <c r="R20" s="30">
        <v>0</v>
      </c>
      <c r="S20" s="10">
        <v>0</v>
      </c>
      <c r="T20" s="10">
        <v>0</v>
      </c>
      <c r="U20" s="10">
        <v>0</v>
      </c>
      <c r="V20" s="10">
        <v>1</v>
      </c>
      <c r="X20" s="9" t="s">
        <v>41</v>
      </c>
      <c r="Y20" s="13">
        <f t="shared" si="20"/>
        <v>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83">
        <f t="shared" si="24"/>
        <v>100</v>
      </c>
      <c r="AD20" s="89">
        <f t="shared" si="25"/>
        <v>0</v>
      </c>
      <c r="AE20" s="13">
        <f t="shared" si="26"/>
        <v>0</v>
      </c>
      <c r="AF20" s="13">
        <f t="shared" si="27"/>
        <v>0</v>
      </c>
      <c r="AG20" s="13">
        <f t="shared" si="28"/>
        <v>0</v>
      </c>
      <c r="AH20" s="90">
        <f t="shared" si="29"/>
        <v>100</v>
      </c>
      <c r="AI20" s="97">
        <f t="shared" si="30"/>
        <v>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98">
        <f t="shared" si="34"/>
        <v>100</v>
      </c>
      <c r="AN20" s="28">
        <f t="shared" si="35"/>
        <v>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100</v>
      </c>
    </row>
    <row r="21" spans="2:44" x14ac:dyDescent="0.25">
      <c r="B21" s="9" t="s">
        <v>42</v>
      </c>
      <c r="C21" s="10">
        <v>5</v>
      </c>
      <c r="D21" s="10">
        <v>0</v>
      </c>
      <c r="E21" s="10">
        <v>0</v>
      </c>
      <c r="F21" s="10">
        <v>0</v>
      </c>
      <c r="G21" s="54">
        <v>2</v>
      </c>
      <c r="H21" s="65">
        <v>1</v>
      </c>
      <c r="I21" s="10">
        <v>0</v>
      </c>
      <c r="J21" s="10">
        <v>0</v>
      </c>
      <c r="K21" s="10">
        <v>1</v>
      </c>
      <c r="L21" s="66">
        <v>5</v>
      </c>
      <c r="M21" s="77">
        <v>1</v>
      </c>
      <c r="N21" s="10">
        <v>0</v>
      </c>
      <c r="O21" s="10">
        <v>0</v>
      </c>
      <c r="P21" s="10">
        <v>1</v>
      </c>
      <c r="Q21" s="78">
        <v>5</v>
      </c>
      <c r="R21" s="30">
        <v>2</v>
      </c>
      <c r="S21" s="10">
        <v>0</v>
      </c>
      <c r="T21" s="10">
        <v>0</v>
      </c>
      <c r="U21" s="10">
        <v>1</v>
      </c>
      <c r="V21" s="10">
        <v>4</v>
      </c>
      <c r="X21" s="9" t="s">
        <v>42</v>
      </c>
      <c r="Y21" s="13">
        <f t="shared" si="20"/>
        <v>71.428571428571431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83">
        <f t="shared" si="24"/>
        <v>28.571428571428569</v>
      </c>
      <c r="AD21" s="89">
        <f t="shared" si="25"/>
        <v>14.285714285714285</v>
      </c>
      <c r="AE21" s="13">
        <f t="shared" si="26"/>
        <v>0</v>
      </c>
      <c r="AF21" s="13">
        <f t="shared" si="27"/>
        <v>0</v>
      </c>
      <c r="AG21" s="13">
        <f t="shared" si="28"/>
        <v>14.285714285714285</v>
      </c>
      <c r="AH21" s="90">
        <f t="shared" si="29"/>
        <v>71.428571428571431</v>
      </c>
      <c r="AI21" s="97">
        <f t="shared" si="30"/>
        <v>14.285714285714285</v>
      </c>
      <c r="AJ21" s="13">
        <f t="shared" si="31"/>
        <v>0</v>
      </c>
      <c r="AK21" s="13">
        <f t="shared" si="32"/>
        <v>0</v>
      </c>
      <c r="AL21" s="13">
        <f t="shared" si="33"/>
        <v>14.285714285714285</v>
      </c>
      <c r="AM21" s="98">
        <f t="shared" si="34"/>
        <v>71.428571428571431</v>
      </c>
      <c r="AN21" s="28">
        <f t="shared" si="35"/>
        <v>28.571428571428569</v>
      </c>
      <c r="AO21" s="13">
        <f t="shared" si="36"/>
        <v>0</v>
      </c>
      <c r="AP21" s="13">
        <f t="shared" si="37"/>
        <v>0</v>
      </c>
      <c r="AQ21" s="13">
        <f t="shared" si="38"/>
        <v>14.285714285714285</v>
      </c>
      <c r="AR21" s="13">
        <f t="shared" si="39"/>
        <v>57.142857142857139</v>
      </c>
    </row>
    <row r="22" spans="2:44" x14ac:dyDescent="0.25">
      <c r="B22" s="9" t="s">
        <v>43</v>
      </c>
      <c r="C22" s="10">
        <v>0</v>
      </c>
      <c r="D22" s="10">
        <v>0</v>
      </c>
      <c r="E22" s="10">
        <v>0</v>
      </c>
      <c r="F22" s="10">
        <v>0</v>
      </c>
      <c r="G22" s="54">
        <v>0</v>
      </c>
      <c r="H22" s="65">
        <v>0</v>
      </c>
      <c r="I22" s="10">
        <v>0</v>
      </c>
      <c r="J22" s="10">
        <v>0</v>
      </c>
      <c r="K22" s="10">
        <v>0</v>
      </c>
      <c r="L22" s="66">
        <v>0</v>
      </c>
      <c r="M22" s="77">
        <v>0</v>
      </c>
      <c r="N22" s="10">
        <v>0</v>
      </c>
      <c r="O22" s="10">
        <v>0</v>
      </c>
      <c r="P22" s="10">
        <v>0</v>
      </c>
      <c r="Q22" s="78">
        <v>0</v>
      </c>
      <c r="R22" s="3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43</v>
      </c>
      <c r="Y22" s="13" t="e">
        <f t="shared" si="20"/>
        <v>#DIV/0!</v>
      </c>
      <c r="Z22" s="13" t="e">
        <f t="shared" si="21"/>
        <v>#DIV/0!</v>
      </c>
      <c r="AA22" s="13" t="e">
        <f t="shared" si="22"/>
        <v>#DIV/0!</v>
      </c>
      <c r="AB22" s="13" t="e">
        <f t="shared" si="23"/>
        <v>#DIV/0!</v>
      </c>
      <c r="AC22" s="83" t="e">
        <f t="shared" si="24"/>
        <v>#DIV/0!</v>
      </c>
      <c r="AD22" s="89" t="e">
        <f t="shared" si="25"/>
        <v>#DIV/0!</v>
      </c>
      <c r="AE22" s="13" t="e">
        <f t="shared" si="26"/>
        <v>#DIV/0!</v>
      </c>
      <c r="AF22" s="13" t="e">
        <f t="shared" si="27"/>
        <v>#DIV/0!</v>
      </c>
      <c r="AG22" s="13" t="e">
        <f t="shared" si="28"/>
        <v>#DIV/0!</v>
      </c>
      <c r="AH22" s="90" t="e">
        <f t="shared" si="29"/>
        <v>#DIV/0!</v>
      </c>
      <c r="AI22" s="97" t="e">
        <f t="shared" si="30"/>
        <v>#DIV/0!</v>
      </c>
      <c r="AJ22" s="13" t="e">
        <f t="shared" si="31"/>
        <v>#DIV/0!</v>
      </c>
      <c r="AK22" s="13" t="e">
        <f t="shared" si="32"/>
        <v>#DIV/0!</v>
      </c>
      <c r="AL22" s="13" t="e">
        <f t="shared" si="33"/>
        <v>#DIV/0!</v>
      </c>
      <c r="AM22" s="98" t="e">
        <f t="shared" si="34"/>
        <v>#DIV/0!</v>
      </c>
      <c r="AN22" s="28" t="e">
        <f t="shared" si="35"/>
        <v>#DIV/0!</v>
      </c>
      <c r="AO22" s="13" t="e">
        <f t="shared" si="36"/>
        <v>#DIV/0!</v>
      </c>
      <c r="AP22" s="13" t="e">
        <f t="shared" si="37"/>
        <v>#DIV/0!</v>
      </c>
      <c r="AQ22" s="13" t="e">
        <f t="shared" si="38"/>
        <v>#DIV/0!</v>
      </c>
      <c r="AR22" s="13" t="e">
        <f t="shared" si="39"/>
        <v>#DIV/0!</v>
      </c>
    </row>
    <row r="23" spans="2:44" x14ac:dyDescent="0.25">
      <c r="B23" s="9" t="s">
        <v>44</v>
      </c>
      <c r="C23" s="10">
        <v>1</v>
      </c>
      <c r="D23" s="10">
        <v>0</v>
      </c>
      <c r="E23" s="10">
        <v>0</v>
      </c>
      <c r="F23" s="10">
        <v>0</v>
      </c>
      <c r="G23" s="54">
        <v>1</v>
      </c>
      <c r="H23" s="65">
        <v>0</v>
      </c>
      <c r="I23" s="10">
        <v>0</v>
      </c>
      <c r="J23" s="10">
        <v>0</v>
      </c>
      <c r="K23" s="10">
        <v>1</v>
      </c>
      <c r="L23" s="66">
        <v>1</v>
      </c>
      <c r="M23" s="77">
        <v>0</v>
      </c>
      <c r="N23" s="10">
        <v>0</v>
      </c>
      <c r="O23" s="10">
        <v>0</v>
      </c>
      <c r="P23" s="10">
        <v>1</v>
      </c>
      <c r="Q23" s="78">
        <v>1</v>
      </c>
      <c r="R23" s="30">
        <v>1</v>
      </c>
      <c r="S23" s="10">
        <v>0</v>
      </c>
      <c r="T23" s="10">
        <v>0</v>
      </c>
      <c r="U23" s="10">
        <v>0</v>
      </c>
      <c r="V23" s="10">
        <v>1</v>
      </c>
      <c r="X23" s="9" t="s">
        <v>44</v>
      </c>
      <c r="Y23" s="13">
        <f t="shared" si="20"/>
        <v>50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83">
        <f t="shared" si="24"/>
        <v>50</v>
      </c>
      <c r="AD23" s="89">
        <f t="shared" si="25"/>
        <v>0</v>
      </c>
      <c r="AE23" s="13">
        <f t="shared" si="26"/>
        <v>0</v>
      </c>
      <c r="AF23" s="13">
        <f t="shared" si="27"/>
        <v>0</v>
      </c>
      <c r="AG23" s="13">
        <f t="shared" si="28"/>
        <v>50</v>
      </c>
      <c r="AH23" s="90">
        <f t="shared" si="29"/>
        <v>50</v>
      </c>
      <c r="AI23" s="97">
        <f t="shared" si="30"/>
        <v>0</v>
      </c>
      <c r="AJ23" s="13">
        <f t="shared" si="31"/>
        <v>0</v>
      </c>
      <c r="AK23" s="13">
        <f t="shared" si="32"/>
        <v>0</v>
      </c>
      <c r="AL23" s="13">
        <f t="shared" si="33"/>
        <v>50</v>
      </c>
      <c r="AM23" s="98">
        <f t="shared" si="34"/>
        <v>50</v>
      </c>
      <c r="AN23" s="28">
        <f t="shared" si="35"/>
        <v>50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50</v>
      </c>
    </row>
    <row r="24" spans="2:44" x14ac:dyDescent="0.25">
      <c r="B24" s="4" t="s">
        <v>75</v>
      </c>
      <c r="C24" s="19"/>
      <c r="D24" s="19"/>
      <c r="E24" s="19"/>
      <c r="F24" s="55"/>
      <c r="G24" s="56"/>
      <c r="H24" s="67"/>
      <c r="I24" s="34"/>
      <c r="J24" s="34"/>
      <c r="K24" s="55"/>
      <c r="L24" s="68"/>
      <c r="M24" s="79"/>
      <c r="N24" s="4"/>
      <c r="O24" s="19"/>
      <c r="P24" s="19"/>
      <c r="Q24" s="80"/>
      <c r="S24" s="4"/>
      <c r="T24" s="4"/>
      <c r="U24" s="34"/>
      <c r="V24" s="34"/>
      <c r="X24" s="4" t="s">
        <v>75</v>
      </c>
      <c r="Y24" s="55"/>
      <c r="Z24" s="55"/>
      <c r="AA24" s="55"/>
      <c r="AB24" s="55"/>
      <c r="AC24" s="84"/>
      <c r="AD24" s="91"/>
      <c r="AE24" s="55"/>
      <c r="AF24" s="55"/>
      <c r="AG24" s="55"/>
      <c r="AH24" s="92"/>
      <c r="AI24" s="79"/>
      <c r="AJ24" s="55"/>
      <c r="AK24" s="55"/>
      <c r="AL24" s="55"/>
      <c r="AM24" s="99"/>
    </row>
    <row r="25" spans="2:44" x14ac:dyDescent="0.25">
      <c r="B25" s="9" t="s">
        <v>76</v>
      </c>
      <c r="C25" s="10">
        <v>10</v>
      </c>
      <c r="D25" s="10">
        <v>0</v>
      </c>
      <c r="E25" s="10">
        <v>0</v>
      </c>
      <c r="F25" s="10">
        <v>0</v>
      </c>
      <c r="G25" s="54">
        <v>8</v>
      </c>
      <c r="H25" s="65">
        <v>3</v>
      </c>
      <c r="I25" s="10">
        <v>0</v>
      </c>
      <c r="J25" s="10">
        <v>1</v>
      </c>
      <c r="K25" s="10">
        <v>1</v>
      </c>
      <c r="L25" s="66">
        <v>13</v>
      </c>
      <c r="M25" s="77">
        <v>3</v>
      </c>
      <c r="N25" s="10">
        <v>1</v>
      </c>
      <c r="O25" s="10">
        <v>0</v>
      </c>
      <c r="P25" s="10">
        <v>1</v>
      </c>
      <c r="Q25" s="78">
        <v>13</v>
      </c>
      <c r="R25" s="30">
        <v>6</v>
      </c>
      <c r="S25" s="10">
        <v>0</v>
      </c>
      <c r="T25" s="10">
        <v>0</v>
      </c>
      <c r="U25" s="10">
        <v>1</v>
      </c>
      <c r="V25" s="10">
        <v>11</v>
      </c>
      <c r="X25" s="9" t="s">
        <v>76</v>
      </c>
      <c r="Y25" s="13">
        <f t="shared" ref="Y25:Y26" si="40">C25/(C25+D25+E25+F25+G25)*100</f>
        <v>55.555555555555557</v>
      </c>
      <c r="Z25" s="13">
        <f t="shared" ref="Z25:Z26" si="41">D25/(D25+E25+F25+G25+C25)*100</f>
        <v>0</v>
      </c>
      <c r="AA25" s="13">
        <f t="shared" ref="AA25:AA26" si="42">E25/(E25+F25+G25+D25+C25)*100</f>
        <v>0</v>
      </c>
      <c r="AB25" s="13">
        <f t="shared" ref="AB25:AB26" si="43">F25/(F25+G25+E25+D25+C25)*100</f>
        <v>0</v>
      </c>
      <c r="AC25" s="83">
        <f t="shared" ref="AC25:AC26" si="44">G25/(G25+F25+E25+D25+C25)*100</f>
        <v>44.444444444444443</v>
      </c>
      <c r="AD25" s="89">
        <f t="shared" ref="AD25:AD26" si="45">H25/(H25+I25+J25+K25+L25)*100</f>
        <v>16.666666666666664</v>
      </c>
      <c r="AE25" s="13">
        <f t="shared" ref="AE25:AE26" si="46">I25/(I25+J25+K25+L25+H25)*100</f>
        <v>0</v>
      </c>
      <c r="AF25" s="13">
        <f t="shared" ref="AF25:AF26" si="47">J25/(J25+K25+L25+I25+H25)*100</f>
        <v>5.5555555555555554</v>
      </c>
      <c r="AG25" s="13">
        <f t="shared" ref="AG25:AG26" si="48">K25/(K25+L25+J25+I25+H25)*100</f>
        <v>5.5555555555555554</v>
      </c>
      <c r="AH25" s="90">
        <f t="shared" ref="AH25:AH26" si="49">L25/(L25+K25+J25+I25+H25)*100</f>
        <v>72.222222222222214</v>
      </c>
      <c r="AI25" s="97">
        <f t="shared" ref="AI25:AI26" si="50">M25/(M25+N25+O25+P25+Q25)*100</f>
        <v>16.666666666666664</v>
      </c>
      <c r="AJ25" s="13">
        <f t="shared" ref="AJ25:AJ26" si="51">N25/(N25+O25+P25+Q25+M25)*100</f>
        <v>5.5555555555555554</v>
      </c>
      <c r="AK25" s="13">
        <f t="shared" ref="AK25:AK26" si="52">O25/(O25+P25+Q25+N25+M25)*100</f>
        <v>0</v>
      </c>
      <c r="AL25" s="13">
        <f t="shared" ref="AL25:AL26" si="53">P25/(P25+Q25+O25+N25+M25)*100</f>
        <v>5.5555555555555554</v>
      </c>
      <c r="AM25" s="98">
        <f t="shared" ref="AM25:AM26" si="54">Q25/(Q25+P25+O25+N25+M25)*100</f>
        <v>72.222222222222214</v>
      </c>
      <c r="AN25" s="28">
        <f t="shared" ref="AN25:AN26" si="55">R25/(R25+S25+T25+U25+V25)*100</f>
        <v>33.333333333333329</v>
      </c>
      <c r="AO25" s="13">
        <f t="shared" ref="AO25:AO26" si="56">S25/(S25+T25+U25+V25+R25)*100</f>
        <v>0</v>
      </c>
      <c r="AP25" s="13">
        <f t="shared" ref="AP25:AP26" si="57">T25/(T25+U25+V25+S25+R25)*100</f>
        <v>0</v>
      </c>
      <c r="AQ25" s="13">
        <f t="shared" ref="AQ25:AQ26" si="58">U25/(U25+V25+T25+S25+R25)*100</f>
        <v>5.5555555555555554</v>
      </c>
      <c r="AR25" s="13">
        <f t="shared" ref="AR25:AR26" si="59">V25/(V25+U25+T25+S25+R25)*100</f>
        <v>61.111111111111114</v>
      </c>
    </row>
    <row r="26" spans="2:44" x14ac:dyDescent="0.25">
      <c r="B26" s="9" t="s">
        <v>77</v>
      </c>
      <c r="C26" s="10">
        <v>3</v>
      </c>
      <c r="D26" s="10">
        <v>0</v>
      </c>
      <c r="E26" s="10">
        <v>0</v>
      </c>
      <c r="F26" s="10">
        <v>0</v>
      </c>
      <c r="G26" s="54">
        <v>1</v>
      </c>
      <c r="H26" s="65">
        <v>0</v>
      </c>
      <c r="I26" s="10">
        <v>0</v>
      </c>
      <c r="J26" s="10">
        <v>0</v>
      </c>
      <c r="K26" s="10">
        <v>1</v>
      </c>
      <c r="L26" s="66">
        <v>3</v>
      </c>
      <c r="M26" s="77">
        <v>0</v>
      </c>
      <c r="N26" s="10">
        <v>0</v>
      </c>
      <c r="O26" s="10">
        <v>0</v>
      </c>
      <c r="P26" s="10">
        <v>1</v>
      </c>
      <c r="Q26" s="78">
        <v>3</v>
      </c>
      <c r="R26" s="30">
        <v>3</v>
      </c>
      <c r="S26" s="10">
        <v>0</v>
      </c>
      <c r="T26" s="10">
        <v>0</v>
      </c>
      <c r="U26" s="10">
        <v>0</v>
      </c>
      <c r="V26" s="10">
        <v>1</v>
      </c>
      <c r="X26" s="9" t="s">
        <v>77</v>
      </c>
      <c r="Y26" s="13">
        <f t="shared" si="40"/>
        <v>75</v>
      </c>
      <c r="Z26" s="13">
        <f t="shared" si="41"/>
        <v>0</v>
      </c>
      <c r="AA26" s="13">
        <f t="shared" si="42"/>
        <v>0</v>
      </c>
      <c r="AB26" s="13">
        <f t="shared" si="43"/>
        <v>0</v>
      </c>
      <c r="AC26" s="83">
        <f t="shared" si="44"/>
        <v>25</v>
      </c>
      <c r="AD26" s="89">
        <f t="shared" si="45"/>
        <v>0</v>
      </c>
      <c r="AE26" s="13">
        <f t="shared" si="46"/>
        <v>0</v>
      </c>
      <c r="AF26" s="13">
        <f t="shared" si="47"/>
        <v>0</v>
      </c>
      <c r="AG26" s="13">
        <f t="shared" si="48"/>
        <v>25</v>
      </c>
      <c r="AH26" s="90">
        <f t="shared" si="49"/>
        <v>75</v>
      </c>
      <c r="AI26" s="97">
        <f t="shared" si="50"/>
        <v>0</v>
      </c>
      <c r="AJ26" s="13">
        <f t="shared" si="51"/>
        <v>0</v>
      </c>
      <c r="AK26" s="13">
        <f t="shared" si="52"/>
        <v>0</v>
      </c>
      <c r="AL26" s="13">
        <f t="shared" si="53"/>
        <v>25</v>
      </c>
      <c r="AM26" s="98">
        <f t="shared" si="54"/>
        <v>75</v>
      </c>
      <c r="AN26" s="28">
        <f t="shared" si="55"/>
        <v>75</v>
      </c>
      <c r="AO26" s="13">
        <f t="shared" si="56"/>
        <v>0</v>
      </c>
      <c r="AP26" s="13">
        <f t="shared" si="57"/>
        <v>0</v>
      </c>
      <c r="AQ26" s="13">
        <f t="shared" si="58"/>
        <v>0</v>
      </c>
      <c r="AR26" s="13">
        <f t="shared" si="59"/>
        <v>25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58</v>
      </c>
    </row>
    <row r="2" spans="1:12" ht="18" x14ac:dyDescent="0.25">
      <c r="A2" s="31"/>
      <c r="B2" s="1" t="s">
        <v>105</v>
      </c>
    </row>
    <row r="3" spans="1:12" x14ac:dyDescent="0.25">
      <c r="B3" s="32" t="s">
        <v>61</v>
      </c>
    </row>
    <row r="4" spans="1:12" ht="18" customHeight="1" x14ac:dyDescent="0.25">
      <c r="B4" s="1" t="s">
        <v>113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55</v>
      </c>
      <c r="H6" s="2" t="s">
        <v>56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2936</v>
      </c>
      <c r="D9" s="7">
        <v>305</v>
      </c>
      <c r="E9" s="7">
        <v>1206</v>
      </c>
      <c r="F9" s="7">
        <v>451</v>
      </c>
      <c r="H9" s="6" t="s">
        <v>4</v>
      </c>
      <c r="I9" s="11">
        <f>C9/(C9+D9+E9+F9)*100</f>
        <v>59.942833809718252</v>
      </c>
      <c r="J9" s="11">
        <f>D9/(D9+E9+F9+C9)*100</f>
        <v>6.2270314414046544</v>
      </c>
      <c r="K9" s="11">
        <f>E9/(E9+F9+D9+C9)*100</f>
        <v>24.62229481420988</v>
      </c>
      <c r="L9" s="11">
        <f>F9/(F9+E9+D9+C9)*100</f>
        <v>9.2078399346672111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545</v>
      </c>
      <c r="D11" s="10">
        <v>52</v>
      </c>
      <c r="E11" s="10">
        <v>275</v>
      </c>
      <c r="F11" s="10">
        <v>137</v>
      </c>
      <c r="H11" s="9" t="s">
        <v>6</v>
      </c>
      <c r="I11" s="13">
        <f t="shared" ref="I11:I21" si="0">C11/(C11+D11+E11+F11)*100</f>
        <v>54.013875123885036</v>
      </c>
      <c r="J11" s="13">
        <f t="shared" ref="J11:J22" si="1">D11/(D11+E11+F11+C11)*100</f>
        <v>5.1536174430128838</v>
      </c>
      <c r="K11" s="13">
        <f t="shared" ref="K11:K22" si="2">E11/(E11+F11+D11+C11)*100</f>
        <v>27.254707631318137</v>
      </c>
      <c r="L11" s="13">
        <f t="shared" ref="L11:L22" si="3">F11/(F11+E11+D11+C11)*100</f>
        <v>13.577799801783943</v>
      </c>
    </row>
    <row r="12" spans="1:12" x14ac:dyDescent="0.25">
      <c r="B12" s="9" t="s">
        <v>7</v>
      </c>
      <c r="C12" s="10">
        <v>998</v>
      </c>
      <c r="D12" s="10">
        <v>103</v>
      </c>
      <c r="E12" s="10">
        <v>466</v>
      </c>
      <c r="F12" s="10">
        <v>164</v>
      </c>
      <c r="H12" s="9" t="s">
        <v>7</v>
      </c>
      <c r="I12" s="13">
        <f t="shared" si="0"/>
        <v>57.654534950895432</v>
      </c>
      <c r="J12" s="13">
        <f t="shared" si="1"/>
        <v>5.9503177354130559</v>
      </c>
      <c r="K12" s="13">
        <f t="shared" si="2"/>
        <v>26.920854997111498</v>
      </c>
      <c r="L12" s="13">
        <f t="shared" si="3"/>
        <v>9.4742923165800121</v>
      </c>
    </row>
    <row r="13" spans="1:12" x14ac:dyDescent="0.25">
      <c r="B13" s="9" t="s">
        <v>8</v>
      </c>
      <c r="C13" s="10">
        <v>873</v>
      </c>
      <c r="D13" s="10">
        <v>99</v>
      </c>
      <c r="E13" s="10">
        <v>323</v>
      </c>
      <c r="F13" s="10">
        <v>106</v>
      </c>
      <c r="H13" s="9" t="s">
        <v>8</v>
      </c>
      <c r="I13" s="13">
        <f t="shared" si="0"/>
        <v>62.312633832976452</v>
      </c>
      <c r="J13" s="13">
        <f t="shared" si="1"/>
        <v>7.0663811563169174</v>
      </c>
      <c r="K13" s="13">
        <f t="shared" si="2"/>
        <v>23.054960742326909</v>
      </c>
      <c r="L13" s="13">
        <f t="shared" si="3"/>
        <v>7.5660242683797287</v>
      </c>
    </row>
    <row r="14" spans="1:12" x14ac:dyDescent="0.25">
      <c r="B14" s="9" t="s">
        <v>9</v>
      </c>
      <c r="C14" s="10">
        <v>520</v>
      </c>
      <c r="D14" s="10">
        <v>51</v>
      </c>
      <c r="E14" s="10">
        <v>142</v>
      </c>
      <c r="F14" s="10">
        <v>44</v>
      </c>
      <c r="H14" s="9" t="s">
        <v>9</v>
      </c>
      <c r="I14" s="13">
        <f t="shared" si="0"/>
        <v>68.692206076618234</v>
      </c>
      <c r="J14" s="13">
        <f t="shared" si="1"/>
        <v>6.7371202113606339</v>
      </c>
      <c r="K14" s="13">
        <f t="shared" si="2"/>
        <v>18.758256274768826</v>
      </c>
      <c r="L14" s="13">
        <f t="shared" si="3"/>
        <v>5.8124174372523116</v>
      </c>
    </row>
    <row r="15" spans="1:12" x14ac:dyDescent="0.25">
      <c r="B15" s="4" t="s">
        <v>45</v>
      </c>
      <c r="C15" s="8"/>
      <c r="D15" s="8"/>
      <c r="E15" s="8"/>
      <c r="F15" s="8"/>
      <c r="H15" s="4" t="s">
        <v>45</v>
      </c>
      <c r="I15" s="8"/>
      <c r="J15" s="8"/>
      <c r="K15" s="8"/>
      <c r="L15" s="8"/>
    </row>
    <row r="16" spans="1:12" x14ac:dyDescent="0.25">
      <c r="B16" s="9" t="s">
        <v>38</v>
      </c>
      <c r="C16" s="10">
        <v>878</v>
      </c>
      <c r="D16" s="10">
        <v>84</v>
      </c>
      <c r="E16" s="10">
        <v>364</v>
      </c>
      <c r="F16" s="10">
        <v>97</v>
      </c>
      <c r="H16" s="9" t="s">
        <v>38</v>
      </c>
      <c r="I16" s="13">
        <f t="shared" si="0"/>
        <v>61.700632466619822</v>
      </c>
      <c r="J16" s="13">
        <f t="shared" si="1"/>
        <v>5.9030217849613491</v>
      </c>
      <c r="K16" s="13">
        <f t="shared" si="2"/>
        <v>25.579761068165848</v>
      </c>
      <c r="L16" s="13">
        <f t="shared" si="3"/>
        <v>6.8165846802529861</v>
      </c>
    </row>
    <row r="17" spans="2:12" x14ac:dyDescent="0.25">
      <c r="B17" s="9" t="s">
        <v>39</v>
      </c>
      <c r="C17" s="10">
        <v>253</v>
      </c>
      <c r="D17" s="10">
        <v>10</v>
      </c>
      <c r="E17" s="10">
        <v>221</v>
      </c>
      <c r="F17" s="10">
        <v>77</v>
      </c>
      <c r="H17" s="9" t="s">
        <v>39</v>
      </c>
      <c r="I17" s="13">
        <f t="shared" si="0"/>
        <v>45.098039215686278</v>
      </c>
      <c r="J17" s="13">
        <f t="shared" si="1"/>
        <v>1.7825311942959003</v>
      </c>
      <c r="K17" s="13">
        <f t="shared" si="2"/>
        <v>39.393939393939391</v>
      </c>
      <c r="L17" s="13">
        <f t="shared" si="3"/>
        <v>13.725490196078432</v>
      </c>
    </row>
    <row r="18" spans="2:12" x14ac:dyDescent="0.25">
      <c r="B18" s="9" t="s">
        <v>40</v>
      </c>
      <c r="C18" s="10">
        <v>861</v>
      </c>
      <c r="D18" s="10">
        <v>137</v>
      </c>
      <c r="E18" s="10">
        <v>342</v>
      </c>
      <c r="F18" s="10">
        <v>125</v>
      </c>
      <c r="H18" s="9" t="s">
        <v>40</v>
      </c>
      <c r="I18" s="13">
        <f t="shared" si="0"/>
        <v>58.771331058020479</v>
      </c>
      <c r="J18" s="13">
        <f t="shared" si="1"/>
        <v>9.3515358361774741</v>
      </c>
      <c r="K18" s="13">
        <f t="shared" si="2"/>
        <v>23.344709897610922</v>
      </c>
      <c r="L18" s="13">
        <f t="shared" si="3"/>
        <v>8.5324232081911262</v>
      </c>
    </row>
    <row r="19" spans="2:12" x14ac:dyDescent="0.25">
      <c r="B19" s="9" t="s">
        <v>41</v>
      </c>
      <c r="C19" s="10">
        <v>123</v>
      </c>
      <c r="D19" s="10">
        <v>8</v>
      </c>
      <c r="E19" s="10">
        <v>23</v>
      </c>
      <c r="F19" s="10">
        <v>10</v>
      </c>
      <c r="H19" s="9" t="s">
        <v>41</v>
      </c>
      <c r="I19" s="13">
        <f t="shared" si="0"/>
        <v>75</v>
      </c>
      <c r="J19" s="13">
        <f t="shared" si="1"/>
        <v>4.8780487804878048</v>
      </c>
      <c r="K19" s="13">
        <f t="shared" si="2"/>
        <v>14.02439024390244</v>
      </c>
      <c r="L19" s="13">
        <f t="shared" si="3"/>
        <v>6.0975609756097562</v>
      </c>
    </row>
    <row r="20" spans="2:12" x14ac:dyDescent="0.25">
      <c r="B20" s="9" t="s">
        <v>42</v>
      </c>
      <c r="C20" s="10">
        <v>239</v>
      </c>
      <c r="D20" s="10">
        <v>25</v>
      </c>
      <c r="E20" s="10">
        <v>10</v>
      </c>
      <c r="F20" s="10">
        <v>32</v>
      </c>
      <c r="H20" s="9" t="s">
        <v>42</v>
      </c>
      <c r="I20" s="13">
        <f t="shared" si="0"/>
        <v>78.104575163398692</v>
      </c>
      <c r="J20" s="13">
        <f t="shared" si="1"/>
        <v>8.1699346405228752</v>
      </c>
      <c r="K20" s="13">
        <f t="shared" si="2"/>
        <v>3.2679738562091507</v>
      </c>
      <c r="L20" s="13">
        <f t="shared" si="3"/>
        <v>10.457516339869281</v>
      </c>
    </row>
    <row r="21" spans="2:12" x14ac:dyDescent="0.25">
      <c r="B21" s="9" t="s">
        <v>43</v>
      </c>
      <c r="C21" s="10">
        <v>117</v>
      </c>
      <c r="D21" s="10">
        <v>8</v>
      </c>
      <c r="E21" s="10">
        <v>59</v>
      </c>
      <c r="F21" s="10">
        <v>20</v>
      </c>
      <c r="H21" s="9" t="s">
        <v>43</v>
      </c>
      <c r="I21" s="13">
        <f t="shared" si="0"/>
        <v>57.352941176470587</v>
      </c>
      <c r="J21" s="13">
        <f t="shared" si="1"/>
        <v>3.9215686274509802</v>
      </c>
      <c r="K21" s="13">
        <f t="shared" si="2"/>
        <v>28.921568627450984</v>
      </c>
      <c r="L21" s="13">
        <f t="shared" si="3"/>
        <v>9.8039215686274517</v>
      </c>
    </row>
    <row r="22" spans="2:12" x14ac:dyDescent="0.25">
      <c r="B22" s="9" t="s">
        <v>44</v>
      </c>
      <c r="C22" s="10">
        <v>465</v>
      </c>
      <c r="D22" s="10">
        <v>33</v>
      </c>
      <c r="E22" s="10">
        <v>187</v>
      </c>
      <c r="F22" s="10">
        <v>90</v>
      </c>
      <c r="H22" s="9" t="s">
        <v>44</v>
      </c>
      <c r="I22" s="13">
        <f>C22/(C22+D22+E22+F22)*100</f>
        <v>60</v>
      </c>
      <c r="J22" s="13">
        <f t="shared" si="1"/>
        <v>4.258064516129032</v>
      </c>
      <c r="K22" s="13">
        <f t="shared" si="2"/>
        <v>24.129032258064516</v>
      </c>
      <c r="L22" s="13">
        <f t="shared" si="3"/>
        <v>11.612903225806452</v>
      </c>
    </row>
    <row r="23" spans="2:12" x14ac:dyDescent="0.25">
      <c r="B23" s="4" t="s">
        <v>75</v>
      </c>
      <c r="C23" s="19"/>
      <c r="D23" s="19"/>
      <c r="E23" s="19"/>
      <c r="G23" s="4"/>
      <c r="H23" s="4" t="s">
        <v>75</v>
      </c>
      <c r="I23" s="34"/>
      <c r="J23" s="34"/>
      <c r="L23" s="4"/>
    </row>
    <row r="24" spans="2:12" x14ac:dyDescent="0.25">
      <c r="B24" s="9" t="s">
        <v>76</v>
      </c>
      <c r="C24" s="10">
        <v>2133</v>
      </c>
      <c r="D24" s="10">
        <v>232</v>
      </c>
      <c r="E24" s="10">
        <v>889</v>
      </c>
      <c r="F24" s="10">
        <v>338</v>
      </c>
      <c r="H24" s="9" t="s">
        <v>76</v>
      </c>
      <c r="I24" s="40">
        <f t="shared" ref="I24:I25" si="4">C24/(C24+D24+E24+F24)*100</f>
        <v>59.381959910913139</v>
      </c>
      <c r="J24" s="40">
        <f t="shared" ref="J24:J25" si="5">D24/(D24+E24+F24+C24)*100</f>
        <v>6.4587973273942101</v>
      </c>
      <c r="K24" s="40">
        <f t="shared" ref="K24:K25" si="6">E24/(E24+F24+D24+C24)*100</f>
        <v>24.749443207126948</v>
      </c>
      <c r="L24" s="40">
        <f t="shared" ref="L24:L25" si="7">F24/(F24+E24+D24+C24)*100</f>
        <v>9.4097995545657014</v>
      </c>
    </row>
    <row r="25" spans="2:12" x14ac:dyDescent="0.25">
      <c r="B25" s="9" t="s">
        <v>77</v>
      </c>
      <c r="C25" s="10">
        <v>803</v>
      </c>
      <c r="D25" s="10">
        <v>73</v>
      </c>
      <c r="E25" s="10">
        <v>317</v>
      </c>
      <c r="F25" s="10">
        <v>113</v>
      </c>
      <c r="H25" s="9" t="s">
        <v>77</v>
      </c>
      <c r="I25" s="40">
        <f t="shared" si="4"/>
        <v>61.485451761102603</v>
      </c>
      <c r="J25" s="40">
        <f t="shared" si="5"/>
        <v>5.5895865237366005</v>
      </c>
      <c r="K25" s="40">
        <f t="shared" si="6"/>
        <v>24.272588055130168</v>
      </c>
      <c r="L25" s="40">
        <f t="shared" si="7"/>
        <v>8.6523736600306282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58</v>
      </c>
    </row>
    <row r="2" spans="1:24" ht="18" x14ac:dyDescent="0.25">
      <c r="A2" s="31"/>
      <c r="B2" s="1" t="s">
        <v>105</v>
      </c>
    </row>
    <row r="3" spans="1:24" x14ac:dyDescent="0.25">
      <c r="B3" s="32" t="s">
        <v>61</v>
      </c>
    </row>
    <row r="4" spans="1:24" ht="18" customHeight="1" x14ac:dyDescent="0.25">
      <c r="B4" s="1" t="s">
        <v>114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55</v>
      </c>
      <c r="N6" s="20" t="s">
        <v>56</v>
      </c>
    </row>
    <row r="7" spans="1:24" x14ac:dyDescent="0.25">
      <c r="B7" s="178" t="s">
        <v>0</v>
      </c>
      <c r="C7" s="178" t="s">
        <v>15</v>
      </c>
      <c r="D7" s="178"/>
      <c r="E7" s="178"/>
      <c r="F7" s="178"/>
      <c r="G7" s="180"/>
      <c r="H7" s="185" t="s">
        <v>16</v>
      </c>
      <c r="I7" s="178"/>
      <c r="J7" s="178"/>
      <c r="K7" s="178"/>
      <c r="L7" s="178"/>
      <c r="N7" s="178" t="s">
        <v>0</v>
      </c>
      <c r="O7" s="178" t="s">
        <v>15</v>
      </c>
      <c r="P7" s="178"/>
      <c r="Q7" s="178"/>
      <c r="R7" s="178"/>
      <c r="S7" s="180"/>
      <c r="T7" s="185" t="s">
        <v>16</v>
      </c>
      <c r="U7" s="178"/>
      <c r="V7" s="178"/>
      <c r="W7" s="178"/>
      <c r="X7" s="178"/>
    </row>
    <row r="8" spans="1:24" ht="22.5" x14ac:dyDescent="0.25">
      <c r="B8" s="179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48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179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359</v>
      </c>
      <c r="D10" s="7">
        <v>775</v>
      </c>
      <c r="E10" s="7">
        <v>833</v>
      </c>
      <c r="F10" s="7">
        <v>487</v>
      </c>
      <c r="G10" s="52">
        <v>482</v>
      </c>
      <c r="H10" s="29">
        <v>105</v>
      </c>
      <c r="I10" s="7">
        <v>119</v>
      </c>
      <c r="J10" s="7">
        <v>48</v>
      </c>
      <c r="K10" s="7">
        <v>22</v>
      </c>
      <c r="L10" s="7">
        <v>11</v>
      </c>
      <c r="N10" s="6" t="s">
        <v>4</v>
      </c>
      <c r="O10" s="11">
        <f>C10/(C10+D10+E10+F10+G10)*100</f>
        <v>12.227520435967303</v>
      </c>
      <c r="P10" s="11">
        <f>D10/(D10+E10+F10+G10+C10)*100</f>
        <v>26.396457765667574</v>
      </c>
      <c r="Q10" s="11">
        <f>E10/(E10+F10+G10+C10+D10)*100</f>
        <v>28.371934604904631</v>
      </c>
      <c r="R10" s="11">
        <f>F10/(F10+G10+E10+D10+C10)*100</f>
        <v>16.587193460490461</v>
      </c>
      <c r="S10" s="81">
        <f>G10/(G10+C10+D10+E10+F10)*100</f>
        <v>16.416893732970028</v>
      </c>
      <c r="T10" s="27">
        <f>H10/(H10+I10+J10+K10+L10)*100</f>
        <v>34.42622950819672</v>
      </c>
      <c r="U10" s="11">
        <f>I10/(I10+J10+K10+L10+H10)*100</f>
        <v>39.016393442622949</v>
      </c>
      <c r="V10" s="11">
        <f>J10/(J10+K10+L10+H10+I10)*100</f>
        <v>15.737704918032788</v>
      </c>
      <c r="W10" s="11">
        <f>K10/(K10+L10+J10+I10+H10)*100</f>
        <v>7.2131147540983616</v>
      </c>
      <c r="X10" s="11">
        <f>L10/(L10+H10+I10+J10+K10)*100</f>
        <v>3.6065573770491808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36</v>
      </c>
      <c r="D12" s="10">
        <v>107</v>
      </c>
      <c r="E12" s="10">
        <v>171</v>
      </c>
      <c r="F12" s="10">
        <v>104</v>
      </c>
      <c r="G12" s="54">
        <v>127</v>
      </c>
      <c r="H12" s="30">
        <v>13</v>
      </c>
      <c r="I12" s="10">
        <v>17</v>
      </c>
      <c r="J12" s="10">
        <v>15</v>
      </c>
      <c r="K12" s="10">
        <v>6</v>
      </c>
      <c r="L12" s="10">
        <v>1</v>
      </c>
      <c r="N12" s="9" t="s">
        <v>6</v>
      </c>
      <c r="O12" s="13">
        <f t="shared" ref="O12:O15" si="0">C12/(C12+D12+E12+F12+G12)*100</f>
        <v>6.6055045871559637</v>
      </c>
      <c r="P12" s="13">
        <f t="shared" ref="P12:P15" si="1">D12/(D12+E12+F12+G12+C12)*100</f>
        <v>19.63302752293578</v>
      </c>
      <c r="Q12" s="13">
        <f t="shared" ref="Q12:Q15" si="2">E12/(E12+F12+G12+C12+D12)*100</f>
        <v>31.376146788990827</v>
      </c>
      <c r="R12" s="13">
        <f t="shared" ref="R12:R15" si="3">F12/(F12+G12+E12+D12+C12)*100</f>
        <v>19.082568807339449</v>
      </c>
      <c r="S12" s="83">
        <f t="shared" ref="S12:S15" si="4">G12/(G12+C12+D12+E12+F12)*100</f>
        <v>23.302752293577981</v>
      </c>
      <c r="T12" s="28">
        <f t="shared" ref="T12:T15" si="5">H12/(H12+I12+J12+K12+L12)*100</f>
        <v>25</v>
      </c>
      <c r="U12" s="13">
        <f t="shared" ref="U12:U15" si="6">I12/(I12+J12+K12+L12+H12)*100</f>
        <v>32.692307692307693</v>
      </c>
      <c r="V12" s="13">
        <f t="shared" ref="V12:V15" si="7">J12/(J12+K12+L12+H12+I12)*100</f>
        <v>28.846153846153843</v>
      </c>
      <c r="W12" s="13">
        <f t="shared" ref="W12:W15" si="8">K12/(K12+L12+J12+I12+H12)*100</f>
        <v>11.538461538461538</v>
      </c>
      <c r="X12" s="13">
        <f t="shared" ref="X12:X15" si="9">L12/(L12+H12+I12+J12+K12)*100</f>
        <v>1.9230769230769231</v>
      </c>
    </row>
    <row r="13" spans="1:24" x14ac:dyDescent="0.25">
      <c r="B13" s="9" t="s">
        <v>7</v>
      </c>
      <c r="C13" s="10">
        <v>109</v>
      </c>
      <c r="D13" s="10">
        <v>253</v>
      </c>
      <c r="E13" s="10">
        <v>281</v>
      </c>
      <c r="F13" s="10">
        <v>172</v>
      </c>
      <c r="G13" s="54">
        <v>183</v>
      </c>
      <c r="H13" s="30">
        <v>33</v>
      </c>
      <c r="I13" s="10">
        <v>41</v>
      </c>
      <c r="J13" s="10">
        <v>18</v>
      </c>
      <c r="K13" s="10">
        <v>7</v>
      </c>
      <c r="L13" s="10">
        <v>4</v>
      </c>
      <c r="N13" s="9" t="s">
        <v>7</v>
      </c>
      <c r="O13" s="13">
        <f t="shared" si="0"/>
        <v>10.92184368737475</v>
      </c>
      <c r="P13" s="13">
        <f t="shared" si="1"/>
        <v>25.350701402805608</v>
      </c>
      <c r="Q13" s="13">
        <f t="shared" si="2"/>
        <v>28.1563126252505</v>
      </c>
      <c r="R13" s="13">
        <f t="shared" si="3"/>
        <v>17.234468937875754</v>
      </c>
      <c r="S13" s="83">
        <f t="shared" si="4"/>
        <v>18.336673346693384</v>
      </c>
      <c r="T13" s="28">
        <f t="shared" si="5"/>
        <v>32.038834951456316</v>
      </c>
      <c r="U13" s="13">
        <f t="shared" si="6"/>
        <v>39.805825242718448</v>
      </c>
      <c r="V13" s="13">
        <f t="shared" si="7"/>
        <v>17.475728155339805</v>
      </c>
      <c r="W13" s="13">
        <f t="shared" si="8"/>
        <v>6.7961165048543686</v>
      </c>
      <c r="X13" s="13">
        <f t="shared" si="9"/>
        <v>3.8834951456310676</v>
      </c>
    </row>
    <row r="14" spans="1:24" x14ac:dyDescent="0.25">
      <c r="B14" s="9" t="s">
        <v>8</v>
      </c>
      <c r="C14" s="10">
        <v>120</v>
      </c>
      <c r="D14" s="10">
        <v>272</v>
      </c>
      <c r="E14" s="10">
        <v>225</v>
      </c>
      <c r="F14" s="10">
        <v>130</v>
      </c>
      <c r="G14" s="54">
        <v>126</v>
      </c>
      <c r="H14" s="30">
        <v>43</v>
      </c>
      <c r="I14" s="10">
        <v>39</v>
      </c>
      <c r="J14" s="10">
        <v>7</v>
      </c>
      <c r="K14" s="10">
        <v>7</v>
      </c>
      <c r="L14" s="10">
        <v>3</v>
      </c>
      <c r="N14" s="9" t="s">
        <v>8</v>
      </c>
      <c r="O14" s="13">
        <f t="shared" si="0"/>
        <v>13.745704467353953</v>
      </c>
      <c r="P14" s="13">
        <f t="shared" si="1"/>
        <v>31.15693012600229</v>
      </c>
      <c r="Q14" s="13">
        <f t="shared" si="2"/>
        <v>25.773195876288657</v>
      </c>
      <c r="R14" s="13">
        <f t="shared" si="3"/>
        <v>14.891179839633448</v>
      </c>
      <c r="S14" s="83">
        <f t="shared" si="4"/>
        <v>14.432989690721648</v>
      </c>
      <c r="T14" s="28">
        <f t="shared" si="5"/>
        <v>43.43434343434344</v>
      </c>
      <c r="U14" s="13">
        <f t="shared" si="6"/>
        <v>39.393939393939391</v>
      </c>
      <c r="V14" s="13">
        <f t="shared" si="7"/>
        <v>7.0707070707070701</v>
      </c>
      <c r="W14" s="13">
        <f t="shared" si="8"/>
        <v>7.0707070707070701</v>
      </c>
      <c r="X14" s="13">
        <f t="shared" si="9"/>
        <v>3.0303030303030303</v>
      </c>
    </row>
    <row r="15" spans="1:24" x14ac:dyDescent="0.25">
      <c r="B15" s="9" t="s">
        <v>9</v>
      </c>
      <c r="C15" s="10">
        <v>94</v>
      </c>
      <c r="D15" s="10">
        <v>143</v>
      </c>
      <c r="E15" s="10">
        <v>156</v>
      </c>
      <c r="F15" s="10">
        <v>81</v>
      </c>
      <c r="G15" s="54">
        <v>46</v>
      </c>
      <c r="H15" s="30">
        <v>16</v>
      </c>
      <c r="I15" s="10">
        <v>22</v>
      </c>
      <c r="J15" s="10">
        <v>8</v>
      </c>
      <c r="K15" s="10">
        <v>2</v>
      </c>
      <c r="L15" s="10">
        <v>3</v>
      </c>
      <c r="N15" s="9" t="s">
        <v>9</v>
      </c>
      <c r="O15" s="13">
        <f t="shared" si="0"/>
        <v>18.076923076923077</v>
      </c>
      <c r="P15" s="13">
        <f t="shared" si="1"/>
        <v>27.500000000000004</v>
      </c>
      <c r="Q15" s="13">
        <f t="shared" si="2"/>
        <v>30</v>
      </c>
      <c r="R15" s="13">
        <f t="shared" si="3"/>
        <v>15.576923076923077</v>
      </c>
      <c r="S15" s="83">
        <f t="shared" si="4"/>
        <v>8.8461538461538467</v>
      </c>
      <c r="T15" s="28">
        <f t="shared" si="5"/>
        <v>31.372549019607842</v>
      </c>
      <c r="U15" s="13">
        <f t="shared" si="6"/>
        <v>43.137254901960787</v>
      </c>
      <c r="V15" s="13">
        <f t="shared" si="7"/>
        <v>15.686274509803921</v>
      </c>
      <c r="W15" s="13">
        <f t="shared" si="8"/>
        <v>3.9215686274509802</v>
      </c>
      <c r="X15" s="13">
        <f t="shared" si="9"/>
        <v>5.8823529411764701</v>
      </c>
    </row>
    <row r="16" spans="1:24" x14ac:dyDescent="0.25">
      <c r="B16" s="4" t="s">
        <v>45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45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38</v>
      </c>
      <c r="C17" s="10">
        <v>121</v>
      </c>
      <c r="D17" s="10">
        <v>268</v>
      </c>
      <c r="E17" s="10">
        <v>282</v>
      </c>
      <c r="F17" s="10">
        <v>134</v>
      </c>
      <c r="G17" s="54">
        <v>73</v>
      </c>
      <c r="H17" s="30">
        <v>27</v>
      </c>
      <c r="I17" s="10">
        <v>30</v>
      </c>
      <c r="J17" s="10">
        <v>18</v>
      </c>
      <c r="K17" s="10">
        <v>7</v>
      </c>
      <c r="L17" s="10">
        <v>2</v>
      </c>
      <c r="N17" s="9" t="s">
        <v>38</v>
      </c>
      <c r="O17" s="13">
        <f t="shared" ref="O17:O22" si="10">C17/(C17+D17+E17+F17+G17)*100</f>
        <v>13.781321184510251</v>
      </c>
      <c r="P17" s="13">
        <f t="shared" ref="P17:P23" si="11">D17/(D17+E17+F17+G17+C17)*100</f>
        <v>30.52391799544419</v>
      </c>
      <c r="Q17" s="13">
        <f t="shared" ref="Q17:Q23" si="12">E17/(E17+F17+G17+C17+D17)*100</f>
        <v>32.118451025056949</v>
      </c>
      <c r="R17" s="13">
        <f t="shared" ref="R17:R23" si="13">F17/(F17+G17+E17+D17+C17)*100</f>
        <v>15.261958997722095</v>
      </c>
      <c r="S17" s="83">
        <f t="shared" ref="S17:S23" si="14">G17/(G17+C17+D17+E17+F17)*100</f>
        <v>8.3143507972665152</v>
      </c>
      <c r="T17" s="28">
        <f t="shared" ref="T17:T23" si="15">H17/(H17+I17+J17+K17+L17)*100</f>
        <v>32.142857142857146</v>
      </c>
      <c r="U17" s="13">
        <f t="shared" ref="U17:U23" si="16">I17/(I17+J17+K17+L17+H17)*100</f>
        <v>35.714285714285715</v>
      </c>
      <c r="V17" s="13">
        <f t="shared" ref="V17:V23" si="17">J17/(J17+K17+L17+H17+I17)*100</f>
        <v>21.428571428571427</v>
      </c>
      <c r="W17" s="13">
        <f t="shared" ref="W17:W23" si="18">K17/(K17+L17+J17+I17+H17)*100</f>
        <v>8.3333333333333321</v>
      </c>
      <c r="X17" s="13">
        <f t="shared" ref="X17:X23" si="19">L17/(L17+H17+I17+J17+K17)*100</f>
        <v>2.3809523809523809</v>
      </c>
    </row>
    <row r="18" spans="2:24" x14ac:dyDescent="0.25">
      <c r="B18" s="9" t="s">
        <v>39</v>
      </c>
      <c r="C18" s="10">
        <v>50</v>
      </c>
      <c r="D18" s="10">
        <v>66</v>
      </c>
      <c r="E18" s="10">
        <v>62</v>
      </c>
      <c r="F18" s="10">
        <v>46</v>
      </c>
      <c r="G18" s="54">
        <v>29</v>
      </c>
      <c r="H18" s="30">
        <v>2</v>
      </c>
      <c r="I18" s="10">
        <v>7</v>
      </c>
      <c r="J18" s="10">
        <v>0</v>
      </c>
      <c r="K18" s="10">
        <v>1</v>
      </c>
      <c r="L18" s="10">
        <v>0</v>
      </c>
      <c r="N18" s="9" t="s">
        <v>39</v>
      </c>
      <c r="O18" s="13">
        <f t="shared" si="10"/>
        <v>19.762845849802371</v>
      </c>
      <c r="P18" s="13">
        <f t="shared" si="11"/>
        <v>26.086956521739129</v>
      </c>
      <c r="Q18" s="13">
        <f t="shared" si="12"/>
        <v>24.505928853754941</v>
      </c>
      <c r="R18" s="13">
        <f t="shared" si="13"/>
        <v>18.181818181818183</v>
      </c>
      <c r="S18" s="83">
        <f t="shared" si="14"/>
        <v>11.462450592885375</v>
      </c>
      <c r="T18" s="28">
        <f t="shared" si="15"/>
        <v>20</v>
      </c>
      <c r="U18" s="13">
        <f t="shared" si="16"/>
        <v>70</v>
      </c>
      <c r="V18" s="13">
        <f t="shared" si="17"/>
        <v>0</v>
      </c>
      <c r="W18" s="13">
        <f t="shared" si="18"/>
        <v>10</v>
      </c>
      <c r="X18" s="13">
        <f t="shared" si="19"/>
        <v>0</v>
      </c>
    </row>
    <row r="19" spans="2:24" x14ac:dyDescent="0.25">
      <c r="B19" s="9" t="s">
        <v>40</v>
      </c>
      <c r="C19" s="10">
        <v>101</v>
      </c>
      <c r="D19" s="10">
        <v>244</v>
      </c>
      <c r="E19" s="10">
        <v>276</v>
      </c>
      <c r="F19" s="10">
        <v>145</v>
      </c>
      <c r="G19" s="54">
        <v>95</v>
      </c>
      <c r="H19" s="30">
        <v>48</v>
      </c>
      <c r="I19" s="10">
        <v>55</v>
      </c>
      <c r="J19" s="10">
        <v>18</v>
      </c>
      <c r="K19" s="10">
        <v>10</v>
      </c>
      <c r="L19" s="10">
        <v>6</v>
      </c>
      <c r="N19" s="9" t="s">
        <v>40</v>
      </c>
      <c r="O19" s="13">
        <f t="shared" si="10"/>
        <v>11.730545876887339</v>
      </c>
      <c r="P19" s="13">
        <f t="shared" si="11"/>
        <v>28.339140534262487</v>
      </c>
      <c r="Q19" s="13">
        <f t="shared" si="12"/>
        <v>32.055749128919857</v>
      </c>
      <c r="R19" s="13">
        <f t="shared" si="13"/>
        <v>16.840882694541232</v>
      </c>
      <c r="S19" s="83">
        <f t="shared" si="14"/>
        <v>11.033681765389082</v>
      </c>
      <c r="T19" s="28">
        <f t="shared" si="15"/>
        <v>35.036496350364963</v>
      </c>
      <c r="U19" s="13">
        <f t="shared" si="16"/>
        <v>40.145985401459853</v>
      </c>
      <c r="V19" s="13">
        <f t="shared" si="17"/>
        <v>13.138686131386862</v>
      </c>
      <c r="W19" s="13">
        <f t="shared" si="18"/>
        <v>7.2992700729926998</v>
      </c>
      <c r="X19" s="13">
        <f t="shared" si="19"/>
        <v>4.3795620437956204</v>
      </c>
    </row>
    <row r="20" spans="2:24" x14ac:dyDescent="0.25">
      <c r="B20" s="9" t="s">
        <v>41</v>
      </c>
      <c r="C20" s="10">
        <v>12</v>
      </c>
      <c r="D20" s="10">
        <v>38</v>
      </c>
      <c r="E20" s="10">
        <v>29</v>
      </c>
      <c r="F20" s="10">
        <v>14</v>
      </c>
      <c r="G20" s="54">
        <v>30</v>
      </c>
      <c r="H20" s="30">
        <v>5</v>
      </c>
      <c r="I20" s="10">
        <v>1</v>
      </c>
      <c r="J20" s="10">
        <v>2</v>
      </c>
      <c r="K20" s="10">
        <v>0</v>
      </c>
      <c r="L20" s="10">
        <v>0</v>
      </c>
      <c r="N20" s="9" t="s">
        <v>41</v>
      </c>
      <c r="O20" s="13">
        <f t="shared" si="10"/>
        <v>9.7560975609756095</v>
      </c>
      <c r="P20" s="13">
        <f t="shared" si="11"/>
        <v>30.894308943089431</v>
      </c>
      <c r="Q20" s="13">
        <f t="shared" si="12"/>
        <v>23.577235772357724</v>
      </c>
      <c r="R20" s="13">
        <f t="shared" si="13"/>
        <v>11.38211382113821</v>
      </c>
      <c r="S20" s="83">
        <f t="shared" si="14"/>
        <v>24.390243902439025</v>
      </c>
      <c r="T20" s="28">
        <f t="shared" si="15"/>
        <v>62.5</v>
      </c>
      <c r="U20" s="13">
        <f t="shared" si="16"/>
        <v>12.5</v>
      </c>
      <c r="V20" s="13">
        <f t="shared" si="17"/>
        <v>25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42</v>
      </c>
      <c r="C21" s="10">
        <v>5</v>
      </c>
      <c r="D21" s="10">
        <v>17</v>
      </c>
      <c r="E21" s="10">
        <v>52</v>
      </c>
      <c r="F21" s="10">
        <v>59</v>
      </c>
      <c r="G21" s="54">
        <v>106</v>
      </c>
      <c r="H21" s="30">
        <v>5</v>
      </c>
      <c r="I21" s="10">
        <v>15</v>
      </c>
      <c r="J21" s="10">
        <v>2</v>
      </c>
      <c r="K21" s="10">
        <v>3</v>
      </c>
      <c r="L21" s="10">
        <v>0</v>
      </c>
      <c r="N21" s="9" t="s">
        <v>42</v>
      </c>
      <c r="O21" s="13">
        <f t="shared" si="10"/>
        <v>2.0920502092050208</v>
      </c>
      <c r="P21" s="13">
        <f t="shared" si="11"/>
        <v>7.1129707112970717</v>
      </c>
      <c r="Q21" s="13">
        <f t="shared" si="12"/>
        <v>21.75732217573222</v>
      </c>
      <c r="R21" s="13">
        <f t="shared" si="13"/>
        <v>24.686192468619247</v>
      </c>
      <c r="S21" s="83">
        <f t="shared" si="14"/>
        <v>44.35146443514644</v>
      </c>
      <c r="T21" s="28">
        <f t="shared" si="15"/>
        <v>20</v>
      </c>
      <c r="U21" s="13">
        <f t="shared" si="16"/>
        <v>60</v>
      </c>
      <c r="V21" s="13">
        <f t="shared" si="17"/>
        <v>8</v>
      </c>
      <c r="W21" s="13">
        <f t="shared" si="18"/>
        <v>12</v>
      </c>
      <c r="X21" s="13">
        <f t="shared" si="19"/>
        <v>0</v>
      </c>
    </row>
    <row r="22" spans="2:24" x14ac:dyDescent="0.25">
      <c r="B22" s="9" t="s">
        <v>43</v>
      </c>
      <c r="C22" s="10">
        <v>18</v>
      </c>
      <c r="D22" s="10">
        <v>25</v>
      </c>
      <c r="E22" s="10">
        <v>32</v>
      </c>
      <c r="F22" s="10">
        <v>19</v>
      </c>
      <c r="G22" s="54">
        <v>23</v>
      </c>
      <c r="H22" s="30">
        <v>1</v>
      </c>
      <c r="I22" s="10">
        <v>2</v>
      </c>
      <c r="J22" s="10">
        <v>2</v>
      </c>
      <c r="K22" s="10">
        <v>1</v>
      </c>
      <c r="L22" s="10">
        <v>2</v>
      </c>
      <c r="N22" s="9" t="s">
        <v>43</v>
      </c>
      <c r="O22" s="13">
        <f t="shared" si="10"/>
        <v>15.384615384615385</v>
      </c>
      <c r="P22" s="13">
        <f t="shared" si="11"/>
        <v>21.367521367521366</v>
      </c>
      <c r="Q22" s="13">
        <f t="shared" si="12"/>
        <v>27.350427350427353</v>
      </c>
      <c r="R22" s="13">
        <f>F22/(F22+G22+E22+D22+C22)*100</f>
        <v>16.239316239316238</v>
      </c>
      <c r="S22" s="83">
        <f t="shared" si="14"/>
        <v>19.658119658119659</v>
      </c>
      <c r="T22" s="28">
        <f t="shared" si="15"/>
        <v>12.5</v>
      </c>
      <c r="U22" s="13">
        <f t="shared" si="16"/>
        <v>25</v>
      </c>
      <c r="V22" s="13">
        <f t="shared" si="17"/>
        <v>25</v>
      </c>
      <c r="W22" s="13">
        <f t="shared" si="18"/>
        <v>12.5</v>
      </c>
      <c r="X22" s="13">
        <f t="shared" si="19"/>
        <v>25</v>
      </c>
    </row>
    <row r="23" spans="2:24" x14ac:dyDescent="0.25">
      <c r="B23" s="9" t="s">
        <v>44</v>
      </c>
      <c r="C23" s="10">
        <v>52</v>
      </c>
      <c r="D23" s="10">
        <v>117</v>
      </c>
      <c r="E23" s="10">
        <v>100</v>
      </c>
      <c r="F23" s="10">
        <v>70</v>
      </c>
      <c r="G23" s="54">
        <v>126</v>
      </c>
      <c r="H23" s="30">
        <v>17</v>
      </c>
      <c r="I23" s="10">
        <v>9</v>
      </c>
      <c r="J23" s="10">
        <v>6</v>
      </c>
      <c r="K23" s="10">
        <v>0</v>
      </c>
      <c r="L23" s="10">
        <v>1</v>
      </c>
      <c r="N23" s="9" t="s">
        <v>44</v>
      </c>
      <c r="O23" s="13">
        <f>C23/(C23+D23+E23+F23+G23)*100</f>
        <v>11.182795698924732</v>
      </c>
      <c r="P23" s="13">
        <f t="shared" si="11"/>
        <v>25.161290322580644</v>
      </c>
      <c r="Q23" s="13">
        <f t="shared" si="12"/>
        <v>21.50537634408602</v>
      </c>
      <c r="R23" s="13">
        <f t="shared" si="13"/>
        <v>15.053763440860216</v>
      </c>
      <c r="S23" s="83">
        <f t="shared" si="14"/>
        <v>27.096774193548391</v>
      </c>
      <c r="T23" s="28">
        <f t="shared" si="15"/>
        <v>51.515151515151516</v>
      </c>
      <c r="U23" s="13">
        <f t="shared" si="16"/>
        <v>27.27272727272727</v>
      </c>
      <c r="V23" s="13">
        <f t="shared" si="17"/>
        <v>18.181818181818183</v>
      </c>
      <c r="W23" s="13">
        <f t="shared" si="18"/>
        <v>0</v>
      </c>
      <c r="X23" s="13">
        <f t="shared" si="19"/>
        <v>3.0303030303030303</v>
      </c>
    </row>
    <row r="24" spans="2:24" x14ac:dyDescent="0.25">
      <c r="B24" s="4" t="s">
        <v>75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75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76</v>
      </c>
      <c r="C25" s="10">
        <v>254</v>
      </c>
      <c r="D25" s="10">
        <v>547</v>
      </c>
      <c r="E25" s="10">
        <v>588</v>
      </c>
      <c r="F25" s="10">
        <v>361</v>
      </c>
      <c r="G25" s="54">
        <v>383</v>
      </c>
      <c r="H25" s="30">
        <v>78</v>
      </c>
      <c r="I25" s="10">
        <v>96</v>
      </c>
      <c r="J25" s="10">
        <v>34</v>
      </c>
      <c r="K25" s="10">
        <v>16</v>
      </c>
      <c r="L25" s="10">
        <v>8</v>
      </c>
      <c r="N25" s="9" t="s">
        <v>76</v>
      </c>
      <c r="O25" s="40">
        <f t="shared" ref="O25:O26" si="20">C25/(C25+D25+E25+F25+G25)*100</f>
        <v>11.908110642287857</v>
      </c>
      <c r="P25" s="40">
        <f t="shared" ref="P25:P26" si="21">D25/(D25+E25+F25+G25+C25)*100</f>
        <v>25.644631973745895</v>
      </c>
      <c r="Q25" s="40">
        <f t="shared" ref="Q25:Q26" si="22">E25/(E25+F25+G25+C25+D25)*100</f>
        <v>27.566807313642755</v>
      </c>
      <c r="R25" s="40">
        <f t="shared" ref="R25:R26" si="23">F25/(F25+G25+E25+D25+C25)*100</f>
        <v>16.924519456165026</v>
      </c>
      <c r="S25" s="100">
        <f t="shared" ref="S25:S26" si="24">G25/(G25+C25+D25+E25+F25)*100</f>
        <v>17.955930614158465</v>
      </c>
      <c r="T25" s="42">
        <f t="shared" ref="T25:T26" si="25">H25/(H25+I25+J25+K25+L25)*100</f>
        <v>33.620689655172413</v>
      </c>
      <c r="U25" s="40">
        <f t="shared" ref="U25:U26" si="26">I25/(I25+J25+K25+L25+H25)*100</f>
        <v>41.379310344827587</v>
      </c>
      <c r="V25" s="40">
        <f t="shared" ref="V25:V26" si="27">J25/(J25+K25+L25+H25+I25)*100</f>
        <v>14.655172413793101</v>
      </c>
      <c r="W25" s="40">
        <f t="shared" ref="W25:W26" si="28">K25/(K25+L25+J25+I25+H25)*100</f>
        <v>6.8965517241379306</v>
      </c>
      <c r="X25" s="40">
        <f t="shared" ref="X25:X26" si="29">L25/(L25+H25+I25+J25+K25)*100</f>
        <v>3.4482758620689653</v>
      </c>
    </row>
    <row r="26" spans="2:24" x14ac:dyDescent="0.25">
      <c r="B26" s="9" t="s">
        <v>77</v>
      </c>
      <c r="C26" s="10">
        <v>105</v>
      </c>
      <c r="D26" s="10">
        <v>228</v>
      </c>
      <c r="E26" s="10">
        <v>245</v>
      </c>
      <c r="F26" s="10">
        <v>126</v>
      </c>
      <c r="G26" s="54">
        <v>99</v>
      </c>
      <c r="H26" s="30">
        <v>27</v>
      </c>
      <c r="I26" s="10">
        <v>23</v>
      </c>
      <c r="J26" s="10">
        <v>14</v>
      </c>
      <c r="K26" s="10">
        <v>6</v>
      </c>
      <c r="L26" s="10">
        <v>3</v>
      </c>
      <c r="N26" s="9" t="s">
        <v>77</v>
      </c>
      <c r="O26" s="40">
        <f t="shared" si="20"/>
        <v>13.07596513075965</v>
      </c>
      <c r="P26" s="40">
        <f t="shared" si="21"/>
        <v>28.393524283935246</v>
      </c>
      <c r="Q26" s="40">
        <f t="shared" si="22"/>
        <v>30.510585305105852</v>
      </c>
      <c r="R26" s="40">
        <f t="shared" si="23"/>
        <v>15.69115815691158</v>
      </c>
      <c r="S26" s="100">
        <f t="shared" si="24"/>
        <v>12.328767123287671</v>
      </c>
      <c r="T26" s="42">
        <f t="shared" si="25"/>
        <v>36.986301369863014</v>
      </c>
      <c r="U26" s="40">
        <f t="shared" si="26"/>
        <v>31.506849315068493</v>
      </c>
      <c r="V26" s="40">
        <f t="shared" si="27"/>
        <v>19.17808219178082</v>
      </c>
      <c r="W26" s="40">
        <f t="shared" si="28"/>
        <v>8.2191780821917799</v>
      </c>
      <c r="X26" s="40">
        <f t="shared" si="29"/>
        <v>4.10958904109589</v>
      </c>
    </row>
  </sheetData>
  <mergeCells count="6"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58</v>
      </c>
    </row>
    <row r="2" spans="1:16" ht="18" x14ac:dyDescent="0.25">
      <c r="A2" s="31"/>
      <c r="B2" s="1" t="s">
        <v>105</v>
      </c>
    </row>
    <row r="3" spans="1:16" x14ac:dyDescent="0.25">
      <c r="B3" s="32" t="s">
        <v>61</v>
      </c>
    </row>
    <row r="4" spans="1:16" ht="18" customHeight="1" x14ac:dyDescent="0.25">
      <c r="B4" s="1" t="s">
        <v>106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55</v>
      </c>
      <c r="J6" s="20" t="s">
        <v>56</v>
      </c>
    </row>
    <row r="7" spans="1:16" ht="22.5" x14ac:dyDescent="0.25">
      <c r="B7" s="3" t="s">
        <v>0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14</v>
      </c>
      <c r="J7" s="3" t="s">
        <v>0</v>
      </c>
      <c r="K7" s="3" t="s">
        <v>82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89</v>
      </c>
      <c r="D9" s="7">
        <v>1403</v>
      </c>
      <c r="E9" s="7">
        <v>1621</v>
      </c>
      <c r="F9" s="7">
        <v>714</v>
      </c>
      <c r="G9" s="7">
        <v>503</v>
      </c>
      <c r="H9" s="7">
        <v>568</v>
      </c>
      <c r="J9" s="6" t="s">
        <v>4</v>
      </c>
      <c r="K9" s="11">
        <f>C9/(C9+D9+E9+F9+G9+H9)*100</f>
        <v>1.8170681910984074</v>
      </c>
      <c r="L9" s="11">
        <f>D9/(D9+E9+F9+G9+H9+C9)*100</f>
        <v>28.644344630461411</v>
      </c>
      <c r="M9" s="11">
        <f>E9/(E9+F9+G9+H9+D9+C9)*100</f>
        <v>33.095140873826054</v>
      </c>
      <c r="N9" s="11">
        <f>F9/(F9+G9+H9+E9+D9+C9)*100</f>
        <v>14.577378521845652</v>
      </c>
      <c r="O9" s="11">
        <f>G9/(G9+H9+E9+F9+D9+C9)*100</f>
        <v>10.269497754185382</v>
      </c>
      <c r="P9" s="11">
        <f>H9/(H9+G9+F9+E9+D9+C9)*100</f>
        <v>11.596570028583095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14</v>
      </c>
      <c r="D11" s="10">
        <v>232</v>
      </c>
      <c r="E11" s="10">
        <v>381</v>
      </c>
      <c r="F11" s="10">
        <v>112</v>
      </c>
      <c r="G11" s="10">
        <v>106</v>
      </c>
      <c r="H11" s="10">
        <v>164</v>
      </c>
      <c r="J11" s="9" t="s">
        <v>6</v>
      </c>
      <c r="K11" s="13">
        <f t="shared" ref="K11:K14" si="0">C11/(C11+D11+E11+F11+G11+H11)*100</f>
        <v>1.3875123885034688</v>
      </c>
      <c r="L11" s="13">
        <f t="shared" ref="L11:L14" si="1">D11/(D11+E11+F11+G11+H11+C11)*100</f>
        <v>22.993062438057482</v>
      </c>
      <c r="M11" s="13">
        <f t="shared" ref="M11:M14" si="2">E11/(E11+F11+G11+H11+D11+C11)*100</f>
        <v>37.760158572844396</v>
      </c>
      <c r="N11" s="13">
        <f t="shared" ref="N11:N14" si="3">F11/(F11+G11+H11+E11+D11+C11)*100</f>
        <v>11.10009910802775</v>
      </c>
      <c r="O11" s="13">
        <f t="shared" ref="O11:O14" si="4">G11/(G11+H11+E11+F11+D11+C11)*100</f>
        <v>10.505450941526263</v>
      </c>
      <c r="P11" s="13">
        <f t="shared" ref="P11:P14" si="5">H11/(H11+G11+F11+E11+D11+C11)*100</f>
        <v>16.253716551040633</v>
      </c>
    </row>
    <row r="12" spans="1:16" x14ac:dyDescent="0.25">
      <c r="B12" s="9" t="s">
        <v>7</v>
      </c>
      <c r="C12" s="10">
        <v>29</v>
      </c>
      <c r="D12" s="10">
        <v>440</v>
      </c>
      <c r="E12" s="10">
        <v>619</v>
      </c>
      <c r="F12" s="10">
        <v>249</v>
      </c>
      <c r="G12" s="10">
        <v>194</v>
      </c>
      <c r="H12" s="10">
        <v>200</v>
      </c>
      <c r="J12" s="9" t="s">
        <v>7</v>
      </c>
      <c r="K12" s="13">
        <f t="shared" si="0"/>
        <v>1.6753321779318313</v>
      </c>
      <c r="L12" s="13">
        <f t="shared" si="1"/>
        <v>25.418833044482959</v>
      </c>
      <c r="M12" s="13">
        <f t="shared" si="2"/>
        <v>35.759676487579434</v>
      </c>
      <c r="N12" s="13">
        <f t="shared" si="3"/>
        <v>14.384748700173311</v>
      </c>
      <c r="O12" s="13">
        <f t="shared" si="4"/>
        <v>11.207394569612941</v>
      </c>
      <c r="P12" s="13">
        <f t="shared" si="5"/>
        <v>11.554015020219527</v>
      </c>
    </row>
    <row r="13" spans="1:16" x14ac:dyDescent="0.25">
      <c r="B13" s="9" t="s">
        <v>8</v>
      </c>
      <c r="C13" s="10">
        <v>27</v>
      </c>
      <c r="D13" s="10">
        <v>432</v>
      </c>
      <c r="E13" s="10">
        <v>415</v>
      </c>
      <c r="F13" s="10">
        <v>243</v>
      </c>
      <c r="G13" s="10">
        <v>143</v>
      </c>
      <c r="H13" s="10">
        <v>141</v>
      </c>
      <c r="J13" s="9" t="s">
        <v>8</v>
      </c>
      <c r="K13" s="13">
        <f t="shared" si="0"/>
        <v>1.9271948608137044</v>
      </c>
      <c r="L13" s="13">
        <f t="shared" si="1"/>
        <v>30.83511777301927</v>
      </c>
      <c r="M13" s="13">
        <f t="shared" si="2"/>
        <v>29.621698786581014</v>
      </c>
      <c r="N13" s="13">
        <f t="shared" si="3"/>
        <v>17.344753747323342</v>
      </c>
      <c r="O13" s="13">
        <f t="shared" si="4"/>
        <v>10.206995003568879</v>
      </c>
      <c r="P13" s="13">
        <f t="shared" si="5"/>
        <v>10.06423982869379</v>
      </c>
    </row>
    <row r="14" spans="1:16" x14ac:dyDescent="0.25">
      <c r="B14" s="9" t="s">
        <v>9</v>
      </c>
      <c r="C14" s="10">
        <v>19</v>
      </c>
      <c r="D14" s="10">
        <v>299</v>
      </c>
      <c r="E14" s="10">
        <v>206</v>
      </c>
      <c r="F14" s="10">
        <v>110</v>
      </c>
      <c r="G14" s="10">
        <v>60</v>
      </c>
      <c r="H14" s="10">
        <v>63</v>
      </c>
      <c r="J14" s="9" t="s">
        <v>9</v>
      </c>
      <c r="K14" s="13">
        <f t="shared" si="0"/>
        <v>2.509907529722589</v>
      </c>
      <c r="L14" s="13">
        <f t="shared" si="1"/>
        <v>39.498018494055479</v>
      </c>
      <c r="M14" s="13">
        <f t="shared" si="2"/>
        <v>27.212681638044916</v>
      </c>
      <c r="N14" s="13">
        <f t="shared" si="3"/>
        <v>14.53104359313078</v>
      </c>
      <c r="O14" s="13">
        <f t="shared" si="4"/>
        <v>7.9260237780713343</v>
      </c>
      <c r="P14" s="13">
        <f t="shared" si="5"/>
        <v>8.3223249669749002</v>
      </c>
    </row>
    <row r="15" spans="1:16" x14ac:dyDescent="0.25">
      <c r="B15" s="4" t="s">
        <v>45</v>
      </c>
      <c r="C15" s="8"/>
      <c r="D15" s="8"/>
      <c r="E15" s="8"/>
      <c r="F15" s="8"/>
      <c r="G15" s="8"/>
      <c r="H15" s="8"/>
      <c r="J15" s="4" t="s">
        <v>45</v>
      </c>
      <c r="K15" s="8"/>
      <c r="L15" s="8"/>
      <c r="M15" s="8"/>
      <c r="N15" s="8"/>
      <c r="O15" s="8"/>
      <c r="P15" s="8"/>
    </row>
    <row r="16" spans="1:16" x14ac:dyDescent="0.25">
      <c r="B16" s="9" t="s">
        <v>38</v>
      </c>
      <c r="C16" s="10">
        <v>30</v>
      </c>
      <c r="D16" s="10">
        <v>419</v>
      </c>
      <c r="E16" s="10">
        <v>421</v>
      </c>
      <c r="F16" s="10">
        <v>250</v>
      </c>
      <c r="G16" s="10">
        <v>175</v>
      </c>
      <c r="H16" s="10">
        <v>128</v>
      </c>
      <c r="J16" s="9" t="s">
        <v>38</v>
      </c>
      <c r="K16" s="13">
        <f t="shared" ref="K16:K22" si="6">C16/(C16+D16+E16+F16+G16+H16)*100</f>
        <v>2.1082220660576247</v>
      </c>
      <c r="L16" s="13">
        <f t="shared" ref="L16:L22" si="7">D16/(D16+E16+F16+G16+H16+C16)*100</f>
        <v>29.444834855938158</v>
      </c>
      <c r="M16" s="13">
        <f t="shared" ref="M16:M22" si="8">E16/(E16+F16+G16+H16+D16+C16)*100</f>
        <v>29.585382993675335</v>
      </c>
      <c r="N16" s="13">
        <f t="shared" ref="N16:N22" si="9">F16/(F16+G16+H16+E16+D16+C16)*100</f>
        <v>17.568517217146873</v>
      </c>
      <c r="O16" s="13">
        <f t="shared" ref="O16:O22" si="10">G16/(G16+H16+E16+F16+D16+C16)*100</f>
        <v>12.297962052002811</v>
      </c>
      <c r="P16" s="13">
        <f t="shared" ref="P16:P22" si="11">H16/(H16+G16+F16+E16+D16+C16)*100</f>
        <v>8.9950808151791986</v>
      </c>
    </row>
    <row r="17" spans="2:16" x14ac:dyDescent="0.25">
      <c r="B17" s="9" t="s">
        <v>39</v>
      </c>
      <c r="C17" s="10">
        <v>3</v>
      </c>
      <c r="D17" s="10">
        <v>83</v>
      </c>
      <c r="E17" s="10">
        <v>270</v>
      </c>
      <c r="F17" s="10">
        <v>72</v>
      </c>
      <c r="G17" s="10">
        <v>39</v>
      </c>
      <c r="H17" s="10">
        <v>94</v>
      </c>
      <c r="J17" s="9" t="s">
        <v>39</v>
      </c>
      <c r="K17" s="13">
        <f t="shared" si="6"/>
        <v>0.53475935828876997</v>
      </c>
      <c r="L17" s="13">
        <f t="shared" si="7"/>
        <v>14.795008912655971</v>
      </c>
      <c r="M17" s="13">
        <f t="shared" si="8"/>
        <v>48.128342245989302</v>
      </c>
      <c r="N17" s="13">
        <f t="shared" si="9"/>
        <v>12.834224598930483</v>
      </c>
      <c r="O17" s="13">
        <f t="shared" si="10"/>
        <v>6.9518716577540109</v>
      </c>
      <c r="P17" s="13">
        <f t="shared" si="11"/>
        <v>16.755793226381464</v>
      </c>
    </row>
    <row r="18" spans="2:16" x14ac:dyDescent="0.25">
      <c r="B18" s="9" t="s">
        <v>40</v>
      </c>
      <c r="C18" s="10">
        <v>34</v>
      </c>
      <c r="D18" s="10">
        <v>519</v>
      </c>
      <c r="E18" s="10">
        <v>417</v>
      </c>
      <c r="F18" s="10">
        <v>215</v>
      </c>
      <c r="G18" s="10">
        <v>118</v>
      </c>
      <c r="H18" s="10">
        <v>162</v>
      </c>
      <c r="J18" s="9" t="s">
        <v>40</v>
      </c>
      <c r="K18" s="13">
        <f t="shared" si="6"/>
        <v>2.3208191126279862</v>
      </c>
      <c r="L18" s="13">
        <f t="shared" si="7"/>
        <v>35.426621160409553</v>
      </c>
      <c r="M18" s="13">
        <f t="shared" si="8"/>
        <v>28.464163822525595</v>
      </c>
      <c r="N18" s="13">
        <f t="shared" si="9"/>
        <v>14.675767918088736</v>
      </c>
      <c r="O18" s="13">
        <f t="shared" si="10"/>
        <v>8.0546075085324222</v>
      </c>
      <c r="P18" s="13">
        <f t="shared" si="11"/>
        <v>11.058020477815699</v>
      </c>
    </row>
    <row r="19" spans="2:16" x14ac:dyDescent="0.25">
      <c r="B19" s="9" t="s">
        <v>41</v>
      </c>
      <c r="C19" s="10">
        <v>6</v>
      </c>
      <c r="D19" s="10">
        <v>52</v>
      </c>
      <c r="E19" s="10">
        <v>49</v>
      </c>
      <c r="F19" s="10">
        <v>23</v>
      </c>
      <c r="G19" s="10">
        <v>20</v>
      </c>
      <c r="H19" s="10">
        <v>14</v>
      </c>
      <c r="J19" s="9" t="s">
        <v>41</v>
      </c>
      <c r="K19" s="13">
        <f t="shared" si="6"/>
        <v>3.6585365853658534</v>
      </c>
      <c r="L19" s="13">
        <f t="shared" si="7"/>
        <v>31.707317073170731</v>
      </c>
      <c r="M19" s="13">
        <f t="shared" si="8"/>
        <v>29.878048780487802</v>
      </c>
      <c r="N19" s="13">
        <f t="shared" si="9"/>
        <v>14.02439024390244</v>
      </c>
      <c r="O19" s="13">
        <f t="shared" si="10"/>
        <v>12.195121951219512</v>
      </c>
      <c r="P19" s="13">
        <f t="shared" si="11"/>
        <v>8.536585365853659</v>
      </c>
    </row>
    <row r="20" spans="2:16" x14ac:dyDescent="0.25">
      <c r="B20" s="9" t="s">
        <v>42</v>
      </c>
      <c r="C20" s="10">
        <v>1</v>
      </c>
      <c r="D20" s="10">
        <v>128</v>
      </c>
      <c r="E20" s="10">
        <v>80</v>
      </c>
      <c r="F20" s="10">
        <v>9</v>
      </c>
      <c r="G20" s="10">
        <v>52</v>
      </c>
      <c r="H20" s="10">
        <v>36</v>
      </c>
      <c r="J20" s="9" t="s">
        <v>42</v>
      </c>
      <c r="K20" s="13">
        <f t="shared" si="6"/>
        <v>0.32679738562091504</v>
      </c>
      <c r="L20" s="13">
        <f t="shared" si="7"/>
        <v>41.830065359477125</v>
      </c>
      <c r="M20" s="13">
        <f t="shared" si="8"/>
        <v>26.143790849673206</v>
      </c>
      <c r="N20" s="13">
        <f t="shared" si="9"/>
        <v>2.9411764705882351</v>
      </c>
      <c r="O20" s="13">
        <f t="shared" si="10"/>
        <v>16.993464052287582</v>
      </c>
      <c r="P20" s="13">
        <f t="shared" si="11"/>
        <v>11.76470588235294</v>
      </c>
    </row>
    <row r="21" spans="2:16" x14ac:dyDescent="0.25">
      <c r="B21" s="9" t="s">
        <v>43</v>
      </c>
      <c r="C21" s="10">
        <v>1</v>
      </c>
      <c r="D21" s="10">
        <v>44</v>
      </c>
      <c r="E21" s="10">
        <v>81</v>
      </c>
      <c r="F21" s="10">
        <v>32</v>
      </c>
      <c r="G21" s="10">
        <v>17</v>
      </c>
      <c r="H21" s="10">
        <v>29</v>
      </c>
      <c r="J21" s="9" t="s">
        <v>43</v>
      </c>
      <c r="K21" s="13">
        <f t="shared" si="6"/>
        <v>0.49019607843137253</v>
      </c>
      <c r="L21" s="13">
        <f t="shared" si="7"/>
        <v>21.568627450980394</v>
      </c>
      <c r="M21" s="13">
        <f t="shared" si="8"/>
        <v>39.705882352941174</v>
      </c>
      <c r="N21" s="13">
        <f t="shared" si="9"/>
        <v>15.686274509803921</v>
      </c>
      <c r="O21" s="13">
        <f t="shared" si="10"/>
        <v>8.3333333333333321</v>
      </c>
      <c r="P21" s="13">
        <f t="shared" si="11"/>
        <v>14.215686274509803</v>
      </c>
    </row>
    <row r="22" spans="2:16" x14ac:dyDescent="0.25">
      <c r="B22" s="9" t="s">
        <v>44</v>
      </c>
      <c r="C22" s="10">
        <v>14</v>
      </c>
      <c r="D22" s="10">
        <v>158</v>
      </c>
      <c r="E22" s="10">
        <v>303</v>
      </c>
      <c r="F22" s="10">
        <v>113</v>
      </c>
      <c r="G22" s="10">
        <v>82</v>
      </c>
      <c r="H22" s="10">
        <v>105</v>
      </c>
      <c r="J22" s="9" t="s">
        <v>44</v>
      </c>
      <c r="K22" s="13">
        <f t="shared" si="6"/>
        <v>1.806451612903226</v>
      </c>
      <c r="L22" s="13">
        <f t="shared" si="7"/>
        <v>20.387096774193548</v>
      </c>
      <c r="M22" s="13">
        <f t="shared" si="8"/>
        <v>39.096774193548391</v>
      </c>
      <c r="N22" s="13">
        <f t="shared" si="9"/>
        <v>14.580645161290324</v>
      </c>
      <c r="O22" s="13">
        <f t="shared" si="10"/>
        <v>10.580645161290322</v>
      </c>
      <c r="P22" s="13">
        <f t="shared" si="11"/>
        <v>13.548387096774196</v>
      </c>
    </row>
    <row r="23" spans="2:16" x14ac:dyDescent="0.25">
      <c r="B23" s="4" t="s">
        <v>75</v>
      </c>
      <c r="C23" s="19"/>
      <c r="D23" s="19"/>
      <c r="E23" s="19"/>
      <c r="F23" s="19"/>
      <c r="G23" s="19"/>
      <c r="H23" s="19"/>
      <c r="J23" s="4" t="s">
        <v>75</v>
      </c>
      <c r="K23" s="34"/>
      <c r="L23" s="34"/>
      <c r="M23" s="34"/>
      <c r="N23" s="34"/>
      <c r="O23" s="34"/>
      <c r="P23" s="34"/>
    </row>
    <row r="24" spans="2:16" x14ac:dyDescent="0.25">
      <c r="B24" s="9" t="s">
        <v>76</v>
      </c>
      <c r="C24" s="10">
        <v>62</v>
      </c>
      <c r="D24" s="10">
        <v>1047</v>
      </c>
      <c r="E24" s="10">
        <v>1207</v>
      </c>
      <c r="F24" s="10">
        <v>492</v>
      </c>
      <c r="G24" s="10">
        <v>350</v>
      </c>
      <c r="H24" s="10">
        <v>434</v>
      </c>
      <c r="J24" s="9" t="s">
        <v>76</v>
      </c>
      <c r="K24" s="40">
        <f t="shared" ref="K24:K25" si="12">C24/(C24+D24+E24+F24+G24+H24)*100</f>
        <v>1.7260579064587973</v>
      </c>
      <c r="L24" s="40">
        <f t="shared" ref="L24:L25" si="13">D24/(D24+E24+F24+G24+H24+C24)*100</f>
        <v>29.148106904231625</v>
      </c>
      <c r="M24" s="40">
        <f t="shared" ref="M24:M25" si="14">E24/(E24+F24+G24+H24+D24+C24)*100</f>
        <v>33.602449888641431</v>
      </c>
      <c r="N24" s="40">
        <f t="shared" ref="N24:N25" si="15">F24/(F24+G24+H24+E24+D24+C24)*100</f>
        <v>13.697104677060135</v>
      </c>
      <c r="O24" s="40">
        <f t="shared" ref="O24:O25" si="16">G24/(G24+H24+E24+F24+D24+C24)*100</f>
        <v>9.7438752783964375</v>
      </c>
      <c r="P24" s="40">
        <f t="shared" ref="P24:P25" si="17">H24/(H24+G24+F24+E24+D24+C24)*100</f>
        <v>12.082405345211582</v>
      </c>
    </row>
    <row r="25" spans="2:16" x14ac:dyDescent="0.25">
      <c r="B25" s="9" t="s">
        <v>77</v>
      </c>
      <c r="C25" s="10">
        <v>27</v>
      </c>
      <c r="D25" s="10">
        <v>356</v>
      </c>
      <c r="E25" s="10">
        <v>414</v>
      </c>
      <c r="F25" s="10">
        <v>222</v>
      </c>
      <c r="G25" s="10">
        <v>153</v>
      </c>
      <c r="H25" s="10">
        <v>134</v>
      </c>
      <c r="J25" s="9" t="s">
        <v>77</v>
      </c>
      <c r="K25" s="40">
        <f t="shared" si="12"/>
        <v>2.0673813169984685</v>
      </c>
      <c r="L25" s="40">
        <f t="shared" si="13"/>
        <v>27.258805513016842</v>
      </c>
      <c r="M25" s="40">
        <f t="shared" si="14"/>
        <v>31.699846860643184</v>
      </c>
      <c r="N25" s="40">
        <f t="shared" si="15"/>
        <v>16.998468606431853</v>
      </c>
      <c r="O25" s="40">
        <f t="shared" si="16"/>
        <v>11.715160796324655</v>
      </c>
      <c r="P25" s="40">
        <f t="shared" si="17"/>
        <v>10.260336906584993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3.42578125" customWidth="1"/>
    <col min="32" max="32" width="27.7109375" customWidth="1"/>
    <col min="33" max="52" width="8.7109375" customWidth="1"/>
  </cols>
  <sheetData>
    <row r="1" spans="1:60" ht="18" customHeight="1" x14ac:dyDescent="0.25">
      <c r="B1" s="1" t="s">
        <v>58</v>
      </c>
    </row>
    <row r="2" spans="1:60" ht="18" x14ac:dyDescent="0.25">
      <c r="A2" s="31"/>
      <c r="B2" s="1" t="s">
        <v>105</v>
      </c>
    </row>
    <row r="3" spans="1:60" x14ac:dyDescent="0.25">
      <c r="B3" s="32" t="s">
        <v>61</v>
      </c>
    </row>
    <row r="4" spans="1:60" ht="18" customHeight="1" x14ac:dyDescent="0.25">
      <c r="B4" s="1" t="s">
        <v>107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60" ht="4.5" customHeight="1" x14ac:dyDescent="0.25"/>
    <row r="6" spans="1:60" ht="15" customHeight="1" x14ac:dyDescent="0.25">
      <c r="B6" s="20" t="s">
        <v>55</v>
      </c>
      <c r="AF6" s="2" t="s">
        <v>56</v>
      </c>
    </row>
    <row r="7" spans="1:60" ht="15" customHeight="1" x14ac:dyDescent="0.25">
      <c r="B7" s="178" t="s">
        <v>0</v>
      </c>
      <c r="C7" s="178" t="s">
        <v>87</v>
      </c>
      <c r="D7" s="178"/>
      <c r="E7" s="178"/>
      <c r="F7" s="178"/>
      <c r="G7" s="178"/>
      <c r="H7" s="178"/>
      <c r="I7" s="180"/>
      <c r="J7" s="181" t="s">
        <v>88</v>
      </c>
      <c r="K7" s="178"/>
      <c r="L7" s="178"/>
      <c r="M7" s="178"/>
      <c r="N7" s="178"/>
      <c r="O7" s="178"/>
      <c r="P7" s="182"/>
      <c r="Q7" s="183" t="s">
        <v>89</v>
      </c>
      <c r="R7" s="178"/>
      <c r="S7" s="178"/>
      <c r="T7" s="178"/>
      <c r="U7" s="178"/>
      <c r="V7" s="178"/>
      <c r="W7" s="184"/>
      <c r="X7" s="185" t="s">
        <v>90</v>
      </c>
      <c r="Y7" s="178"/>
      <c r="Z7" s="178"/>
      <c r="AA7" s="178"/>
      <c r="AB7" s="178"/>
      <c r="AC7" s="178"/>
      <c r="AD7" s="178"/>
      <c r="AF7" s="178" t="s">
        <v>0</v>
      </c>
      <c r="AG7" s="186" t="s">
        <v>87</v>
      </c>
      <c r="AH7" s="187"/>
      <c r="AI7" s="187"/>
      <c r="AJ7" s="187"/>
      <c r="AK7" s="187"/>
      <c r="AL7" s="187"/>
      <c r="AM7" s="188"/>
      <c r="AN7" s="185" t="s">
        <v>88</v>
      </c>
      <c r="AO7" s="178"/>
      <c r="AP7" s="178"/>
      <c r="AQ7" s="178"/>
      <c r="AR7" s="178"/>
      <c r="AS7" s="178"/>
      <c r="AT7" s="182"/>
      <c r="AU7" s="183" t="s">
        <v>89</v>
      </c>
      <c r="AV7" s="178"/>
      <c r="AW7" s="178"/>
      <c r="AX7" s="178"/>
      <c r="AY7" s="178"/>
      <c r="AZ7" s="178"/>
      <c r="BA7" s="184"/>
      <c r="BB7" s="185" t="s">
        <v>90</v>
      </c>
      <c r="BC7" s="178"/>
      <c r="BD7" s="178"/>
      <c r="BE7" s="178"/>
      <c r="BF7" s="178"/>
      <c r="BG7" s="178"/>
      <c r="BH7" s="178"/>
    </row>
    <row r="8" spans="1:60" ht="33.75" x14ac:dyDescent="0.25">
      <c r="B8" s="179"/>
      <c r="C8" s="49" t="s">
        <v>91</v>
      </c>
      <c r="D8" s="49" t="s">
        <v>92</v>
      </c>
      <c r="E8" s="49" t="s">
        <v>28</v>
      </c>
      <c r="F8" s="49" t="s">
        <v>93</v>
      </c>
      <c r="G8" s="49" t="s">
        <v>94</v>
      </c>
      <c r="H8" s="49" t="s">
        <v>29</v>
      </c>
      <c r="I8" s="50" t="s">
        <v>30</v>
      </c>
      <c r="J8" s="57" t="s">
        <v>91</v>
      </c>
      <c r="K8" s="49" t="s">
        <v>92</v>
      </c>
      <c r="L8" s="49" t="s">
        <v>28</v>
      </c>
      <c r="M8" s="49" t="s">
        <v>93</v>
      </c>
      <c r="N8" s="49" t="s">
        <v>94</v>
      </c>
      <c r="O8" s="49" t="s">
        <v>29</v>
      </c>
      <c r="P8" s="58" t="s">
        <v>30</v>
      </c>
      <c r="Q8" s="69" t="s">
        <v>91</v>
      </c>
      <c r="R8" s="49" t="s">
        <v>92</v>
      </c>
      <c r="S8" s="49" t="s">
        <v>28</v>
      </c>
      <c r="T8" s="49" t="s">
        <v>93</v>
      </c>
      <c r="U8" s="49" t="s">
        <v>94</v>
      </c>
      <c r="V8" s="49" t="s">
        <v>29</v>
      </c>
      <c r="W8" s="70" t="s">
        <v>30</v>
      </c>
      <c r="X8" s="48" t="s">
        <v>91</v>
      </c>
      <c r="Y8" s="46" t="s">
        <v>92</v>
      </c>
      <c r="Z8" s="46" t="s">
        <v>28</v>
      </c>
      <c r="AA8" s="46" t="s">
        <v>93</v>
      </c>
      <c r="AB8" s="46" t="s">
        <v>94</v>
      </c>
      <c r="AC8" s="46" t="s">
        <v>29</v>
      </c>
      <c r="AD8" s="46" t="s">
        <v>30</v>
      </c>
      <c r="AF8" s="179"/>
      <c r="AG8" s="101" t="s">
        <v>91</v>
      </c>
      <c r="AH8" s="102" t="s">
        <v>92</v>
      </c>
      <c r="AI8" s="102" t="s">
        <v>28</v>
      </c>
      <c r="AJ8" s="102" t="s">
        <v>93</v>
      </c>
      <c r="AK8" s="102" t="s">
        <v>94</v>
      </c>
      <c r="AL8" s="102" t="s">
        <v>29</v>
      </c>
      <c r="AM8" s="103" t="s">
        <v>30</v>
      </c>
      <c r="AN8" s="48" t="s">
        <v>91</v>
      </c>
      <c r="AO8" s="49" t="s">
        <v>92</v>
      </c>
      <c r="AP8" s="49" t="s">
        <v>28</v>
      </c>
      <c r="AQ8" s="49" t="s">
        <v>93</v>
      </c>
      <c r="AR8" s="49" t="s">
        <v>94</v>
      </c>
      <c r="AS8" s="49" t="s">
        <v>29</v>
      </c>
      <c r="AT8" s="58" t="s">
        <v>30</v>
      </c>
      <c r="AU8" s="69" t="s">
        <v>91</v>
      </c>
      <c r="AV8" s="49" t="s">
        <v>92</v>
      </c>
      <c r="AW8" s="49" t="s">
        <v>28</v>
      </c>
      <c r="AX8" s="49" t="s">
        <v>93</v>
      </c>
      <c r="AY8" s="49" t="s">
        <v>94</v>
      </c>
      <c r="AZ8" s="49" t="s">
        <v>29</v>
      </c>
      <c r="BA8" s="70" t="s">
        <v>30</v>
      </c>
      <c r="BB8" s="48" t="s">
        <v>91</v>
      </c>
      <c r="BC8" s="49" t="s">
        <v>92</v>
      </c>
      <c r="BD8" s="49" t="s">
        <v>28</v>
      </c>
      <c r="BE8" s="49" t="s">
        <v>93</v>
      </c>
      <c r="BF8" s="49" t="s">
        <v>94</v>
      </c>
      <c r="BG8" s="49" t="s">
        <v>29</v>
      </c>
      <c r="BH8" s="49" t="s">
        <v>30</v>
      </c>
    </row>
    <row r="9" spans="1:60" x14ac:dyDescent="0.25">
      <c r="B9" s="4" t="s">
        <v>4</v>
      </c>
      <c r="C9" s="5"/>
      <c r="D9" s="5"/>
      <c r="E9" s="5"/>
      <c r="F9" s="5"/>
      <c r="G9" s="5"/>
      <c r="H9" s="5"/>
      <c r="I9" s="51"/>
      <c r="J9" s="59"/>
      <c r="K9" s="5"/>
      <c r="L9" s="5"/>
      <c r="M9" s="5"/>
      <c r="N9" s="5"/>
      <c r="O9" s="5"/>
      <c r="P9" s="60"/>
      <c r="Q9" s="71"/>
      <c r="R9" s="5"/>
      <c r="S9" s="5"/>
      <c r="T9" s="5"/>
      <c r="U9" s="5"/>
      <c r="V9" s="5"/>
      <c r="W9" s="72"/>
      <c r="X9" s="5"/>
      <c r="Y9" s="5"/>
      <c r="Z9" s="5"/>
      <c r="AA9" s="5"/>
      <c r="AB9" s="5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7">
        <v>160</v>
      </c>
      <c r="D10" s="7">
        <v>1072</v>
      </c>
      <c r="E10" s="7">
        <v>1520</v>
      </c>
      <c r="F10" s="7">
        <v>699</v>
      </c>
      <c r="G10" s="7">
        <v>280</v>
      </c>
      <c r="H10" s="7">
        <v>255</v>
      </c>
      <c r="I10" s="52">
        <v>344</v>
      </c>
      <c r="J10" s="61">
        <v>157</v>
      </c>
      <c r="K10" s="7">
        <v>847</v>
      </c>
      <c r="L10" s="7">
        <v>1218</v>
      </c>
      <c r="M10" s="7">
        <v>944</v>
      </c>
      <c r="N10" s="7">
        <v>641</v>
      </c>
      <c r="O10" s="7">
        <v>184</v>
      </c>
      <c r="P10" s="62">
        <v>339</v>
      </c>
      <c r="Q10" s="73">
        <v>48</v>
      </c>
      <c r="R10" s="7">
        <v>356</v>
      </c>
      <c r="S10" s="7">
        <v>2176</v>
      </c>
      <c r="T10" s="7">
        <v>605</v>
      </c>
      <c r="U10" s="7">
        <v>216</v>
      </c>
      <c r="V10" s="7">
        <v>206</v>
      </c>
      <c r="W10" s="74">
        <v>723</v>
      </c>
      <c r="X10" s="29">
        <v>34</v>
      </c>
      <c r="Y10" s="7">
        <v>355</v>
      </c>
      <c r="Z10" s="7">
        <v>2528</v>
      </c>
      <c r="AA10" s="7">
        <v>449</v>
      </c>
      <c r="AB10" s="7">
        <v>132</v>
      </c>
      <c r="AC10" s="7">
        <v>164</v>
      </c>
      <c r="AD10" s="7">
        <v>668</v>
      </c>
      <c r="AF10" s="6" t="s">
        <v>4</v>
      </c>
      <c r="AG10" s="104">
        <f>C10/(C10+D10+E10+F10+G10+H10+I10)*100</f>
        <v>3.695150115473441</v>
      </c>
      <c r="AH10" s="105">
        <f>D10/(D10+E10+F10+G10+H10+I10+C10)*100</f>
        <v>24.757505773672055</v>
      </c>
      <c r="AI10" s="105">
        <f>E10/(E10+F10+G10+H10+I10+D10+C10)*100</f>
        <v>35.103926096997689</v>
      </c>
      <c r="AJ10" s="105">
        <f>F10/(F10+G10+H10+I10+E10+D10+C10)*100</f>
        <v>16.143187066974598</v>
      </c>
      <c r="AK10" s="105">
        <f>G10/(G10+H10+I10+E10+D10+C10+F10)*100</f>
        <v>6.4665127020785222</v>
      </c>
      <c r="AL10" s="105">
        <f>H10/(H10+I10+C10+F10+E10+D10+G10)*100</f>
        <v>5.8891454965357966</v>
      </c>
      <c r="AM10" s="106">
        <f>I10/(I10+D10+C10+G10+F10+E10+H10)*100</f>
        <v>7.9445727482678992</v>
      </c>
      <c r="AN10" s="104">
        <f>J10/(J10+K10+L10+M10+N10+O10+P10)*100</f>
        <v>3.6258660508083143</v>
      </c>
      <c r="AO10" s="105">
        <f>K10/(K10+L10+M10+N10+O10+P10+J10)*100</f>
        <v>19.561200923787528</v>
      </c>
      <c r="AP10" s="105">
        <f>L10/(L10+M10+N10+O10+P10+K10+J10)*100</f>
        <v>28.12933025404157</v>
      </c>
      <c r="AQ10" s="105">
        <f>M10/(M10+N10+O10+P10+L10+K10+J10)*100</f>
        <v>21.801385681293304</v>
      </c>
      <c r="AR10" s="105">
        <f>N10/(N10+O10+P10+L10+K10+J10+M10)*100</f>
        <v>14.803695150115473</v>
      </c>
      <c r="AS10" s="105">
        <f>O10/(O10+P10+J10+M10+L10+K10+N10)*100</f>
        <v>4.2494226327944569</v>
      </c>
      <c r="AT10" s="106">
        <f>P10/(P10+K10+J10+N10+M10+L10+O10)*100</f>
        <v>7.8290993071593542</v>
      </c>
      <c r="AU10" s="104">
        <f>Q10/(Q10+R10+S10+T10+U10+V10+W10)*100</f>
        <v>1.1085450346420322</v>
      </c>
      <c r="AV10" s="105">
        <f>R10/(R10+S10+T10+U10+V10+W10+Q10)*100</f>
        <v>8.2217090069284069</v>
      </c>
      <c r="AW10" s="105">
        <f>S10/(S10+T10+U10+V10+W10+R10+Q10)*100</f>
        <v>50.254041570438801</v>
      </c>
      <c r="AX10" s="105">
        <f>T10/(T10+U10+V10+W10+S10+R10+Q10)*100</f>
        <v>13.972286374133949</v>
      </c>
      <c r="AY10" s="105">
        <f>U10/(U10+V10+W10+S10+R10+Q10+T10)*100</f>
        <v>4.9884526558891453</v>
      </c>
      <c r="AZ10" s="105">
        <f>V10/(V10+W10+Q10+T10+S10+R10+U10)*100</f>
        <v>4.7575057736720554</v>
      </c>
      <c r="BA10" s="106">
        <f>W10/(W10+R10+Q10+U10+T10+S10+V10)*100</f>
        <v>16.697459584295611</v>
      </c>
      <c r="BB10" s="104">
        <f>X10/(X10+Y10+Z10+AA10+AB10+AC10+AD10)*100</f>
        <v>0.78521939953810627</v>
      </c>
      <c r="BC10" s="105">
        <f>Y10/(Y10+Z10+AA10+AB10+AC10+AD10+X10)*100</f>
        <v>8.1986143187066975</v>
      </c>
      <c r="BD10" s="105">
        <f>Z10/(Z10+AA10+AB10+AC10+AD10+Y10+X10)*100</f>
        <v>58.383371824480371</v>
      </c>
      <c r="BE10" s="105">
        <f>AA10/(AA10+AB10+AC10+AD10+Z10+Y10+X10)*100</f>
        <v>10.369515011547344</v>
      </c>
      <c r="BF10" s="105">
        <f>AB10/(AB10+AC10+AD10+Z10+Y10+X10+AA10)*100</f>
        <v>3.048498845265589</v>
      </c>
      <c r="BG10" s="105">
        <f>AC10/(AC10+AD10+X10+AA10+Z10+Y10+AB10)*100</f>
        <v>3.787528868360277</v>
      </c>
      <c r="BH10" s="116">
        <f>AD10/(AD10+Y10+X10+AB10+AA10+Z10+AC10)*100</f>
        <v>15.427251732101615</v>
      </c>
    </row>
    <row r="11" spans="1:60" x14ac:dyDescent="0.25">
      <c r="B11" s="4" t="s">
        <v>5</v>
      </c>
      <c r="C11" s="8"/>
      <c r="D11" s="8"/>
      <c r="E11" s="8"/>
      <c r="F11" s="8"/>
      <c r="G11" s="8"/>
      <c r="H11" s="8"/>
      <c r="I11" s="53"/>
      <c r="J11" s="63"/>
      <c r="K11" s="8"/>
      <c r="L11" s="8"/>
      <c r="M11" s="8"/>
      <c r="N11" s="8"/>
      <c r="O11" s="8"/>
      <c r="P11" s="64"/>
      <c r="Q11" s="75"/>
      <c r="R11" s="8"/>
      <c r="S11" s="8"/>
      <c r="T11" s="8"/>
      <c r="U11" s="8"/>
      <c r="V11" s="8"/>
      <c r="W11" s="76"/>
      <c r="X11" s="8"/>
      <c r="Y11" s="8"/>
      <c r="Z11" s="8"/>
      <c r="AA11" s="8"/>
      <c r="AB11" s="8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07"/>
      <c r="AO11" s="108"/>
      <c r="AP11" s="108"/>
      <c r="AQ11" s="108"/>
      <c r="AR11" s="108"/>
      <c r="AS11" s="108"/>
      <c r="AT11" s="109"/>
      <c r="AU11" s="107"/>
      <c r="AV11" s="108"/>
      <c r="AW11" s="108"/>
      <c r="AX11" s="108"/>
      <c r="AY11" s="108"/>
      <c r="AZ11" s="108"/>
      <c r="BA11" s="109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10">
        <v>32</v>
      </c>
      <c r="D12" s="10">
        <v>179</v>
      </c>
      <c r="E12" s="10">
        <v>288</v>
      </c>
      <c r="F12" s="10">
        <v>132</v>
      </c>
      <c r="G12" s="10">
        <v>61</v>
      </c>
      <c r="H12" s="10">
        <v>60</v>
      </c>
      <c r="I12" s="54">
        <v>93</v>
      </c>
      <c r="J12" s="65">
        <v>23</v>
      </c>
      <c r="K12" s="10">
        <v>127</v>
      </c>
      <c r="L12" s="10">
        <v>274</v>
      </c>
      <c r="M12" s="10">
        <v>152</v>
      </c>
      <c r="N12" s="10">
        <v>118</v>
      </c>
      <c r="O12" s="10">
        <v>52</v>
      </c>
      <c r="P12" s="66">
        <v>99</v>
      </c>
      <c r="Q12" s="77">
        <v>9</v>
      </c>
      <c r="R12" s="10">
        <v>71</v>
      </c>
      <c r="S12" s="10">
        <v>376</v>
      </c>
      <c r="T12" s="10">
        <v>106</v>
      </c>
      <c r="U12" s="10">
        <v>47</v>
      </c>
      <c r="V12" s="10">
        <v>49</v>
      </c>
      <c r="W12" s="78">
        <v>187</v>
      </c>
      <c r="X12" s="30">
        <v>7</v>
      </c>
      <c r="Y12" s="10">
        <v>53</v>
      </c>
      <c r="Z12" s="10">
        <v>465</v>
      </c>
      <c r="AA12" s="10">
        <v>64</v>
      </c>
      <c r="AB12" s="10">
        <v>25</v>
      </c>
      <c r="AC12" s="10">
        <v>35</v>
      </c>
      <c r="AD12" s="10">
        <v>196</v>
      </c>
      <c r="AF12" s="9" t="s">
        <v>6</v>
      </c>
      <c r="AG12" s="110">
        <f t="shared" ref="AG12:AG15" si="0">C12/(C12+D12+E12+F12+G12+H12+I12)*100</f>
        <v>3.7869822485207103</v>
      </c>
      <c r="AH12" s="111">
        <f t="shared" ref="AH12:AH15" si="1">D12/(D12+E12+F12+G12+H12+I12+C12)*100</f>
        <v>21.183431952662719</v>
      </c>
      <c r="AI12" s="111">
        <f t="shared" ref="AI12:AI15" si="2">E12/(E12+F12+G12+H12+I12+D12+C12)*100</f>
        <v>34.082840236686387</v>
      </c>
      <c r="AJ12" s="111">
        <f t="shared" ref="AJ12:AJ15" si="3">F12/(F12+G12+H12+I12+E12+D12+C12)*100</f>
        <v>15.621301775147927</v>
      </c>
      <c r="AK12" s="111">
        <f t="shared" ref="AK12:AK15" si="4">G12/(G12+H12+I12+E12+D12+C12+F12)*100</f>
        <v>7.218934911242604</v>
      </c>
      <c r="AL12" s="111">
        <f t="shared" ref="AL12:AL15" si="5">H12/(H12+I12+C12+F12+E12+D12+G12)*100</f>
        <v>7.1005917159763312</v>
      </c>
      <c r="AM12" s="112">
        <f t="shared" ref="AM12:AM15" si="6">I12/(I12+D12+C12+G12+F12+E12+H12)*100</f>
        <v>11.005917159763314</v>
      </c>
      <c r="AN12" s="110">
        <f t="shared" ref="AN12:AN15" si="7">J12/(J12+K12+L12+M12+N12+O12+P12)*100</f>
        <v>2.72189349112426</v>
      </c>
      <c r="AO12" s="111">
        <f t="shared" ref="AO12:AO15" si="8">K12/(K12+L12+M12+N12+O12+P12+J12)*100</f>
        <v>15.029585798816569</v>
      </c>
      <c r="AP12" s="111">
        <f t="shared" ref="AP12:AP15" si="9">L12/(L12+M12+N12+O12+P12+K12+J12)*100</f>
        <v>32.426035502958577</v>
      </c>
      <c r="AQ12" s="111">
        <f t="shared" ref="AQ12:AQ15" si="10">M12/(M12+N12+O12+P12+L12+K12+J12)*100</f>
        <v>17.988165680473372</v>
      </c>
      <c r="AR12" s="111">
        <f t="shared" ref="AR12:AR15" si="11">N12/(N12+O12+P12+L12+K12+J12+M12)*100</f>
        <v>13.964497041420119</v>
      </c>
      <c r="AS12" s="111">
        <f t="shared" ref="AS12:AS15" si="12">O12/(O12+P12+J12+M12+L12+K12+N12)*100</f>
        <v>6.1538461538461542</v>
      </c>
      <c r="AT12" s="112">
        <f t="shared" ref="AT12:AT15" si="13">P12/(P12+K12+J12+N12+M12+L12+O12)*100</f>
        <v>11.715976331360947</v>
      </c>
      <c r="AU12" s="110">
        <f t="shared" ref="AU12:AU15" si="14">Q12/(Q12+R12+S12+T12+U12+V12+W12)*100</f>
        <v>1.0650887573964496</v>
      </c>
      <c r="AV12" s="111">
        <f t="shared" ref="AV12:AV15" si="15">R12/(R12+S12+T12+U12+V12+W12+Q12)*100</f>
        <v>8.4023668639053248</v>
      </c>
      <c r="AW12" s="111">
        <f t="shared" ref="AW12:AW15" si="16">S12/(S12+T12+U12+V12+W12+R12+Q12)*100</f>
        <v>44.497041420118343</v>
      </c>
      <c r="AX12" s="111">
        <f t="shared" ref="AX12:AX15" si="17">T12/(T12+U12+V12+W12+S12+R12+Q12)*100</f>
        <v>12.544378698224854</v>
      </c>
      <c r="AY12" s="111">
        <f t="shared" ref="AY12:AY15" si="18">U12/(U12+V12+W12+S12+R12+Q12+T12)*100</f>
        <v>5.5621301775147929</v>
      </c>
      <c r="AZ12" s="111">
        <f t="shared" ref="AZ12:AZ15" si="19">V12/(V12+W12+Q12+T12+S12+R12+U12)*100</f>
        <v>5.7988165680473376</v>
      </c>
      <c r="BA12" s="112">
        <f t="shared" ref="BA12:BA15" si="20">W12/(W12+R12+Q12+U12+T12+S12+V12)*100</f>
        <v>22.130177514792898</v>
      </c>
      <c r="BB12" s="110">
        <f t="shared" ref="BB12:BB15" si="21">X12/(X12+Y12+Z12+AA12+AB12+AC12+AD12)*100</f>
        <v>0.82840236686390534</v>
      </c>
      <c r="BC12" s="111">
        <f t="shared" ref="BC12:BC15" si="22">Y12/(Y12+Z12+AA12+AB12+AC12+AD12+X12)*100</f>
        <v>6.272189349112427</v>
      </c>
      <c r="BD12" s="111">
        <f t="shared" ref="BD12:BD15" si="23">Z12/(Z12+AA12+AB12+AC12+AD12+Y12+X12)*100</f>
        <v>55.029585798816569</v>
      </c>
      <c r="BE12" s="111">
        <f t="shared" ref="BE12:BE15" si="24">AA12/(AA12+AB12+AC12+AD12+Z12+Y12+X12)*100</f>
        <v>7.5739644970414206</v>
      </c>
      <c r="BF12" s="111">
        <f t="shared" ref="BF12:BF15" si="25">AB12/(AB12+AC12+AD12+Z12+Y12+X12+AA12)*100</f>
        <v>2.9585798816568047</v>
      </c>
      <c r="BG12" s="111">
        <f t="shared" ref="BG12:BG15" si="26">AC12/(AC12+AD12+X12+AA12+Z12+Y12+AB12)*100</f>
        <v>4.1420118343195274</v>
      </c>
      <c r="BH12" s="118">
        <f t="shared" ref="BH12:BH15" si="27">AD12/(AD12+Y12+X12+AB12+AA12+Z12+AC12)*100</f>
        <v>23.19526627218935</v>
      </c>
    </row>
    <row r="13" spans="1:60" x14ac:dyDescent="0.25">
      <c r="B13" s="9" t="s">
        <v>7</v>
      </c>
      <c r="C13" s="10">
        <v>42</v>
      </c>
      <c r="D13" s="10">
        <v>343</v>
      </c>
      <c r="E13" s="10">
        <v>558</v>
      </c>
      <c r="F13" s="10">
        <v>258</v>
      </c>
      <c r="G13" s="10">
        <v>102</v>
      </c>
      <c r="H13" s="10">
        <v>106</v>
      </c>
      <c r="I13" s="54">
        <v>122</v>
      </c>
      <c r="J13" s="65">
        <v>45</v>
      </c>
      <c r="K13" s="10">
        <v>280</v>
      </c>
      <c r="L13" s="10">
        <v>431</v>
      </c>
      <c r="M13" s="10">
        <v>366</v>
      </c>
      <c r="N13" s="10">
        <v>237</v>
      </c>
      <c r="O13" s="10">
        <v>69</v>
      </c>
      <c r="P13" s="66">
        <v>103</v>
      </c>
      <c r="Q13" s="77">
        <v>14</v>
      </c>
      <c r="R13" s="10">
        <v>130</v>
      </c>
      <c r="S13" s="10">
        <v>760</v>
      </c>
      <c r="T13" s="10">
        <v>235</v>
      </c>
      <c r="U13" s="10">
        <v>73</v>
      </c>
      <c r="V13" s="10">
        <v>73</v>
      </c>
      <c r="W13" s="78">
        <v>246</v>
      </c>
      <c r="X13" s="30">
        <v>9</v>
      </c>
      <c r="Y13" s="10">
        <v>112</v>
      </c>
      <c r="Z13" s="10">
        <v>900</v>
      </c>
      <c r="AA13" s="10">
        <v>167</v>
      </c>
      <c r="AB13" s="10">
        <v>43</v>
      </c>
      <c r="AC13" s="10">
        <v>63</v>
      </c>
      <c r="AD13" s="10">
        <v>237</v>
      </c>
      <c r="AF13" s="9" t="s">
        <v>7</v>
      </c>
      <c r="AG13" s="110">
        <f t="shared" si="0"/>
        <v>2.7433050293925536</v>
      </c>
      <c r="AH13" s="111">
        <f t="shared" si="1"/>
        <v>22.40365774003919</v>
      </c>
      <c r="AI13" s="111">
        <f t="shared" si="2"/>
        <v>36.446766819072501</v>
      </c>
      <c r="AJ13" s="111">
        <f t="shared" si="3"/>
        <v>16.851730894839974</v>
      </c>
      <c r="AK13" s="111">
        <f t="shared" si="4"/>
        <v>6.6623122142390594</v>
      </c>
      <c r="AL13" s="111">
        <f t="shared" si="5"/>
        <v>6.9235793598954931</v>
      </c>
      <c r="AM13" s="112">
        <f t="shared" si="6"/>
        <v>7.9686479425212271</v>
      </c>
      <c r="AN13" s="110">
        <f t="shared" si="7"/>
        <v>2.9392553886348791</v>
      </c>
      <c r="AO13" s="111">
        <f t="shared" si="8"/>
        <v>18.288700195950359</v>
      </c>
      <c r="AP13" s="111">
        <f t="shared" si="9"/>
        <v>28.151534944480733</v>
      </c>
      <c r="AQ13" s="111">
        <f t="shared" si="10"/>
        <v>23.905943827563682</v>
      </c>
      <c r="AR13" s="111">
        <f t="shared" si="11"/>
        <v>15.480078380143697</v>
      </c>
      <c r="AS13" s="111">
        <f t="shared" si="12"/>
        <v>4.5068582625734814</v>
      </c>
      <c r="AT13" s="112">
        <f t="shared" si="13"/>
        <v>6.7276290006531685</v>
      </c>
      <c r="AU13" s="110">
        <f t="shared" si="14"/>
        <v>0.91443500979751791</v>
      </c>
      <c r="AV13" s="111">
        <f t="shared" si="15"/>
        <v>8.4911822338340954</v>
      </c>
      <c r="AW13" s="111">
        <f t="shared" si="16"/>
        <v>49.640757674722401</v>
      </c>
      <c r="AX13" s="111">
        <f t="shared" si="17"/>
        <v>15.349444807315479</v>
      </c>
      <c r="AY13" s="111">
        <f t="shared" si="18"/>
        <v>4.7681254082299152</v>
      </c>
      <c r="AZ13" s="111">
        <f t="shared" si="19"/>
        <v>4.7681254082299152</v>
      </c>
      <c r="BA13" s="112">
        <f t="shared" si="20"/>
        <v>16.067929457870672</v>
      </c>
      <c r="BB13" s="110">
        <f t="shared" si="21"/>
        <v>0.58785107772697576</v>
      </c>
      <c r="BC13" s="111">
        <f t="shared" si="22"/>
        <v>7.3154800783801432</v>
      </c>
      <c r="BD13" s="111">
        <f t="shared" si="23"/>
        <v>58.785107772697586</v>
      </c>
      <c r="BE13" s="111">
        <f t="shared" si="24"/>
        <v>10.907903331156108</v>
      </c>
      <c r="BF13" s="111">
        <f t="shared" si="25"/>
        <v>2.8086218158066623</v>
      </c>
      <c r="BG13" s="111">
        <f t="shared" si="26"/>
        <v>4.1149575440888304</v>
      </c>
      <c r="BH13" s="118">
        <f t="shared" si="27"/>
        <v>15.480078380143697</v>
      </c>
    </row>
    <row r="14" spans="1:60" x14ac:dyDescent="0.25">
      <c r="B14" s="9" t="s">
        <v>8</v>
      </c>
      <c r="C14" s="10">
        <v>42</v>
      </c>
      <c r="D14" s="10">
        <v>325</v>
      </c>
      <c r="E14" s="10">
        <v>459</v>
      </c>
      <c r="F14" s="10">
        <v>208</v>
      </c>
      <c r="G14" s="10">
        <v>70</v>
      </c>
      <c r="H14" s="10">
        <v>64</v>
      </c>
      <c r="I14" s="54">
        <v>92</v>
      </c>
      <c r="J14" s="65">
        <v>48</v>
      </c>
      <c r="K14" s="10">
        <v>271</v>
      </c>
      <c r="L14" s="10">
        <v>342</v>
      </c>
      <c r="M14" s="10">
        <v>270</v>
      </c>
      <c r="N14" s="10">
        <v>187</v>
      </c>
      <c r="O14" s="10">
        <v>48</v>
      </c>
      <c r="P14" s="66">
        <v>94</v>
      </c>
      <c r="Q14" s="77">
        <v>18</v>
      </c>
      <c r="R14" s="10">
        <v>93</v>
      </c>
      <c r="S14" s="10">
        <v>664</v>
      </c>
      <c r="T14" s="10">
        <v>167</v>
      </c>
      <c r="U14" s="10">
        <v>69</v>
      </c>
      <c r="V14" s="10">
        <v>56</v>
      </c>
      <c r="W14" s="78">
        <v>193</v>
      </c>
      <c r="X14" s="30">
        <v>9</v>
      </c>
      <c r="Y14" s="10">
        <v>104</v>
      </c>
      <c r="Z14" s="10">
        <v>752</v>
      </c>
      <c r="AA14" s="10">
        <v>145</v>
      </c>
      <c r="AB14" s="10">
        <v>42</v>
      </c>
      <c r="AC14" s="10">
        <v>49</v>
      </c>
      <c r="AD14" s="10">
        <v>159</v>
      </c>
      <c r="AF14" s="9" t="s">
        <v>8</v>
      </c>
      <c r="AG14" s="110">
        <f t="shared" si="0"/>
        <v>3.3333333333333335</v>
      </c>
      <c r="AH14" s="111">
        <f t="shared" si="1"/>
        <v>25.793650793650798</v>
      </c>
      <c r="AI14" s="111">
        <f t="shared" si="2"/>
        <v>36.428571428571423</v>
      </c>
      <c r="AJ14" s="111">
        <f t="shared" si="3"/>
        <v>16.507936507936506</v>
      </c>
      <c r="AK14" s="111">
        <f t="shared" si="4"/>
        <v>5.5555555555555554</v>
      </c>
      <c r="AL14" s="111">
        <f t="shared" si="5"/>
        <v>5.0793650793650791</v>
      </c>
      <c r="AM14" s="112">
        <f t="shared" si="6"/>
        <v>7.3015873015873023</v>
      </c>
      <c r="AN14" s="110">
        <f t="shared" si="7"/>
        <v>3.8095238095238098</v>
      </c>
      <c r="AO14" s="111">
        <f t="shared" si="8"/>
        <v>21.50793650793651</v>
      </c>
      <c r="AP14" s="111">
        <f t="shared" si="9"/>
        <v>27.142857142857142</v>
      </c>
      <c r="AQ14" s="111">
        <f t="shared" si="10"/>
        <v>21.428571428571427</v>
      </c>
      <c r="AR14" s="111">
        <f t="shared" si="11"/>
        <v>14.841269841269842</v>
      </c>
      <c r="AS14" s="111">
        <f t="shared" si="12"/>
        <v>3.8095238095238098</v>
      </c>
      <c r="AT14" s="112">
        <f t="shared" si="13"/>
        <v>7.4603174603174605</v>
      </c>
      <c r="AU14" s="110">
        <f t="shared" si="14"/>
        <v>1.4285714285714286</v>
      </c>
      <c r="AV14" s="111">
        <f t="shared" si="15"/>
        <v>7.3809523809523814</v>
      </c>
      <c r="AW14" s="111">
        <f t="shared" si="16"/>
        <v>52.698412698412703</v>
      </c>
      <c r="AX14" s="111">
        <f t="shared" si="17"/>
        <v>13.253968253968255</v>
      </c>
      <c r="AY14" s="111">
        <f t="shared" si="18"/>
        <v>5.4761904761904763</v>
      </c>
      <c r="AZ14" s="111">
        <f t="shared" si="19"/>
        <v>4.4444444444444446</v>
      </c>
      <c r="BA14" s="112">
        <f t="shared" si="20"/>
        <v>15.317460317460318</v>
      </c>
      <c r="BB14" s="110">
        <f t="shared" si="21"/>
        <v>0.7142857142857143</v>
      </c>
      <c r="BC14" s="111">
        <f t="shared" si="22"/>
        <v>8.2539682539682531</v>
      </c>
      <c r="BD14" s="111">
        <f t="shared" si="23"/>
        <v>59.682539682539684</v>
      </c>
      <c r="BE14" s="111">
        <f t="shared" si="24"/>
        <v>11.507936507936508</v>
      </c>
      <c r="BF14" s="111">
        <f t="shared" si="25"/>
        <v>3.3333333333333335</v>
      </c>
      <c r="BG14" s="111">
        <f t="shared" si="26"/>
        <v>3.8888888888888888</v>
      </c>
      <c r="BH14" s="118">
        <f t="shared" si="27"/>
        <v>12.619047619047619</v>
      </c>
    </row>
    <row r="15" spans="1:60" x14ac:dyDescent="0.25">
      <c r="B15" s="9" t="s">
        <v>9</v>
      </c>
      <c r="C15" s="10">
        <v>44</v>
      </c>
      <c r="D15" s="10">
        <v>225</v>
      </c>
      <c r="E15" s="10">
        <v>215</v>
      </c>
      <c r="F15" s="10">
        <v>101</v>
      </c>
      <c r="G15" s="10">
        <v>47</v>
      </c>
      <c r="H15" s="10">
        <v>25</v>
      </c>
      <c r="I15" s="54">
        <v>37</v>
      </c>
      <c r="J15" s="65">
        <v>41</v>
      </c>
      <c r="K15" s="10">
        <v>169</v>
      </c>
      <c r="L15" s="10">
        <v>171</v>
      </c>
      <c r="M15" s="10">
        <v>156</v>
      </c>
      <c r="N15" s="10">
        <v>99</v>
      </c>
      <c r="O15" s="10">
        <v>15</v>
      </c>
      <c r="P15" s="66">
        <v>43</v>
      </c>
      <c r="Q15" s="77">
        <v>7</v>
      </c>
      <c r="R15" s="10">
        <v>62</v>
      </c>
      <c r="S15" s="10">
        <v>376</v>
      </c>
      <c r="T15" s="10">
        <v>97</v>
      </c>
      <c r="U15" s="10">
        <v>27</v>
      </c>
      <c r="V15" s="10">
        <v>28</v>
      </c>
      <c r="W15" s="78">
        <v>97</v>
      </c>
      <c r="X15" s="30">
        <v>9</v>
      </c>
      <c r="Y15" s="10">
        <v>86</v>
      </c>
      <c r="Z15" s="10">
        <v>411</v>
      </c>
      <c r="AA15" s="10">
        <v>73</v>
      </c>
      <c r="AB15" s="10">
        <v>22</v>
      </c>
      <c r="AC15" s="10">
        <v>17</v>
      </c>
      <c r="AD15" s="10">
        <v>76</v>
      </c>
      <c r="AF15" s="9" t="s">
        <v>9</v>
      </c>
      <c r="AG15" s="110">
        <f t="shared" si="0"/>
        <v>6.3400576368876083</v>
      </c>
      <c r="AH15" s="111">
        <f t="shared" si="1"/>
        <v>32.42074927953891</v>
      </c>
      <c r="AI15" s="111">
        <f t="shared" si="2"/>
        <v>30.979827089337174</v>
      </c>
      <c r="AJ15" s="111">
        <f t="shared" si="3"/>
        <v>14.553314121037463</v>
      </c>
      <c r="AK15" s="111">
        <f t="shared" si="4"/>
        <v>6.7723342939481261</v>
      </c>
      <c r="AL15" s="111">
        <f t="shared" si="5"/>
        <v>3.6023054755043229</v>
      </c>
      <c r="AM15" s="112">
        <f t="shared" si="6"/>
        <v>5.3314121037463975</v>
      </c>
      <c r="AN15" s="110">
        <f t="shared" si="7"/>
        <v>5.9077809798270895</v>
      </c>
      <c r="AO15" s="111">
        <f t="shared" si="8"/>
        <v>24.351585014409221</v>
      </c>
      <c r="AP15" s="111">
        <f t="shared" si="9"/>
        <v>24.639769452449567</v>
      </c>
      <c r="AQ15" s="111">
        <f t="shared" si="10"/>
        <v>22.478386167146976</v>
      </c>
      <c r="AR15" s="111">
        <f t="shared" si="11"/>
        <v>14.265129682997118</v>
      </c>
      <c r="AS15" s="111">
        <f t="shared" si="12"/>
        <v>2.1613832853025938</v>
      </c>
      <c r="AT15" s="112">
        <f t="shared" si="13"/>
        <v>6.195965417867435</v>
      </c>
      <c r="AU15" s="110">
        <f t="shared" si="14"/>
        <v>1.0086455331412103</v>
      </c>
      <c r="AV15" s="111">
        <f t="shared" si="15"/>
        <v>8.93371757925072</v>
      </c>
      <c r="AW15" s="111">
        <f t="shared" si="16"/>
        <v>54.178674351585009</v>
      </c>
      <c r="AX15" s="111">
        <f t="shared" si="17"/>
        <v>13.976945244956774</v>
      </c>
      <c r="AY15" s="111">
        <f t="shared" si="18"/>
        <v>3.8904899135446689</v>
      </c>
      <c r="AZ15" s="111">
        <f t="shared" si="19"/>
        <v>4.0345821325648412</v>
      </c>
      <c r="BA15" s="112">
        <f t="shared" si="20"/>
        <v>13.976945244956774</v>
      </c>
      <c r="BB15" s="110">
        <f t="shared" si="21"/>
        <v>1.2968299711815563</v>
      </c>
      <c r="BC15" s="111">
        <f t="shared" si="22"/>
        <v>12.39193083573487</v>
      </c>
      <c r="BD15" s="111">
        <f t="shared" si="23"/>
        <v>59.221902017291065</v>
      </c>
      <c r="BE15" s="111">
        <f t="shared" si="24"/>
        <v>10.518731988472622</v>
      </c>
      <c r="BF15" s="111">
        <f t="shared" si="25"/>
        <v>3.1700288184438041</v>
      </c>
      <c r="BG15" s="111">
        <f t="shared" si="26"/>
        <v>2.4495677233429394</v>
      </c>
      <c r="BH15" s="118">
        <f t="shared" si="27"/>
        <v>10.951008645533141</v>
      </c>
    </row>
    <row r="16" spans="1:60" x14ac:dyDescent="0.25">
      <c r="B16" s="4" t="s">
        <v>45</v>
      </c>
      <c r="C16" s="8"/>
      <c r="D16" s="8"/>
      <c r="E16" s="8"/>
      <c r="F16" s="8"/>
      <c r="G16" s="8"/>
      <c r="H16" s="8"/>
      <c r="I16" s="53"/>
      <c r="J16" s="63"/>
      <c r="K16" s="8"/>
      <c r="L16" s="8"/>
      <c r="M16" s="8"/>
      <c r="N16" s="8"/>
      <c r="O16" s="8"/>
      <c r="P16" s="64"/>
      <c r="Q16" s="75"/>
      <c r="R16" s="8"/>
      <c r="S16" s="8"/>
      <c r="T16" s="8"/>
      <c r="U16" s="8"/>
      <c r="V16" s="8"/>
      <c r="W16" s="76"/>
      <c r="X16" s="8"/>
      <c r="Y16" s="8"/>
      <c r="Z16" s="8"/>
      <c r="AA16" s="8"/>
      <c r="AB16" s="8"/>
      <c r="AF16" s="4" t="s">
        <v>45</v>
      </c>
      <c r="AG16" s="107"/>
      <c r="AH16" s="108"/>
      <c r="AI16" s="108"/>
      <c r="AJ16" s="108"/>
      <c r="AK16" s="108"/>
      <c r="AL16" s="108"/>
      <c r="AM16" s="109"/>
      <c r="AN16" s="107"/>
      <c r="AO16" s="108"/>
      <c r="AP16" s="108"/>
      <c r="AQ16" s="108"/>
      <c r="AR16" s="108"/>
      <c r="AS16" s="108"/>
      <c r="AT16" s="109"/>
      <c r="AU16" s="107"/>
      <c r="AV16" s="108"/>
      <c r="AW16" s="108"/>
      <c r="AX16" s="108"/>
      <c r="AY16" s="108"/>
      <c r="AZ16" s="108"/>
      <c r="BA16" s="109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38</v>
      </c>
      <c r="C17" s="10">
        <v>35</v>
      </c>
      <c r="D17" s="10">
        <v>288</v>
      </c>
      <c r="E17" s="10">
        <v>534</v>
      </c>
      <c r="F17" s="10">
        <v>223</v>
      </c>
      <c r="G17" s="10">
        <v>51</v>
      </c>
      <c r="H17" s="10">
        <v>69</v>
      </c>
      <c r="I17" s="54">
        <v>95</v>
      </c>
      <c r="J17" s="65">
        <v>69</v>
      </c>
      <c r="K17" s="10">
        <v>267</v>
      </c>
      <c r="L17" s="10">
        <v>316</v>
      </c>
      <c r="M17" s="10">
        <v>324</v>
      </c>
      <c r="N17" s="10">
        <v>223</v>
      </c>
      <c r="O17" s="10">
        <v>35</v>
      </c>
      <c r="P17" s="66">
        <v>61</v>
      </c>
      <c r="Q17" s="77">
        <v>20</v>
      </c>
      <c r="R17" s="10">
        <v>112</v>
      </c>
      <c r="S17" s="10">
        <v>675</v>
      </c>
      <c r="T17" s="10">
        <v>244</v>
      </c>
      <c r="U17" s="10">
        <v>62</v>
      </c>
      <c r="V17" s="10">
        <v>53</v>
      </c>
      <c r="W17" s="78">
        <v>129</v>
      </c>
      <c r="X17" s="30">
        <v>12</v>
      </c>
      <c r="Y17" s="10">
        <v>103</v>
      </c>
      <c r="Z17" s="10">
        <v>784</v>
      </c>
      <c r="AA17" s="10">
        <v>175</v>
      </c>
      <c r="AB17" s="10">
        <v>27</v>
      </c>
      <c r="AC17" s="10">
        <v>47</v>
      </c>
      <c r="AD17" s="10">
        <v>147</v>
      </c>
      <c r="AF17" s="9" t="s">
        <v>38</v>
      </c>
      <c r="AG17" s="110">
        <f t="shared" ref="AG17:AG23" si="28">C17/(C17+D17+E17+F17+G17+H17+I17)*100</f>
        <v>2.7027027027027026</v>
      </c>
      <c r="AH17" s="111">
        <f t="shared" ref="AH17:AH23" si="29">D17/(D17+E17+F17+G17+H17+I17+C17)*100</f>
        <v>22.239382239382238</v>
      </c>
      <c r="AI17" s="111">
        <f t="shared" ref="AI17:AI23" si="30">E17/(E17+F17+G17+H17+I17+D17+C17)*100</f>
        <v>41.235521235521233</v>
      </c>
      <c r="AJ17" s="111">
        <f t="shared" ref="AJ17:AJ23" si="31">F17/(F17+G17+H17+I17+E17+D17+C17)*100</f>
        <v>17.220077220077222</v>
      </c>
      <c r="AK17" s="111">
        <f t="shared" ref="AK17:AK23" si="32">G17/(G17+H17+I17+E17+D17+C17+F17)*100</f>
        <v>3.9382239382239383</v>
      </c>
      <c r="AL17" s="111">
        <f t="shared" ref="AL17:AL23" si="33">H17/(H17+I17+C17+F17+E17+D17+G17)*100</f>
        <v>5.3281853281853282</v>
      </c>
      <c r="AM17" s="112">
        <f t="shared" ref="AM17:AM23" si="34">I17/(I17+D17+C17+G17+F17+E17+H17)*100</f>
        <v>7.3359073359073363</v>
      </c>
      <c r="AN17" s="110">
        <f t="shared" ref="AN17:AN23" si="35">J17/(J17+K17+L17+M17+N17+O17+P17)*100</f>
        <v>5.3281853281853282</v>
      </c>
      <c r="AO17" s="111">
        <f t="shared" ref="AO17:AO23" si="36">K17/(K17+L17+M17+N17+O17+P17+J17)*100</f>
        <v>20.617760617760617</v>
      </c>
      <c r="AP17" s="111">
        <f t="shared" ref="AP17:AP23" si="37">L17/(L17+M17+N17+O17+P17+K17+J17)*100</f>
        <v>24.401544401544399</v>
      </c>
      <c r="AQ17" s="111">
        <f t="shared" ref="AQ17:AQ23" si="38">M17/(M17+N17+O17+P17+L17+K17+J17)*100</f>
        <v>25.019305019305023</v>
      </c>
      <c r="AR17" s="111">
        <f t="shared" ref="AR17:AR23" si="39">N17/(N17+O17+P17+L17+K17+J17+M17)*100</f>
        <v>17.220077220077222</v>
      </c>
      <c r="AS17" s="111">
        <f t="shared" ref="AS17:AS23" si="40">O17/(O17+P17+J17+M17+L17+K17+N17)*100</f>
        <v>2.7027027027027026</v>
      </c>
      <c r="AT17" s="112">
        <f t="shared" ref="AT17:AT23" si="41">P17/(P17+K17+J17+N17+M17+L17+O17)*100</f>
        <v>4.7104247104247108</v>
      </c>
      <c r="AU17" s="110">
        <f t="shared" ref="AU17:AU23" si="42">Q17/(Q17+R17+S17+T17+U17+V17+W17)*100</f>
        <v>1.5444015444015444</v>
      </c>
      <c r="AV17" s="111">
        <f t="shared" ref="AV17:AV23" si="43">R17/(R17+S17+T17+U17+V17+W17+Q17)*100</f>
        <v>8.6486486486486491</v>
      </c>
      <c r="AW17" s="111">
        <f t="shared" ref="AW17:AW23" si="44">S17/(S17+T17+U17+V17+W17+R17+Q17)*100</f>
        <v>52.123552123552116</v>
      </c>
      <c r="AX17" s="111">
        <f t="shared" ref="AX17:AX23" si="45">T17/(T17+U17+V17+W17+S17+R17+Q17)*100</f>
        <v>18.841698841698843</v>
      </c>
      <c r="AY17" s="111">
        <f t="shared" ref="AY17:AY23" si="46">U17/(U17+V17+W17+S17+R17+Q17+T17)*100</f>
        <v>4.7876447876447878</v>
      </c>
      <c r="AZ17" s="111">
        <f t="shared" ref="AZ17:AZ23" si="47">V17/(V17+W17+Q17+T17+S17+R17+U17)*100</f>
        <v>4.0926640926640925</v>
      </c>
      <c r="BA17" s="112">
        <f t="shared" ref="BA17:BA23" si="48">W17/(W17+R17+Q17+U17+T17+S17+V17)*100</f>
        <v>9.9613899613899619</v>
      </c>
      <c r="BB17" s="110">
        <f t="shared" ref="BB17:BB23" si="49">X17/(X17+Y17+Z17+AA17+AB17+AC17+AD17)*100</f>
        <v>0.92664092664092657</v>
      </c>
      <c r="BC17" s="111">
        <f t="shared" ref="BC17:BC23" si="50">Y17/(Y17+Z17+AA17+AB17+AC17+AD17+X17)*100</f>
        <v>7.9536679536679529</v>
      </c>
      <c r="BD17" s="111">
        <f t="shared" ref="BD17:BD23" si="51">Z17/(Z17+AA17+AB17+AC17+AD17+Y17+X17)*100</f>
        <v>60.540540540540547</v>
      </c>
      <c r="BE17" s="111">
        <f t="shared" ref="BE17:BE23" si="52">AA17/(AA17+AB17+AC17+AD17+Z17+Y17+X17)*100</f>
        <v>13.513513513513514</v>
      </c>
      <c r="BF17" s="111">
        <f t="shared" ref="BF17:BF23" si="53">AB17/(AB17+AC17+AD17+Z17+Y17+X17+AA17)*100</f>
        <v>2.0849420849420852</v>
      </c>
      <c r="BG17" s="111">
        <f t="shared" ref="BG17:BG23" si="54">AC17/(AC17+AD17+X17+AA17+Z17+Y17+AB17)*100</f>
        <v>3.6293436293436296</v>
      </c>
      <c r="BH17" s="118">
        <f t="shared" ref="BH17:BH23" si="55">AD17/(AD17+Y17+X17+AB17+AA17+Z17+AC17)*100</f>
        <v>11.351351351351353</v>
      </c>
    </row>
    <row r="18" spans="2:60" x14ac:dyDescent="0.25">
      <c r="B18" s="9" t="s">
        <v>39</v>
      </c>
      <c r="C18" s="10">
        <v>12</v>
      </c>
      <c r="D18" s="10">
        <v>99</v>
      </c>
      <c r="E18" s="10">
        <v>203</v>
      </c>
      <c r="F18" s="10">
        <v>68</v>
      </c>
      <c r="G18" s="10">
        <v>21</v>
      </c>
      <c r="H18" s="10">
        <v>22</v>
      </c>
      <c r="I18" s="54">
        <v>42</v>
      </c>
      <c r="J18" s="65">
        <v>6</v>
      </c>
      <c r="K18" s="10">
        <v>47</v>
      </c>
      <c r="L18" s="10">
        <v>210</v>
      </c>
      <c r="M18" s="10">
        <v>94</v>
      </c>
      <c r="N18" s="10">
        <v>36</v>
      </c>
      <c r="O18" s="10">
        <v>19</v>
      </c>
      <c r="P18" s="66">
        <v>55</v>
      </c>
      <c r="Q18" s="77">
        <v>3</v>
      </c>
      <c r="R18" s="10">
        <v>32</v>
      </c>
      <c r="S18" s="10">
        <v>249</v>
      </c>
      <c r="T18" s="10">
        <v>58</v>
      </c>
      <c r="U18" s="10">
        <v>16</v>
      </c>
      <c r="V18" s="10">
        <v>19</v>
      </c>
      <c r="W18" s="78">
        <v>90</v>
      </c>
      <c r="X18" s="30">
        <v>4</v>
      </c>
      <c r="Y18" s="10">
        <v>25</v>
      </c>
      <c r="Z18" s="10">
        <v>314</v>
      </c>
      <c r="AA18" s="10">
        <v>40</v>
      </c>
      <c r="AB18" s="10">
        <v>8</v>
      </c>
      <c r="AC18" s="10">
        <v>13</v>
      </c>
      <c r="AD18" s="10">
        <v>63</v>
      </c>
      <c r="AF18" s="9" t="s">
        <v>39</v>
      </c>
      <c r="AG18" s="110">
        <f t="shared" si="28"/>
        <v>2.5695931477516059</v>
      </c>
      <c r="AH18" s="111">
        <f t="shared" si="29"/>
        <v>21.199143468950748</v>
      </c>
      <c r="AI18" s="111">
        <f t="shared" si="30"/>
        <v>43.468950749464668</v>
      </c>
      <c r="AJ18" s="111">
        <f t="shared" si="31"/>
        <v>14.5610278372591</v>
      </c>
      <c r="AK18" s="111">
        <f t="shared" si="32"/>
        <v>4.4967880085653107</v>
      </c>
      <c r="AL18" s="111">
        <f t="shared" si="33"/>
        <v>4.7109207708779444</v>
      </c>
      <c r="AM18" s="112">
        <f t="shared" si="34"/>
        <v>8.9935760171306214</v>
      </c>
      <c r="AN18" s="110">
        <f t="shared" si="35"/>
        <v>1.2847965738758029</v>
      </c>
      <c r="AO18" s="111">
        <f t="shared" si="36"/>
        <v>10.06423982869379</v>
      </c>
      <c r="AP18" s="111">
        <f t="shared" si="37"/>
        <v>44.967880085653107</v>
      </c>
      <c r="AQ18" s="111">
        <f t="shared" si="38"/>
        <v>20.128479657387579</v>
      </c>
      <c r="AR18" s="111">
        <f t="shared" si="39"/>
        <v>7.7087794432548176</v>
      </c>
      <c r="AS18" s="111">
        <f t="shared" si="40"/>
        <v>4.0685224839400433</v>
      </c>
      <c r="AT18" s="112">
        <f t="shared" si="41"/>
        <v>11.777301927194861</v>
      </c>
      <c r="AU18" s="110">
        <f t="shared" si="42"/>
        <v>0.64239828693790146</v>
      </c>
      <c r="AV18" s="111">
        <f t="shared" si="43"/>
        <v>6.8522483940042829</v>
      </c>
      <c r="AW18" s="111">
        <f t="shared" si="44"/>
        <v>53.319057815845824</v>
      </c>
      <c r="AX18" s="111">
        <f t="shared" si="45"/>
        <v>12.419700214132762</v>
      </c>
      <c r="AY18" s="111">
        <f t="shared" si="46"/>
        <v>3.4261241970021414</v>
      </c>
      <c r="AZ18" s="111">
        <f t="shared" si="47"/>
        <v>4.0685224839400433</v>
      </c>
      <c r="BA18" s="112">
        <f t="shared" si="48"/>
        <v>19.271948608137045</v>
      </c>
      <c r="BB18" s="110">
        <f t="shared" si="49"/>
        <v>0.85653104925053536</v>
      </c>
      <c r="BC18" s="111">
        <f t="shared" si="50"/>
        <v>5.3533190578158463</v>
      </c>
      <c r="BD18" s="111">
        <f t="shared" si="51"/>
        <v>67.237687366167023</v>
      </c>
      <c r="BE18" s="111">
        <f t="shared" si="52"/>
        <v>8.5653104925053523</v>
      </c>
      <c r="BF18" s="111">
        <f t="shared" si="53"/>
        <v>1.7130620985010707</v>
      </c>
      <c r="BG18" s="111">
        <f t="shared" si="54"/>
        <v>2.7837259100642395</v>
      </c>
      <c r="BH18" s="118">
        <f t="shared" si="55"/>
        <v>13.49036402569593</v>
      </c>
    </row>
    <row r="19" spans="2:60" x14ac:dyDescent="0.25">
      <c r="B19" s="9" t="s">
        <v>40</v>
      </c>
      <c r="C19" s="10">
        <v>62</v>
      </c>
      <c r="D19" s="10">
        <v>402</v>
      </c>
      <c r="E19" s="10">
        <v>402</v>
      </c>
      <c r="F19" s="10">
        <v>202</v>
      </c>
      <c r="G19" s="10">
        <v>68</v>
      </c>
      <c r="H19" s="10">
        <v>76</v>
      </c>
      <c r="I19" s="54">
        <v>91</v>
      </c>
      <c r="J19" s="65">
        <v>52</v>
      </c>
      <c r="K19" s="10">
        <v>314</v>
      </c>
      <c r="L19" s="10">
        <v>382</v>
      </c>
      <c r="M19" s="10">
        <v>274</v>
      </c>
      <c r="N19" s="10">
        <v>137</v>
      </c>
      <c r="O19" s="10">
        <v>57</v>
      </c>
      <c r="P19" s="66">
        <v>87</v>
      </c>
      <c r="Q19" s="77">
        <v>15</v>
      </c>
      <c r="R19" s="10">
        <v>128</v>
      </c>
      <c r="S19" s="10">
        <v>695</v>
      </c>
      <c r="T19" s="10">
        <v>182</v>
      </c>
      <c r="U19" s="10">
        <v>46</v>
      </c>
      <c r="V19" s="10">
        <v>62</v>
      </c>
      <c r="W19" s="78">
        <v>175</v>
      </c>
      <c r="X19" s="30">
        <v>12</v>
      </c>
      <c r="Y19" s="10">
        <v>134</v>
      </c>
      <c r="Z19" s="10">
        <v>777</v>
      </c>
      <c r="AA19" s="10">
        <v>125</v>
      </c>
      <c r="AB19" s="10">
        <v>31</v>
      </c>
      <c r="AC19" s="10">
        <v>37</v>
      </c>
      <c r="AD19" s="10">
        <v>187</v>
      </c>
      <c r="AF19" s="9" t="s">
        <v>40</v>
      </c>
      <c r="AG19" s="110">
        <f t="shared" si="28"/>
        <v>4.7582501918649278</v>
      </c>
      <c r="AH19" s="111">
        <f t="shared" si="29"/>
        <v>30.851880276285492</v>
      </c>
      <c r="AI19" s="111">
        <f t="shared" si="30"/>
        <v>30.851880276285492</v>
      </c>
      <c r="AJ19" s="111">
        <f t="shared" si="31"/>
        <v>15.502686108979278</v>
      </c>
      <c r="AK19" s="111">
        <f t="shared" si="32"/>
        <v>5.2187260168841139</v>
      </c>
      <c r="AL19" s="111">
        <f t="shared" si="33"/>
        <v>5.8326937835763619</v>
      </c>
      <c r="AM19" s="112">
        <f t="shared" si="34"/>
        <v>6.9838833461243279</v>
      </c>
      <c r="AN19" s="110">
        <f t="shared" si="35"/>
        <v>3.9907904834996164</v>
      </c>
      <c r="AO19" s="111">
        <f t="shared" si="36"/>
        <v>24.09823484267076</v>
      </c>
      <c r="AP19" s="111">
        <f t="shared" si="37"/>
        <v>29.316960859554875</v>
      </c>
      <c r="AQ19" s="111">
        <f t="shared" si="38"/>
        <v>21.028396009209516</v>
      </c>
      <c r="AR19" s="111">
        <f t="shared" si="39"/>
        <v>10.514198004604758</v>
      </c>
      <c r="AS19" s="111">
        <f t="shared" si="40"/>
        <v>4.3745203376822719</v>
      </c>
      <c r="AT19" s="112">
        <f t="shared" si="41"/>
        <v>6.6768994627782048</v>
      </c>
      <c r="AU19" s="110">
        <f t="shared" si="42"/>
        <v>1.1511895625479662</v>
      </c>
      <c r="AV19" s="111">
        <f t="shared" si="43"/>
        <v>9.8234842670759779</v>
      </c>
      <c r="AW19" s="111">
        <f t="shared" si="44"/>
        <v>53.338449731389105</v>
      </c>
      <c r="AX19" s="111">
        <f t="shared" si="45"/>
        <v>13.967766692248656</v>
      </c>
      <c r="AY19" s="111">
        <f t="shared" si="46"/>
        <v>3.5303146584804295</v>
      </c>
      <c r="AZ19" s="111">
        <f t="shared" si="47"/>
        <v>4.7582501918649278</v>
      </c>
      <c r="BA19" s="112">
        <f t="shared" si="48"/>
        <v>13.43054489639294</v>
      </c>
      <c r="BB19" s="110">
        <f t="shared" si="49"/>
        <v>0.92095165003837298</v>
      </c>
      <c r="BC19" s="111">
        <f t="shared" si="50"/>
        <v>10.283960092095166</v>
      </c>
      <c r="BD19" s="111">
        <f t="shared" si="51"/>
        <v>59.631619339984653</v>
      </c>
      <c r="BE19" s="111">
        <f t="shared" si="52"/>
        <v>9.5932463545663857</v>
      </c>
      <c r="BF19" s="111">
        <f t="shared" si="53"/>
        <v>2.3791250959324639</v>
      </c>
      <c r="BG19" s="111">
        <f t="shared" si="54"/>
        <v>2.83960092095165</v>
      </c>
      <c r="BH19" s="118">
        <f t="shared" si="55"/>
        <v>14.351496546431312</v>
      </c>
    </row>
    <row r="20" spans="2:60" x14ac:dyDescent="0.25">
      <c r="B20" s="9" t="s">
        <v>41</v>
      </c>
      <c r="C20" s="10">
        <v>7</v>
      </c>
      <c r="D20" s="10">
        <v>41</v>
      </c>
      <c r="E20" s="10">
        <v>41</v>
      </c>
      <c r="F20" s="10">
        <v>33</v>
      </c>
      <c r="G20" s="10">
        <v>7</v>
      </c>
      <c r="H20" s="10">
        <v>7</v>
      </c>
      <c r="I20" s="54">
        <v>14</v>
      </c>
      <c r="J20" s="65">
        <v>5</v>
      </c>
      <c r="K20" s="10">
        <v>39</v>
      </c>
      <c r="L20" s="10">
        <v>21</v>
      </c>
      <c r="M20" s="10">
        <v>36</v>
      </c>
      <c r="N20" s="10">
        <v>25</v>
      </c>
      <c r="O20" s="10">
        <v>6</v>
      </c>
      <c r="P20" s="66">
        <v>18</v>
      </c>
      <c r="Q20" s="77">
        <v>0</v>
      </c>
      <c r="R20" s="10">
        <v>13</v>
      </c>
      <c r="S20" s="10">
        <v>70</v>
      </c>
      <c r="T20" s="10">
        <v>21</v>
      </c>
      <c r="U20" s="10">
        <v>6</v>
      </c>
      <c r="V20" s="10">
        <v>6</v>
      </c>
      <c r="W20" s="78">
        <v>34</v>
      </c>
      <c r="X20" s="30">
        <v>0</v>
      </c>
      <c r="Y20" s="10">
        <v>12</v>
      </c>
      <c r="Z20" s="10">
        <v>92</v>
      </c>
      <c r="AA20" s="10">
        <v>13</v>
      </c>
      <c r="AB20" s="10">
        <v>3</v>
      </c>
      <c r="AC20" s="10">
        <v>4</v>
      </c>
      <c r="AD20" s="10">
        <v>26</v>
      </c>
      <c r="AF20" s="9" t="s">
        <v>41</v>
      </c>
      <c r="AG20" s="110">
        <f t="shared" si="28"/>
        <v>4.666666666666667</v>
      </c>
      <c r="AH20" s="111">
        <f t="shared" si="29"/>
        <v>27.333333333333332</v>
      </c>
      <c r="AI20" s="111">
        <f t="shared" si="30"/>
        <v>27.333333333333332</v>
      </c>
      <c r="AJ20" s="111">
        <f t="shared" si="31"/>
        <v>22</v>
      </c>
      <c r="AK20" s="111">
        <f t="shared" si="32"/>
        <v>4.666666666666667</v>
      </c>
      <c r="AL20" s="111">
        <f t="shared" si="33"/>
        <v>4.666666666666667</v>
      </c>
      <c r="AM20" s="112">
        <f t="shared" si="34"/>
        <v>9.3333333333333339</v>
      </c>
      <c r="AN20" s="110">
        <f t="shared" si="35"/>
        <v>3.3333333333333335</v>
      </c>
      <c r="AO20" s="111">
        <f t="shared" si="36"/>
        <v>26</v>
      </c>
      <c r="AP20" s="111">
        <f t="shared" si="37"/>
        <v>14.000000000000002</v>
      </c>
      <c r="AQ20" s="111">
        <f t="shared" si="38"/>
        <v>24</v>
      </c>
      <c r="AR20" s="111">
        <f t="shared" si="39"/>
        <v>16.666666666666664</v>
      </c>
      <c r="AS20" s="111">
        <f t="shared" si="40"/>
        <v>4</v>
      </c>
      <c r="AT20" s="112">
        <f t="shared" si="41"/>
        <v>12</v>
      </c>
      <c r="AU20" s="110">
        <f t="shared" si="42"/>
        <v>0</v>
      </c>
      <c r="AV20" s="111">
        <f t="shared" si="43"/>
        <v>8.6666666666666679</v>
      </c>
      <c r="AW20" s="111">
        <f t="shared" si="44"/>
        <v>46.666666666666664</v>
      </c>
      <c r="AX20" s="111">
        <f t="shared" si="45"/>
        <v>14.000000000000002</v>
      </c>
      <c r="AY20" s="111">
        <f t="shared" si="46"/>
        <v>4</v>
      </c>
      <c r="AZ20" s="111">
        <f t="shared" si="47"/>
        <v>4</v>
      </c>
      <c r="BA20" s="112">
        <f t="shared" si="48"/>
        <v>22.666666666666664</v>
      </c>
      <c r="BB20" s="110">
        <f t="shared" si="49"/>
        <v>0</v>
      </c>
      <c r="BC20" s="111">
        <f t="shared" si="50"/>
        <v>8</v>
      </c>
      <c r="BD20" s="111">
        <f t="shared" si="51"/>
        <v>61.333333333333329</v>
      </c>
      <c r="BE20" s="111">
        <f t="shared" si="52"/>
        <v>8.6666666666666679</v>
      </c>
      <c r="BF20" s="111">
        <f t="shared" si="53"/>
        <v>2</v>
      </c>
      <c r="BG20" s="111">
        <f t="shared" si="54"/>
        <v>2.666666666666667</v>
      </c>
      <c r="BH20" s="118">
        <f t="shared" si="55"/>
        <v>17.333333333333336</v>
      </c>
    </row>
    <row r="21" spans="2:60" x14ac:dyDescent="0.25">
      <c r="B21" s="9" t="s">
        <v>42</v>
      </c>
      <c r="C21" s="10">
        <v>22</v>
      </c>
      <c r="D21" s="10">
        <v>76</v>
      </c>
      <c r="E21" s="10">
        <v>35</v>
      </c>
      <c r="F21" s="10">
        <v>42</v>
      </c>
      <c r="G21" s="10">
        <v>50</v>
      </c>
      <c r="H21" s="10">
        <v>27</v>
      </c>
      <c r="I21" s="54">
        <v>18</v>
      </c>
      <c r="J21" s="65">
        <v>11</v>
      </c>
      <c r="K21" s="10">
        <v>54</v>
      </c>
      <c r="L21" s="10">
        <v>43</v>
      </c>
      <c r="M21" s="10">
        <v>48</v>
      </c>
      <c r="N21" s="10">
        <v>62</v>
      </c>
      <c r="O21" s="10">
        <v>25</v>
      </c>
      <c r="P21" s="66">
        <v>27</v>
      </c>
      <c r="Q21" s="77">
        <v>5</v>
      </c>
      <c r="R21" s="10">
        <v>26</v>
      </c>
      <c r="S21" s="10">
        <v>95</v>
      </c>
      <c r="T21" s="10">
        <v>27</v>
      </c>
      <c r="U21" s="10">
        <v>29</v>
      </c>
      <c r="V21" s="10">
        <v>26</v>
      </c>
      <c r="W21" s="78">
        <v>62</v>
      </c>
      <c r="X21" s="30">
        <v>3</v>
      </c>
      <c r="Y21" s="10">
        <v>28</v>
      </c>
      <c r="Z21" s="10">
        <v>93</v>
      </c>
      <c r="AA21" s="10">
        <v>33</v>
      </c>
      <c r="AB21" s="10">
        <v>35</v>
      </c>
      <c r="AC21" s="10">
        <v>27</v>
      </c>
      <c r="AD21" s="10">
        <v>51</v>
      </c>
      <c r="AF21" s="9" t="s">
        <v>42</v>
      </c>
      <c r="AG21" s="110">
        <f t="shared" si="28"/>
        <v>8.1481481481481488</v>
      </c>
      <c r="AH21" s="111">
        <f t="shared" si="29"/>
        <v>28.148148148148149</v>
      </c>
      <c r="AI21" s="111">
        <f t="shared" si="30"/>
        <v>12.962962962962962</v>
      </c>
      <c r="AJ21" s="111">
        <f t="shared" si="31"/>
        <v>15.555555555555555</v>
      </c>
      <c r="AK21" s="111">
        <f t="shared" si="32"/>
        <v>18.518518518518519</v>
      </c>
      <c r="AL21" s="111">
        <f t="shared" si="33"/>
        <v>10</v>
      </c>
      <c r="AM21" s="112">
        <f t="shared" si="34"/>
        <v>6.666666666666667</v>
      </c>
      <c r="AN21" s="110">
        <f t="shared" si="35"/>
        <v>4.0740740740740744</v>
      </c>
      <c r="AO21" s="111">
        <f t="shared" si="36"/>
        <v>20</v>
      </c>
      <c r="AP21" s="111">
        <f t="shared" si="37"/>
        <v>15.925925925925927</v>
      </c>
      <c r="AQ21" s="111">
        <f t="shared" si="38"/>
        <v>17.777777777777779</v>
      </c>
      <c r="AR21" s="111">
        <f t="shared" si="39"/>
        <v>22.962962962962962</v>
      </c>
      <c r="AS21" s="111">
        <f t="shared" si="40"/>
        <v>9.2592592592592595</v>
      </c>
      <c r="AT21" s="112">
        <f t="shared" si="41"/>
        <v>10</v>
      </c>
      <c r="AU21" s="110">
        <f t="shared" si="42"/>
        <v>1.8518518518518516</v>
      </c>
      <c r="AV21" s="111">
        <f t="shared" si="43"/>
        <v>9.6296296296296298</v>
      </c>
      <c r="AW21" s="111">
        <f t="shared" si="44"/>
        <v>35.185185185185183</v>
      </c>
      <c r="AX21" s="111">
        <f t="shared" si="45"/>
        <v>10</v>
      </c>
      <c r="AY21" s="111">
        <f t="shared" si="46"/>
        <v>10.74074074074074</v>
      </c>
      <c r="AZ21" s="111">
        <f t="shared" si="47"/>
        <v>9.6296296296296298</v>
      </c>
      <c r="BA21" s="112">
        <f t="shared" si="48"/>
        <v>22.962962962962962</v>
      </c>
      <c r="BB21" s="110">
        <f t="shared" si="49"/>
        <v>1.1111111111111112</v>
      </c>
      <c r="BC21" s="111">
        <f t="shared" si="50"/>
        <v>10.37037037037037</v>
      </c>
      <c r="BD21" s="111">
        <f t="shared" si="51"/>
        <v>34.444444444444443</v>
      </c>
      <c r="BE21" s="111">
        <f t="shared" si="52"/>
        <v>12.222222222222221</v>
      </c>
      <c r="BF21" s="111">
        <f t="shared" si="53"/>
        <v>12.962962962962962</v>
      </c>
      <c r="BG21" s="111">
        <f t="shared" si="54"/>
        <v>10</v>
      </c>
      <c r="BH21" s="118">
        <f t="shared" si="55"/>
        <v>18.888888888888889</v>
      </c>
    </row>
    <row r="22" spans="2:60" x14ac:dyDescent="0.25">
      <c r="B22" s="9" t="s">
        <v>43</v>
      </c>
      <c r="C22" s="10">
        <v>2</v>
      </c>
      <c r="D22" s="10">
        <v>30</v>
      </c>
      <c r="E22" s="10">
        <v>76</v>
      </c>
      <c r="F22" s="10">
        <v>32</v>
      </c>
      <c r="G22" s="10">
        <v>13</v>
      </c>
      <c r="H22" s="10">
        <v>12</v>
      </c>
      <c r="I22" s="54">
        <v>10</v>
      </c>
      <c r="J22" s="65">
        <v>4</v>
      </c>
      <c r="K22" s="10">
        <v>21</v>
      </c>
      <c r="L22" s="10">
        <v>53</v>
      </c>
      <c r="M22" s="10">
        <v>45</v>
      </c>
      <c r="N22" s="10">
        <v>37</v>
      </c>
      <c r="O22" s="10">
        <v>8</v>
      </c>
      <c r="P22" s="66">
        <v>7</v>
      </c>
      <c r="Q22" s="77">
        <v>1</v>
      </c>
      <c r="R22" s="10">
        <v>5</v>
      </c>
      <c r="S22" s="10">
        <v>99</v>
      </c>
      <c r="T22" s="10">
        <v>17</v>
      </c>
      <c r="U22" s="10">
        <v>8</v>
      </c>
      <c r="V22" s="10">
        <v>5</v>
      </c>
      <c r="W22" s="78">
        <v>40</v>
      </c>
      <c r="X22" s="30">
        <v>1</v>
      </c>
      <c r="Y22" s="10">
        <v>7</v>
      </c>
      <c r="Z22" s="10">
        <v>117</v>
      </c>
      <c r="AA22" s="10">
        <v>13</v>
      </c>
      <c r="AB22" s="10">
        <v>4</v>
      </c>
      <c r="AC22" s="10">
        <v>3</v>
      </c>
      <c r="AD22" s="10">
        <v>30</v>
      </c>
      <c r="AF22" s="9" t="s">
        <v>43</v>
      </c>
      <c r="AG22" s="110">
        <f t="shared" si="28"/>
        <v>1.1428571428571428</v>
      </c>
      <c r="AH22" s="111">
        <f t="shared" si="29"/>
        <v>17.142857142857142</v>
      </c>
      <c r="AI22" s="111">
        <f t="shared" si="30"/>
        <v>43.428571428571431</v>
      </c>
      <c r="AJ22" s="111">
        <f t="shared" si="31"/>
        <v>18.285714285714285</v>
      </c>
      <c r="AK22" s="111">
        <f t="shared" si="32"/>
        <v>7.4285714285714288</v>
      </c>
      <c r="AL22" s="111">
        <f t="shared" si="33"/>
        <v>6.8571428571428577</v>
      </c>
      <c r="AM22" s="112">
        <f t="shared" si="34"/>
        <v>5.7142857142857144</v>
      </c>
      <c r="AN22" s="110">
        <f t="shared" si="35"/>
        <v>2.2857142857142856</v>
      </c>
      <c r="AO22" s="111">
        <f t="shared" si="36"/>
        <v>12</v>
      </c>
      <c r="AP22" s="111">
        <f t="shared" si="37"/>
        <v>30.285714285714288</v>
      </c>
      <c r="AQ22" s="111">
        <f t="shared" si="38"/>
        <v>25.714285714285712</v>
      </c>
      <c r="AR22" s="111">
        <f t="shared" si="39"/>
        <v>21.142857142857142</v>
      </c>
      <c r="AS22" s="111">
        <f t="shared" si="40"/>
        <v>4.5714285714285712</v>
      </c>
      <c r="AT22" s="112">
        <f t="shared" si="41"/>
        <v>4</v>
      </c>
      <c r="AU22" s="110">
        <f t="shared" si="42"/>
        <v>0.5714285714285714</v>
      </c>
      <c r="AV22" s="111">
        <f t="shared" si="43"/>
        <v>2.8571428571428572</v>
      </c>
      <c r="AW22" s="111">
        <f t="shared" si="44"/>
        <v>56.571428571428569</v>
      </c>
      <c r="AX22" s="111">
        <f t="shared" si="45"/>
        <v>9.7142857142857135</v>
      </c>
      <c r="AY22" s="111">
        <f t="shared" si="46"/>
        <v>4.5714285714285712</v>
      </c>
      <c r="AZ22" s="111">
        <f t="shared" si="47"/>
        <v>2.8571428571428572</v>
      </c>
      <c r="BA22" s="112">
        <f t="shared" si="48"/>
        <v>22.857142857142858</v>
      </c>
      <c r="BB22" s="110">
        <f t="shared" si="49"/>
        <v>0.5714285714285714</v>
      </c>
      <c r="BC22" s="111">
        <f t="shared" si="50"/>
        <v>4</v>
      </c>
      <c r="BD22" s="111">
        <f t="shared" si="51"/>
        <v>66.857142857142861</v>
      </c>
      <c r="BE22" s="111">
        <f t="shared" si="52"/>
        <v>7.4285714285714288</v>
      </c>
      <c r="BF22" s="111">
        <f t="shared" si="53"/>
        <v>2.2857142857142856</v>
      </c>
      <c r="BG22" s="111">
        <f t="shared" si="54"/>
        <v>1.7142857142857144</v>
      </c>
      <c r="BH22" s="118">
        <f t="shared" si="55"/>
        <v>17.142857142857142</v>
      </c>
    </row>
    <row r="23" spans="2:60" x14ac:dyDescent="0.25">
      <c r="B23" s="9" t="s">
        <v>44</v>
      </c>
      <c r="C23" s="10">
        <v>20</v>
      </c>
      <c r="D23" s="10">
        <v>136</v>
      </c>
      <c r="E23" s="10">
        <v>229</v>
      </c>
      <c r="F23" s="10">
        <v>99</v>
      </c>
      <c r="G23" s="10">
        <v>70</v>
      </c>
      <c r="H23" s="10">
        <v>42</v>
      </c>
      <c r="I23" s="54">
        <v>74</v>
      </c>
      <c r="J23" s="65">
        <v>10</v>
      </c>
      <c r="K23" s="10">
        <v>105</v>
      </c>
      <c r="L23" s="10">
        <v>193</v>
      </c>
      <c r="M23" s="10">
        <v>123</v>
      </c>
      <c r="N23" s="10">
        <v>121</v>
      </c>
      <c r="O23" s="10">
        <v>34</v>
      </c>
      <c r="P23" s="66">
        <v>84</v>
      </c>
      <c r="Q23" s="77">
        <v>4</v>
      </c>
      <c r="R23" s="10">
        <v>40</v>
      </c>
      <c r="S23" s="10">
        <v>293</v>
      </c>
      <c r="T23" s="10">
        <v>56</v>
      </c>
      <c r="U23" s="10">
        <v>49</v>
      </c>
      <c r="V23" s="10">
        <v>35</v>
      </c>
      <c r="W23" s="78">
        <v>193</v>
      </c>
      <c r="X23" s="30">
        <v>2</v>
      </c>
      <c r="Y23" s="10">
        <v>46</v>
      </c>
      <c r="Z23" s="10">
        <v>351</v>
      </c>
      <c r="AA23" s="10">
        <v>50</v>
      </c>
      <c r="AB23" s="10">
        <v>24</v>
      </c>
      <c r="AC23" s="10">
        <v>33</v>
      </c>
      <c r="AD23" s="10">
        <v>164</v>
      </c>
      <c r="AF23" s="9" t="s">
        <v>44</v>
      </c>
      <c r="AG23" s="110">
        <f t="shared" si="28"/>
        <v>2.9850746268656714</v>
      </c>
      <c r="AH23" s="111">
        <f t="shared" si="29"/>
        <v>20.298507462686565</v>
      </c>
      <c r="AI23" s="111">
        <f t="shared" si="30"/>
        <v>34.179104477611936</v>
      </c>
      <c r="AJ23" s="111">
        <f t="shared" si="31"/>
        <v>14.776119402985074</v>
      </c>
      <c r="AK23" s="111">
        <f t="shared" si="32"/>
        <v>10.44776119402985</v>
      </c>
      <c r="AL23" s="111">
        <f t="shared" si="33"/>
        <v>6.2686567164179099</v>
      </c>
      <c r="AM23" s="112">
        <f t="shared" si="34"/>
        <v>11.044776119402986</v>
      </c>
      <c r="AN23" s="110">
        <f t="shared" si="35"/>
        <v>1.4925373134328357</v>
      </c>
      <c r="AO23" s="111">
        <f t="shared" si="36"/>
        <v>15.671641791044777</v>
      </c>
      <c r="AP23" s="111">
        <f t="shared" si="37"/>
        <v>28.805970149253728</v>
      </c>
      <c r="AQ23" s="111">
        <f t="shared" si="38"/>
        <v>18.35820895522388</v>
      </c>
      <c r="AR23" s="111">
        <f t="shared" si="39"/>
        <v>18.059701492537314</v>
      </c>
      <c r="AS23" s="111">
        <f t="shared" si="40"/>
        <v>5.0746268656716413</v>
      </c>
      <c r="AT23" s="112">
        <f t="shared" si="41"/>
        <v>12.53731343283582</v>
      </c>
      <c r="AU23" s="110">
        <f t="shared" si="42"/>
        <v>0.59701492537313439</v>
      </c>
      <c r="AV23" s="111">
        <f t="shared" si="43"/>
        <v>5.9701492537313428</v>
      </c>
      <c r="AW23" s="111">
        <f t="shared" si="44"/>
        <v>43.731343283582092</v>
      </c>
      <c r="AX23" s="111">
        <f t="shared" si="45"/>
        <v>8.3582089552238816</v>
      </c>
      <c r="AY23" s="111">
        <f t="shared" si="46"/>
        <v>7.3134328358208958</v>
      </c>
      <c r="AZ23" s="111">
        <f t="shared" si="47"/>
        <v>5.2238805970149249</v>
      </c>
      <c r="BA23" s="112">
        <f t="shared" si="48"/>
        <v>28.805970149253728</v>
      </c>
      <c r="BB23" s="110">
        <f t="shared" si="49"/>
        <v>0.29850746268656719</v>
      </c>
      <c r="BC23" s="111">
        <f t="shared" si="50"/>
        <v>6.8656716417910451</v>
      </c>
      <c r="BD23" s="111">
        <f t="shared" si="51"/>
        <v>52.388059701492537</v>
      </c>
      <c r="BE23" s="111">
        <f t="shared" si="52"/>
        <v>7.4626865671641784</v>
      </c>
      <c r="BF23" s="111">
        <f t="shared" si="53"/>
        <v>3.5820895522388061</v>
      </c>
      <c r="BG23" s="111">
        <f t="shared" si="54"/>
        <v>4.9253731343283587</v>
      </c>
      <c r="BH23" s="118">
        <f t="shared" si="55"/>
        <v>24.477611940298509</v>
      </c>
    </row>
    <row r="24" spans="2:60" x14ac:dyDescent="0.25">
      <c r="B24" s="4" t="s">
        <v>75</v>
      </c>
      <c r="C24" s="19"/>
      <c r="D24" s="19"/>
      <c r="E24" s="19"/>
      <c r="F24" s="55"/>
      <c r="G24" s="55"/>
      <c r="H24" s="55"/>
      <c r="I24" s="84"/>
      <c r="J24" s="91"/>
      <c r="K24" s="55"/>
      <c r="L24" s="55"/>
      <c r="M24" s="55"/>
      <c r="N24" s="55"/>
      <c r="O24" s="55"/>
      <c r="P24" s="92"/>
      <c r="Q24" s="79"/>
      <c r="R24" s="55"/>
      <c r="S24" s="55"/>
      <c r="T24" s="55"/>
      <c r="U24" s="55"/>
      <c r="V24" s="55"/>
      <c r="W24" s="99"/>
      <c r="X24" s="34"/>
      <c r="Y24" s="34"/>
      <c r="Z24" s="34"/>
      <c r="AA24" s="34"/>
      <c r="AB24" s="34"/>
      <c r="AF24" s="4" t="s">
        <v>75</v>
      </c>
      <c r="AG24" s="113"/>
      <c r="AH24" s="114"/>
      <c r="AI24" s="114"/>
      <c r="AJ24" s="114"/>
      <c r="AK24" s="114"/>
      <c r="AL24" s="114"/>
      <c r="AM24" s="115"/>
      <c r="AN24" s="113"/>
      <c r="AO24" s="114"/>
      <c r="AP24" s="114"/>
      <c r="AQ24" s="114"/>
      <c r="AR24" s="114"/>
      <c r="AS24" s="114"/>
      <c r="AT24" s="115"/>
      <c r="AU24" s="113"/>
      <c r="AV24" s="114"/>
      <c r="AW24" s="114"/>
      <c r="AX24" s="114"/>
      <c r="AY24" s="114"/>
      <c r="AZ24" s="114"/>
      <c r="BA24" s="115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76</v>
      </c>
      <c r="C25" s="10">
        <v>127</v>
      </c>
      <c r="D25" s="10">
        <v>807</v>
      </c>
      <c r="E25" s="10">
        <v>1060</v>
      </c>
      <c r="F25" s="10">
        <v>497</v>
      </c>
      <c r="G25" s="10">
        <v>229</v>
      </c>
      <c r="H25" s="10">
        <v>187</v>
      </c>
      <c r="I25" s="54">
        <v>251</v>
      </c>
      <c r="J25" s="65">
        <v>95</v>
      </c>
      <c r="K25" s="10">
        <v>610</v>
      </c>
      <c r="L25" s="10">
        <v>952</v>
      </c>
      <c r="M25" s="10">
        <v>642</v>
      </c>
      <c r="N25" s="10">
        <v>433</v>
      </c>
      <c r="O25" s="10">
        <v>142</v>
      </c>
      <c r="P25" s="66">
        <v>284</v>
      </c>
      <c r="Q25" s="77">
        <v>32</v>
      </c>
      <c r="R25" s="10">
        <v>250</v>
      </c>
      <c r="S25" s="10">
        <v>1596</v>
      </c>
      <c r="T25" s="10">
        <v>405</v>
      </c>
      <c r="U25" s="10">
        <v>145</v>
      </c>
      <c r="V25" s="10">
        <v>155</v>
      </c>
      <c r="W25" s="78">
        <v>575</v>
      </c>
      <c r="X25" s="30">
        <v>27</v>
      </c>
      <c r="Y25" s="10">
        <v>249</v>
      </c>
      <c r="Z25" s="10">
        <v>1822</v>
      </c>
      <c r="AA25" s="10">
        <v>300</v>
      </c>
      <c r="AB25" s="10">
        <v>105</v>
      </c>
      <c r="AC25" s="10">
        <v>128</v>
      </c>
      <c r="AD25" s="10">
        <v>527</v>
      </c>
      <c r="AF25" s="9" t="s">
        <v>76</v>
      </c>
      <c r="AG25" s="110">
        <f t="shared" ref="AG25:AG26" si="56">C25/(C25+D25+E25+F25+G25+H25+I25)*100</f>
        <v>4.0215326155794813</v>
      </c>
      <c r="AH25" s="111">
        <f t="shared" ref="AH25:AH26" si="57">D25/(D25+E25+F25+G25+H25+I25+C25)*100</f>
        <v>25.554148195060165</v>
      </c>
      <c r="AI25" s="111">
        <f t="shared" ref="AI25:AI26" si="58">E25/(E25+F25+G25+H25+I25+D25+C25)*100</f>
        <v>33.565547815072833</v>
      </c>
      <c r="AJ25" s="111">
        <f t="shared" ref="AJ25:AJ26" si="59">F25/(F25+G25+H25+I25+E25+D25+C25)*100</f>
        <v>15.737808739708676</v>
      </c>
      <c r="AK25" s="111">
        <f t="shared" ref="AK25:AK26" si="60">G25/(G25+H25+I25+E25+D25+C25+F25)*100</f>
        <v>7.2514249525015835</v>
      </c>
      <c r="AL25" s="111">
        <f t="shared" ref="AL25:AL26" si="61">H25/(H25+I25+C25+F25+E25+D25+G25)*100</f>
        <v>5.9214692843571877</v>
      </c>
      <c r="AM25" s="112">
        <f t="shared" ref="AM25:AM26" si="62">I25/(I25+D25+C25+G25+F25+E25+H25)*100</f>
        <v>7.9480683977200766</v>
      </c>
      <c r="AN25" s="110">
        <f t="shared" ref="AN25:AN26" si="63">J25/(J25+K25+L25+M25+N25+O25+P25)*100</f>
        <v>3.0082330588980368</v>
      </c>
      <c r="AO25" s="111">
        <f t="shared" ref="AO25:AO26" si="64">K25/(K25+L25+M25+N25+O25+P25+J25)*100</f>
        <v>19.316022799240027</v>
      </c>
      <c r="AP25" s="111">
        <f t="shared" ref="AP25:AP26" si="65">L25/(L25+M25+N25+O25+P25+K25+J25)*100</f>
        <v>30.145661811272955</v>
      </c>
      <c r="AQ25" s="111">
        <f t="shared" ref="AQ25:AQ26" si="66">M25/(M25+N25+O25+P25+L25+K25+J25)*100</f>
        <v>20.32932235592147</v>
      </c>
      <c r="AR25" s="111">
        <f t="shared" ref="AR25:AR26" si="67">N25/(N25+O25+P25+L25+K25+J25+M25)*100</f>
        <v>13.711209626345788</v>
      </c>
      <c r="AS25" s="111">
        <f t="shared" ref="AS25:AS26" si="68">O25/(O25+P25+J25+M25+L25+K25+N25)*100</f>
        <v>4.4965167827739077</v>
      </c>
      <c r="AT25" s="112">
        <f t="shared" ref="AT25:AT26" si="69">P25/(P25+K25+J25+N25+M25+L25+O25)*100</f>
        <v>8.9930335655478153</v>
      </c>
      <c r="AU25" s="110">
        <f t="shared" ref="AU25:AU26" si="70">Q25/(Q25+R25+S25+T25+U25+V25+W25)*100</f>
        <v>1.013299556681444</v>
      </c>
      <c r="AV25" s="111">
        <f t="shared" ref="AV25:AV26" si="71">R25/(R25+S25+T25+U25+V25+W25+Q25)*100</f>
        <v>7.9164027865737809</v>
      </c>
      <c r="AW25" s="111">
        <f t="shared" ref="AW25:AW26" si="72">S25/(S25+T25+U25+V25+W25+R25+Q25)*100</f>
        <v>50.538315389487018</v>
      </c>
      <c r="AX25" s="111">
        <f t="shared" ref="AX25:AX26" si="73">T25/(T25+U25+V25+W25+S25+R25+Q25)*100</f>
        <v>12.824572514249525</v>
      </c>
      <c r="AY25" s="111">
        <f t="shared" ref="AY25:AY26" si="74">U25/(U25+V25+W25+S25+R25+Q25+T25)*100</f>
        <v>4.5915136162127927</v>
      </c>
      <c r="AZ25" s="111">
        <f t="shared" ref="AZ25:AZ26" si="75">V25/(V25+W25+Q25+T25+S25+R25+U25)*100</f>
        <v>4.9081697276757446</v>
      </c>
      <c r="BA25" s="112">
        <f t="shared" ref="BA25:BA26" si="76">W25/(W25+R25+Q25+U25+T25+S25+V25)*100</f>
        <v>18.207726409119694</v>
      </c>
      <c r="BB25" s="110">
        <f t="shared" ref="BB25:BB26" si="77">X25/(X25+Y25+Z25+AA25+AB25+AC25+AD25)*100</f>
        <v>0.85497150094996832</v>
      </c>
      <c r="BC25" s="111">
        <f t="shared" ref="BC25:BC26" si="78">Y25/(Y25+Z25+AA25+AB25+AC25+AD25+X25)*100</f>
        <v>7.8847371754274862</v>
      </c>
      <c r="BD25" s="111">
        <f t="shared" ref="BD25:BD26" si="79">Z25/(Z25+AA25+AB25+AC25+AD25+Y25+X25)*100</f>
        <v>57.69474350854972</v>
      </c>
      <c r="BE25" s="111">
        <f t="shared" ref="BE25:BE26" si="80">AA25/(AA25+AB25+AC25+AD25+Z25+Y25+X25)*100</f>
        <v>9.4996833438885382</v>
      </c>
      <c r="BF25" s="111">
        <f t="shared" ref="BF25:BF26" si="81">AB25/(AB25+AC25+AD25+Z25+Y25+X25+AA25)*100</f>
        <v>3.3248891703609882</v>
      </c>
      <c r="BG25" s="111">
        <f t="shared" ref="BG25:BG26" si="82">AC25/(AC25+AD25+X25+AA25+Z25+Y25+AB25)*100</f>
        <v>4.053198226725776</v>
      </c>
      <c r="BH25" s="118">
        <f t="shared" ref="BH25:BH26" si="83">AD25/(AD25+Y25+X25+AB25+AA25+Z25+AC25)*100</f>
        <v>16.687777074097529</v>
      </c>
    </row>
    <row r="26" spans="2:60" x14ac:dyDescent="0.25">
      <c r="B26" s="9" t="s">
        <v>77</v>
      </c>
      <c r="C26" s="10">
        <v>33</v>
      </c>
      <c r="D26" s="10">
        <v>265</v>
      </c>
      <c r="E26" s="10">
        <v>460</v>
      </c>
      <c r="F26" s="10">
        <v>202</v>
      </c>
      <c r="G26" s="10">
        <v>51</v>
      </c>
      <c r="H26" s="10">
        <v>68</v>
      </c>
      <c r="I26" s="54">
        <v>93</v>
      </c>
      <c r="J26" s="65">
        <v>62</v>
      </c>
      <c r="K26" s="10">
        <v>237</v>
      </c>
      <c r="L26" s="10">
        <v>266</v>
      </c>
      <c r="M26" s="10">
        <v>302</v>
      </c>
      <c r="N26" s="10">
        <v>208</v>
      </c>
      <c r="O26" s="10">
        <v>42</v>
      </c>
      <c r="P26" s="66">
        <v>55</v>
      </c>
      <c r="Q26" s="77">
        <v>16</v>
      </c>
      <c r="R26" s="10">
        <v>106</v>
      </c>
      <c r="S26" s="10">
        <v>580</v>
      </c>
      <c r="T26" s="10">
        <v>200</v>
      </c>
      <c r="U26" s="10">
        <v>71</v>
      </c>
      <c r="V26" s="10">
        <v>51</v>
      </c>
      <c r="W26" s="78">
        <v>148</v>
      </c>
      <c r="X26" s="30">
        <v>7</v>
      </c>
      <c r="Y26" s="10">
        <v>106</v>
      </c>
      <c r="Z26" s="10">
        <v>706</v>
      </c>
      <c r="AA26" s="10">
        <v>149</v>
      </c>
      <c r="AB26" s="10">
        <v>27</v>
      </c>
      <c r="AC26" s="10">
        <v>36</v>
      </c>
      <c r="AD26" s="10">
        <v>141</v>
      </c>
      <c r="AF26" s="9" t="s">
        <v>77</v>
      </c>
      <c r="AG26" s="110">
        <f t="shared" si="56"/>
        <v>2.8156996587030716</v>
      </c>
      <c r="AH26" s="111">
        <f t="shared" si="57"/>
        <v>22.610921501706486</v>
      </c>
      <c r="AI26" s="111">
        <f t="shared" si="58"/>
        <v>39.249146757679185</v>
      </c>
      <c r="AJ26" s="111">
        <f t="shared" si="59"/>
        <v>17.235494880546078</v>
      </c>
      <c r="AK26" s="111">
        <f t="shared" si="60"/>
        <v>4.351535836177475</v>
      </c>
      <c r="AL26" s="111">
        <f t="shared" si="61"/>
        <v>5.802047781569966</v>
      </c>
      <c r="AM26" s="112">
        <f t="shared" si="62"/>
        <v>7.9351535836177476</v>
      </c>
      <c r="AN26" s="110">
        <f t="shared" si="63"/>
        <v>5.2901023890784984</v>
      </c>
      <c r="AO26" s="111">
        <f t="shared" si="64"/>
        <v>20.221843003412971</v>
      </c>
      <c r="AP26" s="111">
        <f t="shared" si="65"/>
        <v>22.696245733788395</v>
      </c>
      <c r="AQ26" s="111">
        <f t="shared" si="66"/>
        <v>25.767918088737201</v>
      </c>
      <c r="AR26" s="111">
        <f t="shared" si="67"/>
        <v>17.747440273037544</v>
      </c>
      <c r="AS26" s="111">
        <f t="shared" si="68"/>
        <v>3.5836177474402731</v>
      </c>
      <c r="AT26" s="112">
        <f t="shared" si="69"/>
        <v>4.6928327645051189</v>
      </c>
      <c r="AU26" s="110">
        <f t="shared" si="70"/>
        <v>1.3651877133105803</v>
      </c>
      <c r="AV26" s="111">
        <f t="shared" si="71"/>
        <v>9.0443686006825939</v>
      </c>
      <c r="AW26" s="111">
        <f t="shared" si="72"/>
        <v>49.488054607508531</v>
      </c>
      <c r="AX26" s="111">
        <f t="shared" si="73"/>
        <v>17.064846416382252</v>
      </c>
      <c r="AY26" s="111">
        <f t="shared" si="74"/>
        <v>6.0580204778156999</v>
      </c>
      <c r="AZ26" s="111">
        <f t="shared" si="75"/>
        <v>4.351535836177475</v>
      </c>
      <c r="BA26" s="112">
        <f t="shared" si="76"/>
        <v>12.627986348122866</v>
      </c>
      <c r="BB26" s="110">
        <f t="shared" si="77"/>
        <v>0.59726962457337884</v>
      </c>
      <c r="BC26" s="111">
        <f t="shared" si="78"/>
        <v>9.0443686006825939</v>
      </c>
      <c r="BD26" s="111">
        <f t="shared" si="79"/>
        <v>60.238907849829346</v>
      </c>
      <c r="BE26" s="111">
        <f t="shared" si="80"/>
        <v>12.713310580204778</v>
      </c>
      <c r="BF26" s="111">
        <f t="shared" si="81"/>
        <v>2.303754266211604</v>
      </c>
      <c r="BG26" s="111">
        <f t="shared" si="82"/>
        <v>3.0716723549488054</v>
      </c>
      <c r="BH26" s="118">
        <f t="shared" si="83"/>
        <v>12.030716723549489</v>
      </c>
    </row>
  </sheetData>
  <mergeCells count="10">
    <mergeCell ref="AG7:AM7"/>
    <mergeCell ref="AN7:AT7"/>
    <mergeCell ref="AU7:BA7"/>
    <mergeCell ref="BB7:BH7"/>
    <mergeCell ref="B7:B8"/>
    <mergeCell ref="C7:I7"/>
    <mergeCell ref="J7:P7"/>
    <mergeCell ref="Q7:W7"/>
    <mergeCell ref="X7:AD7"/>
    <mergeCell ref="AF7:AF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58</v>
      </c>
    </row>
    <row r="2" spans="1:12" ht="18" x14ac:dyDescent="0.25">
      <c r="A2" s="31"/>
      <c r="B2" s="1" t="s">
        <v>105</v>
      </c>
    </row>
    <row r="3" spans="1:12" x14ac:dyDescent="0.25">
      <c r="B3" s="32" t="s">
        <v>61</v>
      </c>
    </row>
    <row r="4" spans="1:12" ht="18" customHeight="1" x14ac:dyDescent="0.25">
      <c r="B4" s="1" t="s">
        <v>108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55</v>
      </c>
      <c r="H6" s="20" t="s">
        <v>56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1666</v>
      </c>
      <c r="D9" s="7">
        <v>203</v>
      </c>
      <c r="E9" s="7">
        <v>2714</v>
      </c>
      <c r="F9" s="7">
        <v>315</v>
      </c>
      <c r="H9" s="6" t="s">
        <v>4</v>
      </c>
      <c r="I9" s="11">
        <f>C9/(C9+D9+E9+F9)*100</f>
        <v>34.013883217639851</v>
      </c>
      <c r="J9" s="11">
        <f>D9/(D9+E9+F9+C9)*100</f>
        <v>4.1445487954267053</v>
      </c>
      <c r="K9" s="11">
        <f>E9/(E9+F9+D9+C9)*100</f>
        <v>55.410371580236827</v>
      </c>
      <c r="L9" s="11">
        <f>F9/(F9+E9+D9+C9)*100</f>
        <v>6.4311964066966114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235</v>
      </c>
      <c r="D11" s="10">
        <v>16</v>
      </c>
      <c r="E11" s="10">
        <v>655</v>
      </c>
      <c r="F11" s="10">
        <v>103</v>
      </c>
      <c r="H11" s="9" t="s">
        <v>6</v>
      </c>
      <c r="I11" s="13">
        <f t="shared" ref="I11:I22" si="0">C11/(C11+D11+E11+F11)*100</f>
        <v>23.290386521308225</v>
      </c>
      <c r="J11" s="13">
        <f t="shared" ref="J11:J22" si="1">D11/(D11+E11+F11+C11)*100</f>
        <v>1.5857284440039643</v>
      </c>
      <c r="K11" s="13">
        <f t="shared" ref="K11:K22" si="2">E11/(E11+F11+D11+C11)*100</f>
        <v>64.915758176412282</v>
      </c>
      <c r="L11" s="13">
        <f t="shared" ref="L11:L22" si="3">F11/(F11+E11+D11+C11)*100</f>
        <v>10.20812685827552</v>
      </c>
    </row>
    <row r="12" spans="1:12" x14ac:dyDescent="0.25">
      <c r="B12" s="9" t="s">
        <v>7</v>
      </c>
      <c r="C12" s="10">
        <v>543</v>
      </c>
      <c r="D12" s="10">
        <v>65</v>
      </c>
      <c r="E12" s="10">
        <v>1011</v>
      </c>
      <c r="F12" s="10">
        <v>112</v>
      </c>
      <c r="H12" s="9" t="s">
        <v>7</v>
      </c>
      <c r="I12" s="13">
        <f t="shared" si="0"/>
        <v>31.369150779896017</v>
      </c>
      <c r="J12" s="13">
        <f t="shared" si="1"/>
        <v>3.755054881571346</v>
      </c>
      <c r="K12" s="13">
        <f t="shared" si="2"/>
        <v>58.405545927209701</v>
      </c>
      <c r="L12" s="13">
        <f t="shared" si="3"/>
        <v>6.4702484113229346</v>
      </c>
    </row>
    <row r="13" spans="1:12" x14ac:dyDescent="0.25">
      <c r="B13" s="9" t="s">
        <v>8</v>
      </c>
      <c r="C13" s="10">
        <v>531</v>
      </c>
      <c r="D13" s="10">
        <v>79</v>
      </c>
      <c r="E13" s="10">
        <v>726</v>
      </c>
      <c r="F13" s="10">
        <v>65</v>
      </c>
      <c r="H13" s="9" t="s">
        <v>8</v>
      </c>
      <c r="I13" s="13">
        <f t="shared" si="0"/>
        <v>37.901498929336185</v>
      </c>
      <c r="J13" s="13">
        <f t="shared" si="1"/>
        <v>5.6388294075660239</v>
      </c>
      <c r="K13" s="13">
        <f t="shared" si="2"/>
        <v>51.820128479657392</v>
      </c>
      <c r="L13" s="13">
        <f t="shared" si="3"/>
        <v>4.6395431834403995</v>
      </c>
    </row>
    <row r="14" spans="1:12" x14ac:dyDescent="0.25">
      <c r="B14" s="9" t="s">
        <v>9</v>
      </c>
      <c r="C14" s="10">
        <v>357</v>
      </c>
      <c r="D14" s="10">
        <v>43</v>
      </c>
      <c r="E14" s="10">
        <v>322</v>
      </c>
      <c r="F14" s="10">
        <v>35</v>
      </c>
      <c r="H14" s="9" t="s">
        <v>9</v>
      </c>
      <c r="I14" s="13">
        <f t="shared" si="0"/>
        <v>47.159841479524438</v>
      </c>
      <c r="J14" s="13">
        <f t="shared" si="1"/>
        <v>5.680317040951123</v>
      </c>
      <c r="K14" s="13">
        <f t="shared" si="2"/>
        <v>42.53632760898283</v>
      </c>
      <c r="L14" s="13">
        <f t="shared" si="3"/>
        <v>4.6235138705416112</v>
      </c>
    </row>
    <row r="15" spans="1:12" x14ac:dyDescent="0.25">
      <c r="B15" s="4" t="s">
        <v>45</v>
      </c>
      <c r="C15" s="8"/>
      <c r="D15" s="8"/>
      <c r="E15" s="8"/>
      <c r="F15" s="8"/>
      <c r="H15" s="4" t="s">
        <v>45</v>
      </c>
      <c r="I15" s="8"/>
      <c r="J15" s="8"/>
      <c r="K15" s="8"/>
      <c r="L15" s="8"/>
    </row>
    <row r="16" spans="1:12" x14ac:dyDescent="0.25">
      <c r="B16" s="9" t="s">
        <v>38</v>
      </c>
      <c r="C16" s="10">
        <v>525</v>
      </c>
      <c r="D16" s="10">
        <v>39</v>
      </c>
      <c r="E16" s="10">
        <v>791</v>
      </c>
      <c r="F16" s="10">
        <v>68</v>
      </c>
      <c r="H16" s="9" t="s">
        <v>38</v>
      </c>
      <c r="I16" s="13">
        <f t="shared" si="0"/>
        <v>36.893886156008435</v>
      </c>
      <c r="J16" s="13">
        <f t="shared" si="1"/>
        <v>2.7406886858749124</v>
      </c>
      <c r="K16" s="13">
        <f t="shared" si="2"/>
        <v>55.586788475052707</v>
      </c>
      <c r="L16" s="13">
        <f t="shared" si="3"/>
        <v>4.7786366830639491</v>
      </c>
    </row>
    <row r="17" spans="2:12" x14ac:dyDescent="0.25">
      <c r="B17" s="9" t="s">
        <v>39</v>
      </c>
      <c r="C17" s="10">
        <v>123</v>
      </c>
      <c r="D17" s="10">
        <v>17</v>
      </c>
      <c r="E17" s="10">
        <v>374</v>
      </c>
      <c r="F17" s="10">
        <v>47</v>
      </c>
      <c r="H17" s="9" t="s">
        <v>39</v>
      </c>
      <c r="I17" s="13">
        <f t="shared" si="0"/>
        <v>21.925133689839569</v>
      </c>
      <c r="J17" s="13">
        <f t="shared" si="1"/>
        <v>3.0303030303030303</v>
      </c>
      <c r="K17" s="13">
        <f t="shared" si="2"/>
        <v>66.666666666666657</v>
      </c>
      <c r="L17" s="13">
        <f t="shared" si="3"/>
        <v>8.3778966131907318</v>
      </c>
    </row>
    <row r="18" spans="2:12" x14ac:dyDescent="0.25">
      <c r="B18" s="9" t="s">
        <v>40</v>
      </c>
      <c r="C18" s="10">
        <v>462</v>
      </c>
      <c r="D18" s="10">
        <v>66</v>
      </c>
      <c r="E18" s="10">
        <v>856</v>
      </c>
      <c r="F18" s="10">
        <v>81</v>
      </c>
      <c r="H18" s="9" t="s">
        <v>40</v>
      </c>
      <c r="I18" s="13">
        <f t="shared" si="0"/>
        <v>31.535836177474401</v>
      </c>
      <c r="J18" s="13">
        <f t="shared" si="1"/>
        <v>4.5051194539249151</v>
      </c>
      <c r="K18" s="13">
        <f t="shared" si="2"/>
        <v>58.430034129692828</v>
      </c>
      <c r="L18" s="13">
        <f t="shared" si="3"/>
        <v>5.5290102389078495</v>
      </c>
    </row>
    <row r="19" spans="2:12" x14ac:dyDescent="0.25">
      <c r="B19" s="9" t="s">
        <v>41</v>
      </c>
      <c r="C19" s="10">
        <v>55</v>
      </c>
      <c r="D19" s="10">
        <v>9</v>
      </c>
      <c r="E19" s="10">
        <v>87</v>
      </c>
      <c r="F19" s="10">
        <v>13</v>
      </c>
      <c r="H19" s="9" t="s">
        <v>41</v>
      </c>
      <c r="I19" s="13">
        <f t="shared" si="0"/>
        <v>33.536585365853661</v>
      </c>
      <c r="J19" s="13">
        <f t="shared" si="1"/>
        <v>5.4878048780487809</v>
      </c>
      <c r="K19" s="13">
        <f t="shared" si="2"/>
        <v>53.048780487804883</v>
      </c>
      <c r="L19" s="13">
        <f t="shared" si="3"/>
        <v>7.9268292682926829</v>
      </c>
    </row>
    <row r="20" spans="2:12" x14ac:dyDescent="0.25">
      <c r="B20" s="9" t="s">
        <v>42</v>
      </c>
      <c r="C20" s="10">
        <v>169</v>
      </c>
      <c r="D20" s="10">
        <v>33</v>
      </c>
      <c r="E20" s="10">
        <v>63</v>
      </c>
      <c r="F20" s="10">
        <v>41</v>
      </c>
      <c r="H20" s="9" t="s">
        <v>42</v>
      </c>
      <c r="I20" s="13">
        <f t="shared" si="0"/>
        <v>55.228758169934643</v>
      </c>
      <c r="J20" s="13">
        <f t="shared" si="1"/>
        <v>10.784313725490197</v>
      </c>
      <c r="K20" s="13">
        <f t="shared" si="2"/>
        <v>20.588235294117645</v>
      </c>
      <c r="L20" s="13">
        <f t="shared" si="3"/>
        <v>13.398692810457517</v>
      </c>
    </row>
    <row r="21" spans="2:12" x14ac:dyDescent="0.25">
      <c r="B21" s="9" t="s">
        <v>43</v>
      </c>
      <c r="C21" s="10">
        <v>52</v>
      </c>
      <c r="D21" s="10">
        <v>7</v>
      </c>
      <c r="E21" s="10">
        <v>134</v>
      </c>
      <c r="F21" s="10">
        <v>11</v>
      </c>
      <c r="H21" s="9" t="s">
        <v>43</v>
      </c>
      <c r="I21" s="13">
        <f t="shared" si="0"/>
        <v>25.490196078431371</v>
      </c>
      <c r="J21" s="13">
        <f t="shared" si="1"/>
        <v>3.4313725490196081</v>
      </c>
      <c r="K21" s="13">
        <f t="shared" si="2"/>
        <v>65.686274509803923</v>
      </c>
      <c r="L21" s="13">
        <f t="shared" si="3"/>
        <v>5.3921568627450984</v>
      </c>
    </row>
    <row r="22" spans="2:12" x14ac:dyDescent="0.25">
      <c r="B22" s="9" t="s">
        <v>44</v>
      </c>
      <c r="C22" s="10">
        <v>280</v>
      </c>
      <c r="D22" s="10">
        <v>32</v>
      </c>
      <c r="E22" s="10">
        <v>409</v>
      </c>
      <c r="F22" s="10">
        <v>54</v>
      </c>
      <c r="H22" s="9" t="s">
        <v>44</v>
      </c>
      <c r="I22" s="13">
        <f t="shared" si="0"/>
        <v>36.129032258064512</v>
      </c>
      <c r="J22" s="13">
        <f t="shared" si="1"/>
        <v>4.129032258064516</v>
      </c>
      <c r="K22" s="13">
        <f t="shared" si="2"/>
        <v>52.774193548387096</v>
      </c>
      <c r="L22" s="13">
        <f t="shared" si="3"/>
        <v>6.9677419354838701</v>
      </c>
    </row>
    <row r="23" spans="2:12" x14ac:dyDescent="0.25">
      <c r="B23" s="4" t="s">
        <v>75</v>
      </c>
      <c r="C23" s="19"/>
      <c r="D23" s="19"/>
      <c r="E23" s="19"/>
      <c r="G23" s="4"/>
      <c r="H23" s="4" t="s">
        <v>75</v>
      </c>
      <c r="I23" s="34"/>
      <c r="J23" s="34"/>
      <c r="L23" s="4"/>
    </row>
    <row r="24" spans="2:12" x14ac:dyDescent="0.25">
      <c r="B24" s="9" t="s">
        <v>76</v>
      </c>
      <c r="C24" s="10">
        <v>1170</v>
      </c>
      <c r="D24" s="10">
        <v>154</v>
      </c>
      <c r="E24" s="10">
        <v>2020</v>
      </c>
      <c r="F24" s="10">
        <v>248</v>
      </c>
      <c r="G24" s="41"/>
      <c r="H24" s="9" t="s">
        <v>76</v>
      </c>
      <c r="I24" s="40">
        <f t="shared" ref="I24:I25" si="4">C24/(C24+D24+E24+F24)*100</f>
        <v>32.57238307349666</v>
      </c>
      <c r="J24" s="40">
        <f t="shared" ref="J24:J25" si="5">D24/(D24+E24+F24+C24)*100</f>
        <v>4.2873051224944323</v>
      </c>
      <c r="K24" s="40">
        <f t="shared" ref="K24:K25" si="6">E24/(E24+F24+D24+C24)*100</f>
        <v>56.236080178173722</v>
      </c>
      <c r="L24" s="40">
        <f t="shared" ref="L24:L25" si="7">F24/(F24+E24+D24+C24)*100</f>
        <v>6.9042316258351892</v>
      </c>
    </row>
    <row r="25" spans="2:12" x14ac:dyDescent="0.25">
      <c r="B25" s="9" t="s">
        <v>77</v>
      </c>
      <c r="C25" s="10">
        <v>496</v>
      </c>
      <c r="D25" s="10">
        <v>49</v>
      </c>
      <c r="E25" s="10">
        <v>694</v>
      </c>
      <c r="F25" s="10">
        <v>67</v>
      </c>
      <c r="G25" s="41"/>
      <c r="H25" s="9" t="s">
        <v>77</v>
      </c>
      <c r="I25" s="40">
        <f t="shared" si="4"/>
        <v>37.978560490045943</v>
      </c>
      <c r="J25" s="40">
        <f t="shared" si="5"/>
        <v>3.7519142419601836</v>
      </c>
      <c r="K25" s="40">
        <f t="shared" si="6"/>
        <v>53.13935681470138</v>
      </c>
      <c r="L25" s="40">
        <f t="shared" si="7"/>
        <v>5.1301684532924963</v>
      </c>
    </row>
  </sheetData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Índice</vt:lpstr>
      <vt:lpstr>Amostra</vt:lpstr>
      <vt:lpstr>Q1</vt:lpstr>
      <vt:lpstr>Q2</vt:lpstr>
      <vt:lpstr>Q3</vt:lpstr>
      <vt:lpstr>Q31</vt:lpstr>
      <vt:lpstr>Q4</vt:lpstr>
      <vt:lpstr>Q5</vt:lpstr>
      <vt:lpstr>Q6</vt:lpstr>
      <vt:lpstr>Q61</vt:lpstr>
      <vt:lpstr>Q7</vt:lpstr>
      <vt:lpstr>Q8</vt:lpstr>
      <vt:lpstr>Q9</vt:lpstr>
      <vt:lpstr>Q10</vt:lpstr>
      <vt:lpstr>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2020-06-05T14:20:58Z</cp:lastPrinted>
  <dcterms:created xsi:type="dcterms:W3CDTF">2020-04-07T17:13:30Z</dcterms:created>
  <dcterms:modified xsi:type="dcterms:W3CDTF">2020-06-29T09:34:10Z</dcterms:modified>
</cp:coreProperties>
</file>