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768"/>
  </bookViews>
  <sheets>
    <sheet name="Índice" sheetId="17" r:id="rId1"/>
    <sheet name="Amostra" sheetId="15" r:id="rId2"/>
    <sheet name="Q1" sheetId="1" r:id="rId3"/>
    <sheet name="Q2" sheetId="5" r:id="rId4"/>
    <sheet name="Q3" sheetId="2" r:id="rId5"/>
    <sheet name="Q31" sheetId="3" r:id="rId6"/>
    <sheet name="Q3A" sheetId="25" r:id="rId7"/>
    <sheet name="Q4" sheetId="22" r:id="rId8"/>
    <sheet name="Q5" sheetId="4" r:id="rId9"/>
    <sheet name="Q6" sheetId="6" r:id="rId10"/>
    <sheet name="Q61" sheetId="7" r:id="rId11"/>
    <sheet name="Q7" sheetId="23" r:id="rId12"/>
    <sheet name="Q8" sheetId="8" r:id="rId13"/>
    <sheet name="Q9" sheetId="21" r:id="rId14"/>
    <sheet name="Q10" sheetId="9" r:id="rId15"/>
    <sheet name="Q11" sheetId="26" r:id="rId16"/>
    <sheet name="Nota" sheetId="18" r:id="rId17"/>
  </sheets>
  <definedNames>
    <definedName name="_xlnm._FilterDatabase" localSheetId="15" hidden="1">'Q11'!#REF!</definedName>
    <definedName name="_xlnm._FilterDatabase" localSheetId="5" hidden="1">'Q31'!#REF!</definedName>
    <definedName name="_xlnm._FilterDatabase" localSheetId="6" hidden="1">Q3A!#REF!</definedName>
    <definedName name="_xlnm._FilterDatabase" localSheetId="7" hidden="1">'Q4'!#REF!</definedName>
    <definedName name="_xlnm._FilterDatabase" localSheetId="8" hidden="1">'Q5'!#REF!</definedName>
    <definedName name="_xlnm._FilterDatabase" localSheetId="9" hidden="1">'Q6'!#REF!</definedName>
    <definedName name="_xlnm._FilterDatabase" localSheetId="11" hidden="1">'Q7'!#REF!</definedName>
    <definedName name="_xlnm._FilterDatabase" localSheetId="12" hidden="1">'Q8'!#REF!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7" l="1"/>
  <c r="B21" i="17" l="1"/>
  <c r="AN26" i="26" l="1"/>
  <c r="AR26" i="26"/>
  <c r="AV26" i="26"/>
  <c r="AZ26" i="26"/>
  <c r="BD26" i="26"/>
  <c r="BH26" i="26"/>
  <c r="AN25" i="26"/>
  <c r="AP25" i="26" l="1"/>
  <c r="AL25" i="26"/>
  <c r="AP26" i="26"/>
  <c r="AL26" i="26"/>
  <c r="BG25" i="26"/>
  <c r="BC25" i="26"/>
  <c r="AY25" i="26"/>
  <c r="AU25" i="26"/>
  <c r="AQ25" i="26"/>
  <c r="AO25" i="26"/>
  <c r="AM25" i="26"/>
  <c r="AK25" i="26"/>
  <c r="AQ26" i="26"/>
  <c r="AO26" i="26"/>
  <c r="AM26" i="26"/>
  <c r="AK26" i="26"/>
  <c r="BE25" i="26"/>
  <c r="BA25" i="26"/>
  <c r="AW25" i="26"/>
  <c r="AS25" i="26"/>
  <c r="BF26" i="26"/>
  <c r="BB26" i="26"/>
  <c r="AX26" i="26"/>
  <c r="AT26" i="26"/>
  <c r="BH25" i="26"/>
  <c r="BF25" i="26"/>
  <c r="BD25" i="26"/>
  <c r="BB25" i="26"/>
  <c r="AZ25" i="26"/>
  <c r="AX25" i="26"/>
  <c r="AV25" i="26"/>
  <c r="AT25" i="26"/>
  <c r="AR25" i="26"/>
  <c r="BG26" i="26"/>
  <c r="BE26" i="26"/>
  <c r="BC26" i="26"/>
  <c r="BA26" i="26"/>
  <c r="AY26" i="26"/>
  <c r="AW26" i="26"/>
  <c r="AU26" i="26"/>
  <c r="AS26" i="26"/>
  <c r="B20" i="17" l="1"/>
  <c r="B19" i="17"/>
  <c r="B18" i="17"/>
  <c r="B17" i="17"/>
  <c r="B16" i="17"/>
  <c r="B15" i="17"/>
  <c r="B14" i="17"/>
  <c r="B13" i="17"/>
  <c r="B11" i="17"/>
  <c r="X26" i="21"/>
  <c r="X25" i="21"/>
  <c r="X23" i="21"/>
  <c r="X22" i="21"/>
  <c r="X21" i="21"/>
  <c r="X20" i="21"/>
  <c r="X19" i="21"/>
  <c r="X18" i="21"/>
  <c r="X17" i="21"/>
  <c r="X15" i="21"/>
  <c r="X14" i="21"/>
  <c r="X13" i="21"/>
  <c r="AV17" i="8"/>
  <c r="AN17" i="8"/>
  <c r="BB13" i="8"/>
  <c r="AK10" i="8"/>
  <c r="AS10" i="8"/>
  <c r="BA26" i="8"/>
  <c r="AS26" i="8"/>
  <c r="AK26" i="8"/>
  <c r="BE25" i="8"/>
  <c r="AO25" i="8"/>
  <c r="BH23" i="8"/>
  <c r="AZ23" i="8"/>
  <c r="AJ23" i="8"/>
  <c r="AV22" i="8"/>
  <c r="BH21" i="8"/>
  <c r="AR21" i="8"/>
  <c r="BD20" i="8"/>
  <c r="AN20" i="8"/>
  <c r="AZ19" i="8"/>
  <c r="AJ19" i="8"/>
  <c r="AV18" i="8"/>
  <c r="AJ18" i="8"/>
  <c r="AZ17" i="8"/>
  <c r="AR17" i="8"/>
  <c r="AJ17" i="8"/>
  <c r="BB15" i="8"/>
  <c r="AL15" i="8"/>
  <c r="AX14" i="8"/>
  <c r="AH14" i="8"/>
  <c r="AT13" i="8"/>
  <c r="BF12" i="8"/>
  <c r="AH12" i="8"/>
  <c r="BC18" i="4"/>
  <c r="AU18" i="4"/>
  <c r="AO18" i="4"/>
  <c r="AG18" i="4"/>
  <c r="AG17" i="4"/>
  <c r="BC15" i="4"/>
  <c r="AU15" i="4"/>
  <c r="AO15" i="4"/>
  <c r="AG15" i="4"/>
  <c r="AG14" i="4"/>
  <c r="BC13" i="4"/>
  <c r="AU13" i="4"/>
  <c r="AO13" i="4"/>
  <c r="AG13" i="4"/>
  <c r="AG12" i="4"/>
  <c r="BC10" i="4"/>
  <c r="AU10" i="4"/>
  <c r="AO10" i="4"/>
  <c r="AG10" i="4"/>
  <c r="K9" i="22"/>
  <c r="BA10" i="8" l="1"/>
  <c r="AX12" i="8"/>
  <c r="AL13" i="8"/>
  <c r="AP14" i="8"/>
  <c r="BF14" i="8"/>
  <c r="AT15" i="8"/>
  <c r="BF15" i="8"/>
  <c r="BD17" i="8"/>
  <c r="AG19" i="4"/>
  <c r="AG20" i="4"/>
  <c r="AO20" i="4"/>
  <c r="AU20" i="4"/>
  <c r="BC20" i="4"/>
  <c r="AG21" i="4"/>
  <c r="AG22" i="4"/>
  <c r="AO22" i="4"/>
  <c r="AU22" i="4"/>
  <c r="BC22" i="4"/>
  <c r="AG23" i="4"/>
  <c r="AG10" i="8"/>
  <c r="BF10" i="8"/>
  <c r="AZ10" i="8"/>
  <c r="AR10" i="8"/>
  <c r="AG12" i="8"/>
  <c r="AO12" i="8"/>
  <c r="AU12" i="8"/>
  <c r="BC12" i="8"/>
  <c r="BE10" i="8"/>
  <c r="AW10" i="8"/>
  <c r="AO10" i="8"/>
  <c r="AP12" i="8"/>
  <c r="AG13" i="8"/>
  <c r="AO13" i="8"/>
  <c r="AU13" i="8"/>
  <c r="BC13" i="8"/>
  <c r="AG14" i="8"/>
  <c r="AO14" i="8"/>
  <c r="AU14" i="8"/>
  <c r="BC14" i="8"/>
  <c r="AG15" i="8"/>
  <c r="AO15" i="8"/>
  <c r="AU15" i="8"/>
  <c r="BC15" i="8"/>
  <c r="AG17" i="8"/>
  <c r="AO17" i="8"/>
  <c r="AU17" i="8"/>
  <c r="BC17" i="8"/>
  <c r="AG18" i="8"/>
  <c r="AO18" i="8"/>
  <c r="AU18" i="8"/>
  <c r="AG19" i="8"/>
  <c r="AU19" i="8"/>
  <c r="BC19" i="8"/>
  <c r="AG20" i="8"/>
  <c r="AO20" i="8"/>
  <c r="AU20" i="8"/>
  <c r="AG26" i="4"/>
  <c r="AO26" i="4"/>
  <c r="AU26" i="4"/>
  <c r="BC10" i="8"/>
  <c r="AY10" i="8"/>
  <c r="AU10" i="8"/>
  <c r="AQ10" i="8"/>
  <c r="AM10" i="8"/>
  <c r="AI10" i="8"/>
  <c r="AL12" i="8"/>
  <c r="AH13" i="8"/>
  <c r="AP13" i="8"/>
  <c r="AX13" i="8"/>
  <c r="BF13" i="8"/>
  <c r="AL14" i="8"/>
  <c r="AH15" i="8"/>
  <c r="AP15" i="8"/>
  <c r="AX15" i="8"/>
  <c r="BD15" i="8"/>
  <c r="AH17" i="8"/>
  <c r="AL17" i="8"/>
  <c r="AP17" i="8"/>
  <c r="AX17" i="8"/>
  <c r="BD18" i="8"/>
  <c r="AR19" i="8"/>
  <c r="AV20" i="8"/>
  <c r="AG21" i="8"/>
  <c r="AJ21" i="8"/>
  <c r="AU21" i="8"/>
  <c r="AZ21" i="8"/>
  <c r="BC21" i="8"/>
  <c r="AG22" i="8"/>
  <c r="AO22" i="8"/>
  <c r="AU22" i="8"/>
  <c r="BD22" i="8"/>
  <c r="AG23" i="8"/>
  <c r="AR23" i="8"/>
  <c r="AU23" i="8"/>
  <c r="BC23" i="8"/>
  <c r="AG25" i="8"/>
  <c r="AU25" i="8"/>
  <c r="AW25" i="8"/>
  <c r="AG26" i="8"/>
  <c r="AU26" i="8"/>
  <c r="Q10" i="21"/>
  <c r="W10" i="21"/>
  <c r="Q12" i="21"/>
  <c r="W12" i="21"/>
  <c r="AI10" i="4"/>
  <c r="AK10" i="4"/>
  <c r="AM10" i="4"/>
  <c r="AQ10" i="4"/>
  <c r="AS10" i="4"/>
  <c r="AW10" i="4"/>
  <c r="AY10" i="4"/>
  <c r="BA10" i="4"/>
  <c r="BE10" i="4"/>
  <c r="BG10" i="4"/>
  <c r="AI12" i="4"/>
  <c r="AK12" i="4"/>
  <c r="AM12" i="4"/>
  <c r="AI13" i="4"/>
  <c r="AK13" i="4"/>
  <c r="AM13" i="4"/>
  <c r="AQ13" i="4"/>
  <c r="AS13" i="4"/>
  <c r="AW13" i="4"/>
  <c r="AY13" i="4"/>
  <c r="BA13" i="4"/>
  <c r="BE13" i="4"/>
  <c r="BG13" i="4"/>
  <c r="AI14" i="4"/>
  <c r="AK14" i="4"/>
  <c r="AM14" i="4"/>
  <c r="AI15" i="4"/>
  <c r="AK15" i="4"/>
  <c r="AM15" i="4"/>
  <c r="AQ15" i="4"/>
  <c r="AS15" i="4"/>
  <c r="AW15" i="4"/>
  <c r="AY15" i="4"/>
  <c r="BA15" i="4"/>
  <c r="BE15" i="4"/>
  <c r="BG15" i="4"/>
  <c r="AI17" i="4"/>
  <c r="AK17" i="4"/>
  <c r="AM17" i="4"/>
  <c r="AI18" i="4"/>
  <c r="AK18" i="4"/>
  <c r="AM18" i="4"/>
  <c r="AQ18" i="4"/>
  <c r="AS18" i="4"/>
  <c r="AW18" i="4"/>
  <c r="AY18" i="4"/>
  <c r="BA18" i="4"/>
  <c r="BE18" i="4"/>
  <c r="BG18" i="4"/>
  <c r="AI19" i="4"/>
  <c r="AK19" i="4"/>
  <c r="AM19" i="4"/>
  <c r="AI20" i="4"/>
  <c r="AK20" i="4"/>
  <c r="AM20" i="4"/>
  <c r="AQ20" i="4"/>
  <c r="AS20" i="4"/>
  <c r="AW20" i="4"/>
  <c r="AY20" i="4"/>
  <c r="BA20" i="4"/>
  <c r="BE20" i="4"/>
  <c r="BG20" i="4"/>
  <c r="AI21" i="4"/>
  <c r="AK21" i="4"/>
  <c r="AM21" i="4"/>
  <c r="AI22" i="4"/>
  <c r="AK22" i="4"/>
  <c r="AM22" i="4"/>
  <c r="AQ22" i="4"/>
  <c r="AS22" i="4"/>
  <c r="AW22" i="4"/>
  <c r="AY22" i="4"/>
  <c r="BA22" i="4"/>
  <c r="BE22" i="4"/>
  <c r="BG22" i="4"/>
  <c r="AI23" i="4"/>
  <c r="AK23" i="4"/>
  <c r="AM23" i="4"/>
  <c r="AH10" i="4"/>
  <c r="AJ10" i="4"/>
  <c r="AL10" i="4"/>
  <c r="AN10" i="4"/>
  <c r="AV10" i="4"/>
  <c r="BB10" i="4"/>
  <c r="AH12" i="4"/>
  <c r="AJ12" i="4"/>
  <c r="AL12" i="4"/>
  <c r="AN12" i="4"/>
  <c r="AP12" i="4"/>
  <c r="AR12" i="4"/>
  <c r="AT12" i="4"/>
  <c r="AV12" i="4"/>
  <c r="AX12" i="4"/>
  <c r="AZ12" i="4"/>
  <c r="BB12" i="4"/>
  <c r="BD12" i="4"/>
  <c r="BF12" i="4"/>
  <c r="BH12" i="4"/>
  <c r="AH13" i="4"/>
  <c r="AJ13" i="4"/>
  <c r="AL13" i="4"/>
  <c r="AN13" i="4"/>
  <c r="AV13" i="4"/>
  <c r="BB13" i="4"/>
  <c r="AH14" i="4"/>
  <c r="AJ14" i="4"/>
  <c r="AL14" i="4"/>
  <c r="AN14" i="4"/>
  <c r="AP14" i="4"/>
  <c r="AR14" i="4"/>
  <c r="AT14" i="4"/>
  <c r="AV14" i="4"/>
  <c r="AX14" i="4"/>
  <c r="AZ14" i="4"/>
  <c r="BB14" i="4"/>
  <c r="BD14" i="4"/>
  <c r="BF14" i="4"/>
  <c r="BH14" i="4"/>
  <c r="AH15" i="4"/>
  <c r="AJ15" i="4"/>
  <c r="AL15" i="4"/>
  <c r="AN15" i="4"/>
  <c r="AV15" i="4"/>
  <c r="BB15" i="4"/>
  <c r="AH17" i="4"/>
  <c r="AJ17" i="4"/>
  <c r="AL17" i="4"/>
  <c r="AN17" i="4"/>
  <c r="AP17" i="4"/>
  <c r="AR17" i="4"/>
  <c r="AT17" i="4"/>
  <c r="AV17" i="4"/>
  <c r="AX17" i="4"/>
  <c r="AZ17" i="4"/>
  <c r="BB17" i="4"/>
  <c r="BD17" i="4"/>
  <c r="BF17" i="4"/>
  <c r="BH17" i="4"/>
  <c r="AH18" i="4"/>
  <c r="AJ18" i="4"/>
  <c r="AL18" i="4"/>
  <c r="AN18" i="4"/>
  <c r="AV18" i="4"/>
  <c r="BB18" i="4"/>
  <c r="AH19" i="4"/>
  <c r="AJ19" i="4"/>
  <c r="AL19" i="4"/>
  <c r="AN19" i="4"/>
  <c r="AP19" i="4"/>
  <c r="AR19" i="4"/>
  <c r="AT19" i="4"/>
  <c r="AV19" i="4"/>
  <c r="AX19" i="4"/>
  <c r="AZ19" i="4"/>
  <c r="BB19" i="4"/>
  <c r="BD19" i="4"/>
  <c r="BF19" i="4"/>
  <c r="BH19" i="4"/>
  <c r="AH20" i="4"/>
  <c r="AJ20" i="4"/>
  <c r="AL20" i="4"/>
  <c r="AN20" i="4"/>
  <c r="AV20" i="4"/>
  <c r="BB20" i="4"/>
  <c r="AH21" i="4"/>
  <c r="AJ21" i="4"/>
  <c r="AL21" i="4"/>
  <c r="AN21" i="4"/>
  <c r="AP21" i="4"/>
  <c r="AR21" i="4"/>
  <c r="AT21" i="4"/>
  <c r="AV21" i="4"/>
  <c r="AX21" i="4"/>
  <c r="AZ21" i="4"/>
  <c r="BB21" i="4"/>
  <c r="BD21" i="4"/>
  <c r="BF21" i="4"/>
  <c r="BH21" i="4"/>
  <c r="AH22" i="4"/>
  <c r="AJ22" i="4"/>
  <c r="AL22" i="4"/>
  <c r="AN22" i="4"/>
  <c r="AV22" i="4"/>
  <c r="BB22" i="4"/>
  <c r="AH23" i="4"/>
  <c r="AJ23" i="4"/>
  <c r="AL23" i="4"/>
  <c r="AN23" i="4"/>
  <c r="AP23" i="4"/>
  <c r="AR23" i="4"/>
  <c r="AT23" i="4"/>
  <c r="AV23" i="4"/>
  <c r="AX23" i="4"/>
  <c r="AZ23" i="4"/>
  <c r="BB23" i="4"/>
  <c r="BD23" i="4"/>
  <c r="BF23" i="4"/>
  <c r="BH23" i="4"/>
  <c r="AH25" i="4"/>
  <c r="AJ25" i="4"/>
  <c r="AL25" i="4"/>
  <c r="AN25" i="4"/>
  <c r="AP25" i="4"/>
  <c r="AR25" i="4"/>
  <c r="AT25" i="4"/>
  <c r="AV25" i="4"/>
  <c r="AX25" i="4"/>
  <c r="AZ25" i="4"/>
  <c r="BB25" i="4"/>
  <c r="BD25" i="4"/>
  <c r="BF25" i="4"/>
  <c r="AH26" i="4"/>
  <c r="AN26" i="4"/>
  <c r="AV26" i="4"/>
  <c r="BB26" i="4"/>
  <c r="BG10" i="8"/>
  <c r="AT12" i="8"/>
  <c r="BB12" i="8"/>
  <c r="AT14" i="8"/>
  <c r="BB14" i="8"/>
  <c r="AT17" i="8"/>
  <c r="BB17" i="8"/>
  <c r="BH17" i="8"/>
  <c r="AN18" i="8"/>
  <c r="BH19" i="8"/>
  <c r="AN22" i="8"/>
  <c r="AI26" i="4"/>
  <c r="AK26" i="4"/>
  <c r="AM26" i="4"/>
  <c r="AQ26" i="4"/>
  <c r="AS26" i="4"/>
  <c r="AW26" i="4"/>
  <c r="AY26" i="4"/>
  <c r="BA26" i="4"/>
  <c r="BD10" i="8"/>
  <c r="BH10" i="8"/>
  <c r="AX10" i="8"/>
  <c r="AV10" i="8"/>
  <c r="AP10" i="8"/>
  <c r="AT10" i="8"/>
  <c r="AL10" i="8"/>
  <c r="AJ10" i="8"/>
  <c r="AH10" i="8"/>
  <c r="AJ12" i="8"/>
  <c r="AR12" i="8"/>
  <c r="AV12" i="8"/>
  <c r="AZ12" i="8"/>
  <c r="BD12" i="8"/>
  <c r="AJ13" i="8"/>
  <c r="AR13" i="8"/>
  <c r="AV13" i="8"/>
  <c r="AZ13" i="8"/>
  <c r="BD13" i="8"/>
  <c r="AJ14" i="8"/>
  <c r="AR14" i="8"/>
  <c r="AV14" i="8"/>
  <c r="AZ14" i="8"/>
  <c r="BD14" i="8"/>
  <c r="AJ15" i="8"/>
  <c r="AR15" i="8"/>
  <c r="AV15" i="8"/>
  <c r="AR18" i="8"/>
  <c r="AZ18" i="8"/>
  <c r="BC18" i="8"/>
  <c r="BH18" i="8"/>
  <c r="AO19" i="8"/>
  <c r="AN19" i="8"/>
  <c r="AV19" i="8"/>
  <c r="BD19" i="8"/>
  <c r="AJ20" i="8"/>
  <c r="AR20" i="8"/>
  <c r="AZ20" i="8"/>
  <c r="BC20" i="8"/>
  <c r="BH20" i="8"/>
  <c r="AO21" i="8"/>
  <c r="AN21" i="8"/>
  <c r="AV21" i="8"/>
  <c r="BD21" i="8"/>
  <c r="AJ22" i="8"/>
  <c r="AR22" i="8"/>
  <c r="AZ22" i="8"/>
  <c r="BC22" i="8"/>
  <c r="BH22" i="8"/>
  <c r="AO23" i="8"/>
  <c r="AN23" i="8"/>
  <c r="AV23" i="8"/>
  <c r="BD23" i="8"/>
  <c r="X10" i="21"/>
  <c r="Z10" i="21"/>
  <c r="AB10" i="21"/>
  <c r="X12" i="21"/>
  <c r="Z12" i="21"/>
  <c r="AB12" i="21"/>
  <c r="Z13" i="21"/>
  <c r="AB13" i="21"/>
  <c r="Z14" i="21"/>
  <c r="AB14" i="21"/>
  <c r="Z15" i="21"/>
  <c r="AB15" i="21"/>
  <c r="Z17" i="21"/>
  <c r="AB17" i="21"/>
  <c r="Z18" i="21"/>
  <c r="AB18" i="21"/>
  <c r="Z19" i="21"/>
  <c r="AB19" i="21"/>
  <c r="Z20" i="21"/>
  <c r="AB20" i="21"/>
  <c r="Z21" i="21"/>
  <c r="AB21" i="21"/>
  <c r="Z22" i="21"/>
  <c r="AB22" i="21"/>
  <c r="Z23" i="21"/>
  <c r="AB23" i="21"/>
  <c r="Z25" i="21"/>
  <c r="AB25" i="21"/>
  <c r="Z26" i="21"/>
  <c r="AB26" i="21"/>
  <c r="Y10" i="21"/>
  <c r="AA10" i="21"/>
  <c r="Y12" i="21"/>
  <c r="AA12" i="21"/>
  <c r="W13" i="21"/>
  <c r="Y13" i="21"/>
  <c r="AA13" i="21"/>
  <c r="W14" i="21"/>
  <c r="Y14" i="21"/>
  <c r="AA14" i="21"/>
  <c r="W15" i="21"/>
  <c r="Y15" i="21"/>
  <c r="AA15" i="21"/>
  <c r="W17" i="21"/>
  <c r="Y17" i="21"/>
  <c r="AA17" i="21"/>
  <c r="W18" i="21"/>
  <c r="Y18" i="21"/>
  <c r="AA18" i="21"/>
  <c r="W19" i="21"/>
  <c r="Y19" i="21"/>
  <c r="AA19" i="21"/>
  <c r="W20" i="21"/>
  <c r="Y20" i="21"/>
  <c r="AA20" i="21"/>
  <c r="W21" i="21"/>
  <c r="Y21" i="21"/>
  <c r="AA21" i="21"/>
  <c r="W22" i="21"/>
  <c r="Y22" i="21"/>
  <c r="AA22" i="21"/>
  <c r="W23" i="21"/>
  <c r="Y23" i="21"/>
  <c r="AA23" i="21"/>
  <c r="W25" i="21"/>
  <c r="Y25" i="21"/>
  <c r="AA25" i="21"/>
  <c r="W26" i="21"/>
  <c r="Y26" i="21"/>
  <c r="AA26" i="21"/>
  <c r="AO12" i="4"/>
  <c r="AQ12" i="4"/>
  <c r="AS12" i="4"/>
  <c r="AU12" i="4"/>
  <c r="AW12" i="4"/>
  <c r="AY12" i="4"/>
  <c r="BA12" i="4"/>
  <c r="BC12" i="4"/>
  <c r="BE12" i="4"/>
  <c r="BG12" i="4"/>
  <c r="AO14" i="4"/>
  <c r="AQ14" i="4"/>
  <c r="AS14" i="4"/>
  <c r="AU14" i="4"/>
  <c r="AW14" i="4"/>
  <c r="AY14" i="4"/>
  <c r="BA14" i="4"/>
  <c r="BC14" i="4"/>
  <c r="BE14" i="4"/>
  <c r="BG14" i="4"/>
  <c r="AO17" i="4"/>
  <c r="AQ17" i="4"/>
  <c r="AS17" i="4"/>
  <c r="AU17" i="4"/>
  <c r="AW17" i="4"/>
  <c r="AY17" i="4"/>
  <c r="BA17" i="4"/>
  <c r="BC17" i="4"/>
  <c r="BE17" i="4"/>
  <c r="BG17" i="4"/>
  <c r="AO19" i="4"/>
  <c r="AQ19" i="4"/>
  <c r="AS19" i="4"/>
  <c r="AU19" i="4"/>
  <c r="AW19" i="4"/>
  <c r="AY19" i="4"/>
  <c r="BA19" i="4"/>
  <c r="BC19" i="4"/>
  <c r="BE19" i="4"/>
  <c r="BG19" i="4"/>
  <c r="AO21" i="4"/>
  <c r="AQ21" i="4"/>
  <c r="AS21" i="4"/>
  <c r="AU21" i="4"/>
  <c r="AW21" i="4"/>
  <c r="AY21" i="4"/>
  <c r="BA21" i="4"/>
  <c r="BC21" i="4"/>
  <c r="BE21" i="4"/>
  <c r="BG21" i="4"/>
  <c r="AO23" i="4"/>
  <c r="AQ23" i="4"/>
  <c r="AS23" i="4"/>
  <c r="AU23" i="4"/>
  <c r="AW23" i="4"/>
  <c r="AY23" i="4"/>
  <c r="BA23" i="4"/>
  <c r="BC23" i="4"/>
  <c r="BE23" i="4"/>
  <c r="BG23" i="4"/>
  <c r="AG25" i="4"/>
  <c r="AI25" i="4"/>
  <c r="AK25" i="4"/>
  <c r="AM25" i="4"/>
  <c r="AO25" i="4"/>
  <c r="AQ25" i="4"/>
  <c r="AS25" i="4"/>
  <c r="AU25" i="4"/>
  <c r="AW25" i="4"/>
  <c r="AY25" i="4"/>
  <c r="BA25" i="4"/>
  <c r="BC25" i="4"/>
  <c r="BE25" i="4"/>
  <c r="BG25" i="4"/>
  <c r="BC26" i="4"/>
  <c r="BE26" i="4"/>
  <c r="BG26" i="4"/>
  <c r="AP10" i="4"/>
  <c r="AR10" i="4"/>
  <c r="AT10" i="4"/>
  <c r="AX10" i="4"/>
  <c r="AZ10" i="4"/>
  <c r="BD10" i="4"/>
  <c r="BF10" i="4"/>
  <c r="BH10" i="4"/>
  <c r="AP13" i="4"/>
  <c r="AR13" i="4"/>
  <c r="AT13" i="4"/>
  <c r="AX13" i="4"/>
  <c r="AZ13" i="4"/>
  <c r="BD13" i="4"/>
  <c r="BF13" i="4"/>
  <c r="BH13" i="4"/>
  <c r="AP15" i="4"/>
  <c r="AR15" i="4"/>
  <c r="AT15" i="4"/>
  <c r="AX15" i="4"/>
  <c r="AZ15" i="4"/>
  <c r="BD15" i="4"/>
  <c r="BF15" i="4"/>
  <c r="BH15" i="4"/>
  <c r="AP18" i="4"/>
  <c r="AR18" i="4"/>
  <c r="AT18" i="4"/>
  <c r="AX18" i="4"/>
  <c r="AZ18" i="4"/>
  <c r="BD18" i="4"/>
  <c r="BF18" i="4"/>
  <c r="BH18" i="4"/>
  <c r="AP20" i="4"/>
  <c r="AR20" i="4"/>
  <c r="AT20" i="4"/>
  <c r="AX20" i="4"/>
  <c r="AZ20" i="4"/>
  <c r="BD20" i="4"/>
  <c r="BF20" i="4"/>
  <c r="BH20" i="4"/>
  <c r="AP22" i="4"/>
  <c r="AR22" i="4"/>
  <c r="AT22" i="4"/>
  <c r="AX22" i="4"/>
  <c r="AZ22" i="4"/>
  <c r="BD22" i="4"/>
  <c r="BF22" i="4"/>
  <c r="BH22" i="4"/>
  <c r="BH25" i="4"/>
  <c r="AJ26" i="4"/>
  <c r="AL26" i="4"/>
  <c r="AP26" i="4"/>
  <c r="AR26" i="4"/>
  <c r="AT26" i="4"/>
  <c r="AX26" i="4"/>
  <c r="AZ26" i="4"/>
  <c r="BD26" i="4"/>
  <c r="BF26" i="4"/>
  <c r="BH26" i="4"/>
  <c r="AN10" i="8"/>
  <c r="BB10" i="8"/>
  <c r="AN12" i="8"/>
  <c r="BH12" i="8"/>
  <c r="AN13" i="8"/>
  <c r="BH13" i="8"/>
  <c r="AN14" i="8"/>
  <c r="BH14" i="8"/>
  <c r="AN15" i="8"/>
  <c r="AZ15" i="8"/>
  <c r="BH15" i="8"/>
  <c r="AI12" i="8"/>
  <c r="AK12" i="8"/>
  <c r="AM12" i="8"/>
  <c r="AQ12" i="8"/>
  <c r="AS12" i="8"/>
  <c r="AW12" i="8"/>
  <c r="AY12" i="8"/>
  <c r="BA12" i="8"/>
  <c r="BE12" i="8"/>
  <c r="BG12" i="8"/>
  <c r="AI13" i="8"/>
  <c r="AK13" i="8"/>
  <c r="AM13" i="8"/>
  <c r="AQ13" i="8"/>
  <c r="AS13" i="8"/>
  <c r="AW13" i="8"/>
  <c r="AY13" i="8"/>
  <c r="BA13" i="8"/>
  <c r="BE13" i="8"/>
  <c r="BG13" i="8"/>
  <c r="AI14" i="8"/>
  <c r="AK14" i="8"/>
  <c r="AM14" i="8"/>
  <c r="AQ14" i="8"/>
  <c r="AS14" i="8"/>
  <c r="AW14" i="8"/>
  <c r="AY14" i="8"/>
  <c r="BA14" i="8"/>
  <c r="BE14" i="8"/>
  <c r="BG14" i="8"/>
  <c r="AI15" i="8"/>
  <c r="AK15" i="8"/>
  <c r="AM15" i="8"/>
  <c r="AQ15" i="8"/>
  <c r="AS15" i="8"/>
  <c r="AW15" i="8"/>
  <c r="AY15" i="8"/>
  <c r="BA15" i="8"/>
  <c r="BE15" i="8"/>
  <c r="BG15" i="8"/>
  <c r="AI17" i="8"/>
  <c r="AK17" i="8"/>
  <c r="AM17" i="8"/>
  <c r="AQ17" i="8"/>
  <c r="AS17" i="8"/>
  <c r="AW17" i="8"/>
  <c r="AY17" i="8"/>
  <c r="BA17" i="8"/>
  <c r="BE17" i="8"/>
  <c r="BG17" i="8"/>
  <c r="AI18" i="8"/>
  <c r="AK18" i="8"/>
  <c r="AM18" i="8"/>
  <c r="AQ18" i="8"/>
  <c r="AS18" i="8"/>
  <c r="AW18" i="8"/>
  <c r="AY18" i="8"/>
  <c r="BA18" i="8"/>
  <c r="BE18" i="8"/>
  <c r="BG18" i="8"/>
  <c r="AI19" i="8"/>
  <c r="AK19" i="8"/>
  <c r="AM19" i="8"/>
  <c r="AQ19" i="8"/>
  <c r="AS19" i="8"/>
  <c r="AW19" i="8"/>
  <c r="AY19" i="8"/>
  <c r="BA19" i="8"/>
  <c r="BE19" i="8"/>
  <c r="BG19" i="8"/>
  <c r="AI20" i="8"/>
  <c r="AK20" i="8"/>
  <c r="AM20" i="8"/>
  <c r="AQ20" i="8"/>
  <c r="AS20" i="8"/>
  <c r="AW20" i="8"/>
  <c r="AY20" i="8"/>
  <c r="BA20" i="8"/>
  <c r="BE20" i="8"/>
  <c r="BG20" i="8"/>
  <c r="AI21" i="8"/>
  <c r="AK21" i="8"/>
  <c r="AM21" i="8"/>
  <c r="AQ21" i="8"/>
  <c r="AS21" i="8"/>
  <c r="AW21" i="8"/>
  <c r="AY21" i="8"/>
  <c r="BA21" i="8"/>
  <c r="BE21" i="8"/>
  <c r="BG21" i="8"/>
  <c r="AI22" i="8"/>
  <c r="AK22" i="8"/>
  <c r="AM22" i="8"/>
  <c r="AQ22" i="8"/>
  <c r="AS22" i="8"/>
  <c r="AW22" i="8"/>
  <c r="AY22" i="8"/>
  <c r="BA22" i="8"/>
  <c r="BE22" i="8"/>
  <c r="BG22" i="8"/>
  <c r="AI23" i="8"/>
  <c r="AK23" i="8"/>
  <c r="AM23" i="8"/>
  <c r="AQ23" i="8"/>
  <c r="AS23" i="8"/>
  <c r="AW23" i="8"/>
  <c r="AY23" i="8"/>
  <c r="BA23" i="8"/>
  <c r="BE23" i="8"/>
  <c r="BG23" i="8"/>
  <c r="AH25" i="8"/>
  <c r="AI25" i="8"/>
  <c r="AJ25" i="8"/>
  <c r="AL25" i="8"/>
  <c r="AM25" i="8"/>
  <c r="AT25" i="8"/>
  <c r="AN25" i="8"/>
  <c r="AP25" i="8"/>
  <c r="AQ25" i="8"/>
  <c r="AR25" i="8"/>
  <c r="AV25" i="8"/>
  <c r="AX25" i="8"/>
  <c r="AY25" i="8"/>
  <c r="AZ25" i="8"/>
  <c r="BH25" i="8"/>
  <c r="BB25" i="8"/>
  <c r="BC25" i="8"/>
  <c r="BD25" i="8"/>
  <c r="BF25" i="8"/>
  <c r="BG25" i="8"/>
  <c r="AH26" i="8"/>
  <c r="AI26" i="8"/>
  <c r="AJ26" i="8"/>
  <c r="AL26" i="8"/>
  <c r="AM26" i="8"/>
  <c r="AT26" i="8"/>
  <c r="AN26" i="8"/>
  <c r="AP26" i="8"/>
  <c r="AQ26" i="8"/>
  <c r="AR26" i="8"/>
  <c r="AV26" i="8"/>
  <c r="AX26" i="8"/>
  <c r="AY26" i="8"/>
  <c r="AZ26" i="8"/>
  <c r="BH26" i="8"/>
  <c r="BB26" i="8"/>
  <c r="BC26" i="8"/>
  <c r="BD26" i="8"/>
  <c r="BF26" i="8"/>
  <c r="BG26" i="8"/>
  <c r="BF17" i="8"/>
  <c r="AH18" i="8"/>
  <c r="AL18" i="8"/>
  <c r="AP18" i="8"/>
  <c r="AT18" i="8"/>
  <c r="AX18" i="8"/>
  <c r="BB18" i="8"/>
  <c r="BF18" i="8"/>
  <c r="AH19" i="8"/>
  <c r="AL19" i="8"/>
  <c r="AP19" i="8"/>
  <c r="AT19" i="8"/>
  <c r="AX19" i="8"/>
  <c r="BB19" i="8"/>
  <c r="BF19" i="8"/>
  <c r="AH20" i="8"/>
  <c r="AL20" i="8"/>
  <c r="AP20" i="8"/>
  <c r="AT20" i="8"/>
  <c r="AX20" i="8"/>
  <c r="BB20" i="8"/>
  <c r="BF20" i="8"/>
  <c r="AH21" i="8"/>
  <c r="AL21" i="8"/>
  <c r="AP21" i="8"/>
  <c r="AT21" i="8"/>
  <c r="AX21" i="8"/>
  <c r="BB21" i="8"/>
  <c r="BF21" i="8"/>
  <c r="AH22" i="8"/>
  <c r="AL22" i="8"/>
  <c r="AP22" i="8"/>
  <c r="AT22" i="8"/>
  <c r="AX22" i="8"/>
  <c r="BB22" i="8"/>
  <c r="BF22" i="8"/>
  <c r="AH23" i="8"/>
  <c r="AL23" i="8"/>
  <c r="AP23" i="8"/>
  <c r="AT23" i="8"/>
  <c r="AX23" i="8"/>
  <c r="BB23" i="8"/>
  <c r="BF23" i="8"/>
  <c r="AK25" i="8"/>
  <c r="AS25" i="8"/>
  <c r="BA25" i="8"/>
  <c r="AO26" i="8"/>
  <c r="AW26" i="8"/>
  <c r="BE26" i="8"/>
  <c r="B10" i="17" l="1"/>
  <c r="B9" i="17"/>
  <c r="P25" i="23"/>
  <c r="O25" i="23"/>
  <c r="N25" i="23"/>
  <c r="M25" i="23"/>
  <c r="L25" i="23"/>
  <c r="K25" i="23"/>
  <c r="P24" i="23"/>
  <c r="O24" i="23"/>
  <c r="N24" i="23"/>
  <c r="M24" i="23"/>
  <c r="L24" i="23"/>
  <c r="K24" i="23"/>
  <c r="P22" i="23"/>
  <c r="O22" i="23"/>
  <c r="N22" i="23"/>
  <c r="M22" i="23"/>
  <c r="L22" i="23"/>
  <c r="K22" i="23"/>
  <c r="P21" i="23"/>
  <c r="O21" i="23"/>
  <c r="N21" i="23"/>
  <c r="M21" i="23"/>
  <c r="L21" i="23"/>
  <c r="K21" i="23"/>
  <c r="P20" i="23"/>
  <c r="O20" i="23"/>
  <c r="N20" i="23"/>
  <c r="M20" i="23"/>
  <c r="L20" i="23"/>
  <c r="K20" i="23"/>
  <c r="P19" i="23"/>
  <c r="O19" i="23"/>
  <c r="N19" i="23"/>
  <c r="M19" i="23"/>
  <c r="L19" i="23"/>
  <c r="K19" i="23"/>
  <c r="P18" i="23"/>
  <c r="O18" i="23"/>
  <c r="N18" i="23"/>
  <c r="M18" i="23"/>
  <c r="L18" i="23"/>
  <c r="K18" i="23"/>
  <c r="P17" i="23"/>
  <c r="O17" i="23"/>
  <c r="N17" i="23"/>
  <c r="M17" i="23"/>
  <c r="L17" i="23"/>
  <c r="K17" i="23"/>
  <c r="P16" i="23"/>
  <c r="O16" i="23"/>
  <c r="N16" i="23"/>
  <c r="M16" i="23"/>
  <c r="L16" i="23"/>
  <c r="K16" i="23"/>
  <c r="P14" i="23"/>
  <c r="O14" i="23"/>
  <c r="N14" i="23"/>
  <c r="M14" i="23"/>
  <c r="L14" i="23"/>
  <c r="K14" i="23"/>
  <c r="P13" i="23"/>
  <c r="O13" i="23"/>
  <c r="N13" i="23"/>
  <c r="M13" i="23"/>
  <c r="L13" i="23"/>
  <c r="K13" i="23"/>
  <c r="P12" i="23"/>
  <c r="O12" i="23"/>
  <c r="N12" i="23"/>
  <c r="M12" i="23"/>
  <c r="L12" i="23"/>
  <c r="K12" i="23"/>
  <c r="P11" i="23"/>
  <c r="O11" i="23"/>
  <c r="N11" i="23"/>
  <c r="M11" i="23"/>
  <c r="L11" i="23"/>
  <c r="K11" i="23"/>
  <c r="P9" i="23"/>
  <c r="O9" i="23"/>
  <c r="N9" i="23"/>
  <c r="M9" i="23"/>
  <c r="L9" i="23"/>
  <c r="K9" i="23"/>
  <c r="P25" i="22"/>
  <c r="O25" i="22"/>
  <c r="N25" i="22"/>
  <c r="M25" i="22"/>
  <c r="L25" i="22"/>
  <c r="K25" i="22"/>
  <c r="P24" i="22"/>
  <c r="O24" i="22"/>
  <c r="N24" i="22"/>
  <c r="M24" i="22"/>
  <c r="L24" i="22"/>
  <c r="K24" i="22"/>
  <c r="P22" i="22"/>
  <c r="O22" i="22"/>
  <c r="N22" i="22"/>
  <c r="M22" i="22"/>
  <c r="L22" i="22"/>
  <c r="K22" i="22"/>
  <c r="P21" i="22"/>
  <c r="O21" i="22"/>
  <c r="N21" i="22"/>
  <c r="M21" i="22"/>
  <c r="L21" i="22"/>
  <c r="K21" i="22"/>
  <c r="P20" i="22"/>
  <c r="O20" i="22"/>
  <c r="N20" i="22"/>
  <c r="M20" i="22"/>
  <c r="L20" i="22"/>
  <c r="K20" i="22"/>
  <c r="P19" i="22"/>
  <c r="O19" i="22"/>
  <c r="N19" i="22"/>
  <c r="M19" i="22"/>
  <c r="L19" i="22"/>
  <c r="K19" i="22"/>
  <c r="P18" i="22"/>
  <c r="O18" i="22"/>
  <c r="N18" i="22"/>
  <c r="M18" i="22"/>
  <c r="L18" i="22"/>
  <c r="K18" i="22"/>
  <c r="P17" i="22"/>
  <c r="O17" i="22"/>
  <c r="N17" i="22"/>
  <c r="M17" i="22"/>
  <c r="L17" i="22"/>
  <c r="K17" i="22"/>
  <c r="P16" i="22"/>
  <c r="O16" i="22"/>
  <c r="N16" i="22"/>
  <c r="M16" i="22"/>
  <c r="L16" i="22"/>
  <c r="K16" i="22"/>
  <c r="P14" i="22"/>
  <c r="O14" i="22"/>
  <c r="N14" i="22"/>
  <c r="M14" i="22"/>
  <c r="L14" i="22"/>
  <c r="K14" i="22"/>
  <c r="P13" i="22"/>
  <c r="O13" i="22"/>
  <c r="N13" i="22"/>
  <c r="M13" i="22"/>
  <c r="L13" i="22"/>
  <c r="K13" i="22"/>
  <c r="P12" i="22"/>
  <c r="O12" i="22"/>
  <c r="N12" i="22"/>
  <c r="M12" i="22"/>
  <c r="L12" i="22"/>
  <c r="K12" i="22"/>
  <c r="P11" i="22"/>
  <c r="O11" i="22"/>
  <c r="N11" i="22"/>
  <c r="M11" i="22"/>
  <c r="L11" i="22"/>
  <c r="K11" i="22"/>
  <c r="O9" i="22"/>
  <c r="P9" i="22"/>
  <c r="N9" i="22"/>
  <c r="M9" i="22"/>
  <c r="L9" i="22"/>
  <c r="R23" i="21" l="1"/>
  <c r="R22" i="21"/>
  <c r="R21" i="21"/>
  <c r="R20" i="21"/>
  <c r="R19" i="21"/>
  <c r="R18" i="21"/>
  <c r="R17" i="21"/>
  <c r="R15" i="21"/>
  <c r="R14" i="21"/>
  <c r="R13" i="21"/>
  <c r="R12" i="21"/>
  <c r="R10" i="21"/>
  <c r="R25" i="21" l="1"/>
  <c r="R26" i="21"/>
  <c r="T10" i="21"/>
  <c r="V10" i="21"/>
  <c r="T12" i="21"/>
  <c r="V12" i="21"/>
  <c r="T13" i="21"/>
  <c r="V13" i="21"/>
  <c r="T14" i="21"/>
  <c r="V14" i="21"/>
  <c r="T15" i="21"/>
  <c r="V15" i="21"/>
  <c r="T17" i="21"/>
  <c r="V17" i="21"/>
  <c r="T18" i="21"/>
  <c r="V18" i="21"/>
  <c r="T19" i="21"/>
  <c r="V19" i="21"/>
  <c r="T20" i="21"/>
  <c r="V20" i="21"/>
  <c r="T21" i="21"/>
  <c r="V21" i="21"/>
  <c r="T22" i="21"/>
  <c r="V22" i="21"/>
  <c r="T23" i="21"/>
  <c r="V23" i="21"/>
  <c r="T25" i="21"/>
  <c r="V25" i="21"/>
  <c r="T26" i="21"/>
  <c r="V26" i="21"/>
  <c r="S10" i="21"/>
  <c r="U10" i="21"/>
  <c r="S12" i="21"/>
  <c r="U12" i="21"/>
  <c r="Q13" i="21"/>
  <c r="S13" i="21"/>
  <c r="U13" i="21"/>
  <c r="Q14" i="21"/>
  <c r="S14" i="21"/>
  <c r="U14" i="21"/>
  <c r="Q15" i="21"/>
  <c r="S15" i="21"/>
  <c r="U15" i="21"/>
  <c r="Q17" i="21"/>
  <c r="S17" i="21"/>
  <c r="U17" i="21"/>
  <c r="Q18" i="21"/>
  <c r="S18" i="21"/>
  <c r="U18" i="21"/>
  <c r="Q19" i="21"/>
  <c r="S19" i="21"/>
  <c r="U19" i="21"/>
  <c r="Q20" i="21"/>
  <c r="S20" i="21"/>
  <c r="U20" i="21"/>
  <c r="Q21" i="21"/>
  <c r="S21" i="21"/>
  <c r="U21" i="21"/>
  <c r="Q22" i="21"/>
  <c r="S22" i="21"/>
  <c r="U22" i="21"/>
  <c r="Q23" i="21"/>
  <c r="S23" i="21"/>
  <c r="U23" i="21"/>
  <c r="Q25" i="21"/>
  <c r="Q26" i="21"/>
  <c r="S25" i="21"/>
  <c r="U25" i="21"/>
  <c r="S26" i="21"/>
  <c r="U26" i="21"/>
  <c r="AR26" i="9" l="1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AO23" i="9" l="1"/>
  <c r="AI23" i="9"/>
  <c r="AE23" i="9"/>
  <c r="Y23" i="9"/>
  <c r="AO22" i="9"/>
  <c r="AI22" i="9"/>
  <c r="AE22" i="9"/>
  <c r="Y22" i="9"/>
  <c r="AO21" i="9"/>
  <c r="AI21" i="9"/>
  <c r="AE21" i="9"/>
  <c r="Y21" i="9"/>
  <c r="AO20" i="9"/>
  <c r="AI20" i="9"/>
  <c r="AE20" i="9"/>
  <c r="Y20" i="9"/>
  <c r="AO19" i="9"/>
  <c r="AI19" i="9"/>
  <c r="AE19" i="9"/>
  <c r="Y19" i="9"/>
  <c r="AO18" i="9"/>
  <c r="AI18" i="9"/>
  <c r="AE18" i="9"/>
  <c r="Y18" i="9"/>
  <c r="AO17" i="9"/>
  <c r="AI17" i="9"/>
  <c r="AE17" i="9"/>
  <c r="Y17" i="9"/>
  <c r="AO15" i="9"/>
  <c r="AI15" i="9"/>
  <c r="AE15" i="9"/>
  <c r="Y15" i="9"/>
  <c r="AO14" i="9"/>
  <c r="AI14" i="9"/>
  <c r="AE14" i="9"/>
  <c r="Y14" i="9"/>
  <c r="AO13" i="9"/>
  <c r="AI13" i="9"/>
  <c r="AE13" i="9"/>
  <c r="Y13" i="9"/>
  <c r="AO12" i="9"/>
  <c r="AI12" i="9"/>
  <c r="AE12" i="9"/>
  <c r="Y12" i="9"/>
  <c r="AO10" i="9"/>
  <c r="AI10" i="9"/>
  <c r="AE10" i="9"/>
  <c r="Y10" i="9"/>
  <c r="AA10" i="9" l="1"/>
  <c r="AC10" i="9"/>
  <c r="AG10" i="9"/>
  <c r="AK10" i="9"/>
  <c r="AM10" i="9"/>
  <c r="AQ10" i="9"/>
  <c r="AA12" i="9"/>
  <c r="AC12" i="9"/>
  <c r="AG12" i="9"/>
  <c r="AK12" i="9"/>
  <c r="AM12" i="9"/>
  <c r="AQ12" i="9"/>
  <c r="AA13" i="9"/>
  <c r="AC13" i="9"/>
  <c r="AG13" i="9"/>
  <c r="AK13" i="9"/>
  <c r="AM13" i="9"/>
  <c r="AQ13" i="9"/>
  <c r="AA14" i="9"/>
  <c r="AC14" i="9"/>
  <c r="AG14" i="9"/>
  <c r="AK14" i="9"/>
  <c r="AM14" i="9"/>
  <c r="AQ14" i="9"/>
  <c r="AA15" i="9"/>
  <c r="AC15" i="9"/>
  <c r="AG15" i="9"/>
  <c r="AK15" i="9"/>
  <c r="AM15" i="9"/>
  <c r="AQ15" i="9"/>
  <c r="AA17" i="9"/>
  <c r="AC17" i="9"/>
  <c r="AG17" i="9"/>
  <c r="AK17" i="9"/>
  <c r="AM17" i="9"/>
  <c r="AQ17" i="9"/>
  <c r="AA18" i="9"/>
  <c r="AC18" i="9"/>
  <c r="AG18" i="9"/>
  <c r="AK18" i="9"/>
  <c r="AM18" i="9"/>
  <c r="AQ18" i="9"/>
  <c r="AA19" i="9"/>
  <c r="AC19" i="9"/>
  <c r="AG19" i="9"/>
  <c r="AK19" i="9"/>
  <c r="AM19" i="9"/>
  <c r="AQ19" i="9"/>
  <c r="AA20" i="9"/>
  <c r="AC20" i="9"/>
  <c r="AG20" i="9"/>
  <c r="AK20" i="9"/>
  <c r="AM20" i="9"/>
  <c r="AQ20" i="9"/>
  <c r="AA21" i="9"/>
  <c r="AC21" i="9"/>
  <c r="AG21" i="9"/>
  <c r="AK21" i="9"/>
  <c r="AM21" i="9"/>
  <c r="AQ21" i="9"/>
  <c r="AA22" i="9"/>
  <c r="AC22" i="9"/>
  <c r="AG22" i="9"/>
  <c r="AK22" i="9"/>
  <c r="AM22" i="9"/>
  <c r="AQ22" i="9"/>
  <c r="AA23" i="9"/>
  <c r="AC23" i="9"/>
  <c r="AG23" i="9"/>
  <c r="AK23" i="9"/>
  <c r="Z10" i="9"/>
  <c r="AB10" i="9"/>
  <c r="AD10" i="9"/>
  <c r="AF10" i="9"/>
  <c r="AH10" i="9"/>
  <c r="AJ10" i="9"/>
  <c r="AL10" i="9"/>
  <c r="AN10" i="9"/>
  <c r="AP10" i="9"/>
  <c r="AR10" i="9"/>
  <c r="Z12" i="9"/>
  <c r="AB12" i="9"/>
  <c r="AD12" i="9"/>
  <c r="AF12" i="9"/>
  <c r="AH12" i="9"/>
  <c r="AJ12" i="9"/>
  <c r="AL12" i="9"/>
  <c r="AN12" i="9"/>
  <c r="AP12" i="9"/>
  <c r="AR12" i="9"/>
  <c r="Z13" i="9"/>
  <c r="AB13" i="9"/>
  <c r="AD13" i="9"/>
  <c r="AF13" i="9"/>
  <c r="AH13" i="9"/>
  <c r="AJ13" i="9"/>
  <c r="AL13" i="9"/>
  <c r="AN13" i="9"/>
  <c r="AP13" i="9"/>
  <c r="AR13" i="9"/>
  <c r="Z14" i="9"/>
  <c r="AB14" i="9"/>
  <c r="AD14" i="9"/>
  <c r="AF14" i="9"/>
  <c r="AH14" i="9"/>
  <c r="AJ14" i="9"/>
  <c r="AL14" i="9"/>
  <c r="AN14" i="9"/>
  <c r="AP14" i="9"/>
  <c r="AR14" i="9"/>
  <c r="Z15" i="9"/>
  <c r="AB15" i="9"/>
  <c r="AD15" i="9"/>
  <c r="AF15" i="9"/>
  <c r="AH15" i="9"/>
  <c r="AJ15" i="9"/>
  <c r="AL15" i="9"/>
  <c r="AN15" i="9"/>
  <c r="AP15" i="9"/>
  <c r="AR15" i="9"/>
  <c r="Z17" i="9"/>
  <c r="AB17" i="9"/>
  <c r="AD17" i="9"/>
  <c r="AF17" i="9"/>
  <c r="AH17" i="9"/>
  <c r="AJ17" i="9"/>
  <c r="AL17" i="9"/>
  <c r="AN17" i="9"/>
  <c r="AP17" i="9"/>
  <c r="AR17" i="9"/>
  <c r="Z18" i="9"/>
  <c r="AB18" i="9"/>
  <c r="AD18" i="9"/>
  <c r="AF18" i="9"/>
  <c r="AH18" i="9"/>
  <c r="AJ18" i="9"/>
  <c r="AL18" i="9"/>
  <c r="AN18" i="9"/>
  <c r="AP18" i="9"/>
  <c r="AR18" i="9"/>
  <c r="Z19" i="9"/>
  <c r="AB19" i="9"/>
  <c r="AD19" i="9"/>
  <c r="AF19" i="9"/>
  <c r="AH19" i="9"/>
  <c r="AJ19" i="9"/>
  <c r="AL19" i="9"/>
  <c r="AN19" i="9"/>
  <c r="AP19" i="9"/>
  <c r="AR19" i="9"/>
  <c r="Z20" i="9"/>
  <c r="AB20" i="9"/>
  <c r="AD20" i="9"/>
  <c r="AF20" i="9"/>
  <c r="AH20" i="9"/>
  <c r="AJ20" i="9"/>
  <c r="AL20" i="9"/>
  <c r="AN20" i="9"/>
  <c r="Z21" i="9"/>
  <c r="AB21" i="9"/>
  <c r="Z23" i="9"/>
  <c r="AB23" i="9"/>
  <c r="AP20" i="9"/>
  <c r="AR20" i="9"/>
  <c r="AD21" i="9"/>
  <c r="AF21" i="9"/>
  <c r="AH21" i="9"/>
  <c r="AJ21" i="9"/>
  <c r="AL21" i="9"/>
  <c r="AN21" i="9"/>
  <c r="AP21" i="9"/>
  <c r="AR21" i="9"/>
  <c r="Z22" i="9"/>
  <c r="AB22" i="9"/>
  <c r="AD22" i="9"/>
  <c r="AF22" i="9"/>
  <c r="AH22" i="9"/>
  <c r="AJ22" i="9"/>
  <c r="AL22" i="9"/>
  <c r="AN22" i="9"/>
  <c r="AP22" i="9"/>
  <c r="AR22" i="9"/>
  <c r="AD23" i="9"/>
  <c r="AF23" i="9"/>
  <c r="AH23" i="9"/>
  <c r="AJ23" i="9"/>
  <c r="AL23" i="9"/>
  <c r="AN23" i="9"/>
  <c r="AP23" i="9"/>
  <c r="AR23" i="9"/>
  <c r="AM23" i="9"/>
  <c r="AQ23" i="9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AL22" i="5"/>
  <c r="W14" i="3"/>
  <c r="AJ18" i="5"/>
  <c r="AI23" i="5"/>
  <c r="V14" i="7"/>
  <c r="W13" i="7"/>
  <c r="O14" i="7"/>
  <c r="P13" i="7"/>
  <c r="Q12" i="7"/>
  <c r="Z23" i="5"/>
  <c r="AB21" i="5"/>
  <c r="Z18" i="5"/>
  <c r="Y13" i="5"/>
  <c r="AF12" i="5"/>
  <c r="AR15" i="5"/>
  <c r="S10" i="3"/>
  <c r="AL15" i="5"/>
  <c r="AQ13" i="5"/>
  <c r="T15" i="3"/>
  <c r="X10" i="7"/>
  <c r="P10" i="7"/>
  <c r="AK14" i="5"/>
  <c r="AE15" i="5"/>
  <c r="AD13" i="5"/>
  <c r="AF10" i="5"/>
  <c r="W17" i="15" l="1"/>
  <c r="AR14" i="5"/>
  <c r="O15" i="3"/>
  <c r="Y12" i="5"/>
  <c r="AB20" i="5"/>
  <c r="AB17" i="5"/>
  <c r="Z19" i="5"/>
  <c r="AA22" i="5"/>
  <c r="X15" i="3"/>
  <c r="S15" i="3"/>
  <c r="P15" i="3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AC22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K22" i="5"/>
  <c r="AJ19" i="5"/>
  <c r="AJ14" i="5"/>
  <c r="AK23" i="5"/>
  <c r="AM23" i="5"/>
  <c r="H20" i="1"/>
  <c r="AI22" i="5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AO14" i="5"/>
  <c r="P10" i="3"/>
  <c r="O10" i="3"/>
  <c r="AK15" i="5"/>
  <c r="AI15" i="5"/>
  <c r="AB12" i="5"/>
  <c r="AC20" i="5"/>
  <c r="Z13" i="5"/>
  <c r="Y19" i="5"/>
  <c r="Y23" i="5"/>
  <c r="AB13" i="5"/>
  <c r="AC17" i="5"/>
  <c r="AA19" i="5"/>
  <c r="Y21" i="5"/>
  <c r="AB22" i="5"/>
  <c r="AA17" i="5"/>
  <c r="Z22" i="5"/>
  <c r="AC13" i="5"/>
  <c r="Z17" i="5"/>
  <c r="AC18" i="5"/>
  <c r="AA20" i="5"/>
  <c r="Y22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J22" i="5"/>
  <c r="AM22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AG22" i="5"/>
  <c r="S18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R15" i="7"/>
  <c r="AA15" i="5"/>
  <c r="R12" i="3"/>
  <c r="P14" i="3"/>
  <c r="I11" i="6"/>
  <c r="AL13" i="5"/>
  <c r="O13" i="3"/>
  <c r="I13" i="6"/>
  <c r="Q18" i="7" l="1"/>
  <c r="AO12" i="5"/>
  <c r="W22" i="3"/>
  <c r="X17" i="3"/>
  <c r="W20" i="7"/>
  <c r="V17" i="7"/>
  <c r="X22" i="7"/>
  <c r="AO22" i="5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L19" i="6"/>
  <c r="L14" i="6"/>
  <c r="K11" i="6"/>
  <c r="AK19" i="5"/>
  <c r="L18" i="6"/>
  <c r="K18" i="6"/>
  <c r="I12" i="2"/>
  <c r="I9" i="2"/>
  <c r="K13" i="2"/>
  <c r="T17" i="3"/>
  <c r="U22" i="3"/>
  <c r="V22" i="3"/>
  <c r="U19" i="3"/>
  <c r="V18" i="3"/>
  <c r="T23" i="7"/>
  <c r="W23" i="7"/>
  <c r="U21" i="7"/>
  <c r="X18" i="7"/>
  <c r="T18" i="7"/>
  <c r="AR23" i="5"/>
  <c r="AN19" i="5"/>
  <c r="AR22" i="5"/>
  <c r="AN22" i="5"/>
  <c r="AO17" i="5"/>
  <c r="O19" i="3"/>
  <c r="R23" i="3"/>
  <c r="O22" i="3"/>
  <c r="R19" i="3"/>
  <c r="P17" i="3"/>
  <c r="AD21" i="5"/>
  <c r="AD17" i="5"/>
  <c r="AF22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22" i="5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E22" i="5"/>
  <c r="AG20" i="5"/>
  <c r="AE18" i="5"/>
  <c r="AF17" i="5"/>
  <c r="AH22" i="5"/>
  <c r="AD22" i="5"/>
  <c r="AF20" i="5"/>
  <c r="AH18" i="5"/>
  <c r="AD18" i="5"/>
  <c r="S23" i="7"/>
  <c r="R20" i="7"/>
  <c r="O19" i="7"/>
  <c r="Q23" i="7"/>
  <c r="P20" i="7"/>
  <c r="S20" i="7"/>
  <c r="R17" i="7"/>
  <c r="AP12" i="5"/>
  <c r="J13" i="2"/>
  <c r="P13" i="3"/>
  <c r="P21" i="7"/>
  <c r="Q22" i="7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R23" i="7"/>
  <c r="Q15" i="7"/>
  <c r="L11" i="6"/>
  <c r="K13" i="6"/>
  <c r="J13" i="6"/>
  <c r="I19" i="6"/>
  <c r="AB15" i="5"/>
  <c r="Q13" i="3"/>
  <c r="O12" i="3"/>
  <c r="H19" i="1"/>
  <c r="I14" i="6"/>
  <c r="AI13" i="5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22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R19" i="7"/>
  <c r="S15" i="7"/>
  <c r="P15" i="7"/>
  <c r="J11" i="6"/>
  <c r="I21" i="6"/>
  <c r="Y15" i="5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P17" i="7"/>
  <c r="O15" i="7"/>
  <c r="L20" i="6"/>
  <c r="L16" i="6"/>
  <c r="I18" i="6"/>
  <c r="K20" i="6"/>
  <c r="K16" i="6"/>
  <c r="I20" i="6"/>
  <c r="I9" i="6"/>
  <c r="AC15" i="5"/>
  <c r="Z15" i="5"/>
  <c r="S13" i="3"/>
  <c r="J20" i="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V10" i="3"/>
  <c r="T10" i="3"/>
  <c r="U10" i="3"/>
  <c r="X10" i="3"/>
  <c r="W10" i="3"/>
  <c r="J12" i="6"/>
  <c r="L12" i="6"/>
  <c r="I12" i="6"/>
  <c r="K12" i="6"/>
  <c r="T12" i="3"/>
  <c r="U12" i="3"/>
  <c r="V12" i="3"/>
  <c r="X12" i="3"/>
  <c r="W12" i="3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  <c r="BC14" i="26" l="1"/>
  <c r="BG14" i="26"/>
  <c r="AY14" i="26"/>
  <c r="AY10" i="26"/>
  <c r="AR10" i="26" l="1"/>
  <c r="BH10" i="26"/>
  <c r="AZ15" i="26"/>
  <c r="AZ13" i="26"/>
  <c r="BH15" i="26"/>
  <c r="BH13" i="26"/>
  <c r="BD15" i="26"/>
  <c r="BD13" i="26"/>
  <c r="AP10" i="26"/>
  <c r="AW10" i="26"/>
  <c r="AX15" i="26"/>
  <c r="AW14" i="26"/>
  <c r="BF15" i="26"/>
  <c r="BE14" i="26"/>
  <c r="BB15" i="26"/>
  <c r="BA14" i="26"/>
  <c r="BB13" i="26"/>
  <c r="AS10" i="26"/>
  <c r="BF10" i="26"/>
  <c r="AX13" i="26"/>
  <c r="BF13" i="26"/>
  <c r="AT10" i="26"/>
  <c r="BA10" i="26"/>
  <c r="AQ10" i="26"/>
  <c r="AO10" i="26"/>
  <c r="AZ10" i="26"/>
  <c r="AX10" i="26"/>
  <c r="BG10" i="26"/>
  <c r="BE10" i="26"/>
  <c r="AY15" i="26"/>
  <c r="AW15" i="26"/>
  <c r="AZ14" i="26"/>
  <c r="AX14" i="26"/>
  <c r="AY13" i="26"/>
  <c r="AW13" i="26"/>
  <c r="BG15" i="26"/>
  <c r="BE15" i="26"/>
  <c r="BH14" i="26"/>
  <c r="BF14" i="26"/>
  <c r="BG13" i="26"/>
  <c r="BE13" i="26"/>
  <c r="BC15" i="26"/>
  <c r="BA15" i="26"/>
  <c r="BD14" i="26"/>
  <c r="BB14" i="26"/>
  <c r="BC13" i="26"/>
  <c r="BA13" i="26"/>
  <c r="AI10" i="26"/>
  <c r="AL17" i="26"/>
  <c r="AL12" i="26"/>
  <c r="AT17" i="26"/>
  <c r="AT12" i="26"/>
  <c r="BB17" i="26"/>
  <c r="BB12" i="26"/>
  <c r="AP15" i="26"/>
  <c r="AQ12" i="26"/>
  <c r="AX21" i="26"/>
  <c r="BF21" i="26"/>
  <c r="BH19" i="26"/>
  <c r="BG18" i="26"/>
  <c r="AL21" i="26"/>
  <c r="AK19" i="26"/>
  <c r="AN18" i="26"/>
  <c r="AI22" i="26"/>
  <c r="AT22" i="26"/>
  <c r="AU19" i="26"/>
  <c r="BB22" i="26"/>
  <c r="BC19" i="26"/>
  <c r="BB18" i="26"/>
  <c r="AH26" i="26"/>
  <c r="AH25" i="26"/>
  <c r="AP22" i="26"/>
  <c r="AP19" i="26"/>
  <c r="M9" i="25"/>
  <c r="L21" i="25"/>
  <c r="L19" i="25"/>
  <c r="L17" i="25"/>
  <c r="M12" i="25" l="1"/>
  <c r="N14" i="25"/>
  <c r="L16" i="25"/>
  <c r="L20" i="25"/>
  <c r="AP20" i="26"/>
  <c r="AR18" i="26"/>
  <c r="BB20" i="26"/>
  <c r="AT18" i="26"/>
  <c r="AT20" i="26"/>
  <c r="AL23" i="26"/>
  <c r="BF23" i="26"/>
  <c r="AX23" i="26"/>
  <c r="AP13" i="26"/>
  <c r="AH13" i="26"/>
  <c r="AH14" i="26"/>
  <c r="AH15" i="26"/>
  <c r="AH17" i="26"/>
  <c r="AH18" i="26"/>
  <c r="AH19" i="26"/>
  <c r="AH20" i="26"/>
  <c r="AH21" i="26"/>
  <c r="AT14" i="26"/>
  <c r="AL14" i="26"/>
  <c r="BF17" i="26"/>
  <c r="AW12" i="26"/>
  <c r="AX17" i="26"/>
  <c r="L18" i="25"/>
  <c r="O25" i="25"/>
  <c r="L24" i="25"/>
  <c r="P13" i="25"/>
  <c r="L22" i="25"/>
  <c r="P12" i="25"/>
  <c r="P14" i="25"/>
  <c r="N16" i="25"/>
  <c r="P16" i="25"/>
  <c r="N17" i="25"/>
  <c r="P17" i="25"/>
  <c r="N18" i="25"/>
  <c r="P18" i="25"/>
  <c r="N19" i="25"/>
  <c r="P19" i="25"/>
  <c r="N20" i="25"/>
  <c r="P20" i="25"/>
  <c r="N21" i="25"/>
  <c r="P21" i="25"/>
  <c r="N22" i="25"/>
  <c r="P22" i="25"/>
  <c r="N12" i="25"/>
  <c r="L12" i="25"/>
  <c r="P24" i="25"/>
  <c r="O12" i="25"/>
  <c r="O13" i="25"/>
  <c r="O14" i="25"/>
  <c r="K16" i="25"/>
  <c r="O16" i="25"/>
  <c r="M17" i="25"/>
  <c r="M18" i="25"/>
  <c r="K19" i="25"/>
  <c r="O19" i="25"/>
  <c r="K20" i="25"/>
  <c r="O20" i="25"/>
  <c r="M21" i="25"/>
  <c r="M22" i="25"/>
  <c r="O24" i="25"/>
  <c r="M25" i="25"/>
  <c r="P25" i="25"/>
  <c r="N24" i="25"/>
  <c r="L25" i="25"/>
  <c r="N13" i="25"/>
  <c r="K11" i="25"/>
  <c r="K12" i="25"/>
  <c r="N9" i="25"/>
  <c r="N11" i="25"/>
  <c r="K25" i="25"/>
  <c r="N25" i="25"/>
  <c r="M13" i="25"/>
  <c r="M14" i="25"/>
  <c r="M16" i="25"/>
  <c r="K17" i="25"/>
  <c r="O17" i="25"/>
  <c r="K18" i="25"/>
  <c r="O18" i="25"/>
  <c r="M19" i="25"/>
  <c r="M20" i="25"/>
  <c r="K21" i="25"/>
  <c r="O21" i="25"/>
  <c r="K22" i="25"/>
  <c r="O22" i="25"/>
  <c r="O9" i="25"/>
  <c r="L9" i="25"/>
  <c r="AR20" i="26"/>
  <c r="AO21" i="26"/>
  <c r="BD22" i="26"/>
  <c r="BC18" i="26"/>
  <c r="BD19" i="26"/>
  <c r="AV20" i="26"/>
  <c r="AS21" i="26"/>
  <c r="AS23" i="26"/>
  <c r="AT19" i="26"/>
  <c r="AW18" i="26"/>
  <c r="AN21" i="26"/>
  <c r="AN19" i="26"/>
  <c r="BE20" i="26"/>
  <c r="BH21" i="26"/>
  <c r="BE22" i="26"/>
  <c r="AY18" i="26"/>
  <c r="AW20" i="26"/>
  <c r="AW22" i="26"/>
  <c r="AZ23" i="26"/>
  <c r="AW19" i="26"/>
  <c r="AR13" i="26"/>
  <c r="AO14" i="26"/>
  <c r="AO17" i="26"/>
  <c r="BD17" i="26"/>
  <c r="AV12" i="26"/>
  <c r="AV17" i="26"/>
  <c r="AN12" i="26"/>
  <c r="AN17" i="26"/>
  <c r="BE12" i="26"/>
  <c r="BH17" i="26"/>
  <c r="AZ12" i="26"/>
  <c r="AK10" i="26"/>
  <c r="AR19" i="26"/>
  <c r="AO20" i="26"/>
  <c r="AP21" i="26"/>
  <c r="AO22" i="26"/>
  <c r="AQ22" i="26"/>
  <c r="AP18" i="26"/>
  <c r="AG25" i="26"/>
  <c r="AG26" i="26"/>
  <c r="BD18" i="26"/>
  <c r="BA19" i="26"/>
  <c r="BA20" i="26"/>
  <c r="BA22" i="26"/>
  <c r="BC22" i="26"/>
  <c r="BA18" i="26"/>
  <c r="AV18" i="26"/>
  <c r="AU20" i="26"/>
  <c r="AV21" i="26"/>
  <c r="AU22" i="26"/>
  <c r="AV23" i="26"/>
  <c r="AS18" i="26"/>
  <c r="AV19" i="26"/>
  <c r="AL18" i="26"/>
  <c r="AM21" i="26"/>
  <c r="AM23" i="26"/>
  <c r="BF19" i="26"/>
  <c r="BE21" i="26"/>
  <c r="BE23" i="26"/>
  <c r="BF18" i="26"/>
  <c r="AX19" i="26"/>
  <c r="AW21" i="26"/>
  <c r="AX22" i="26"/>
  <c r="AW23" i="26"/>
  <c r="AX18" i="26"/>
  <c r="AR12" i="26"/>
  <c r="AP14" i="26"/>
  <c r="AQ15" i="26"/>
  <c r="AP12" i="26"/>
  <c r="AI13" i="26"/>
  <c r="AG14" i="26"/>
  <c r="AI15" i="26"/>
  <c r="AG17" i="26"/>
  <c r="AI18" i="26"/>
  <c r="AG19" i="26"/>
  <c r="AI20" i="26"/>
  <c r="AG21" i="26"/>
  <c r="AG13" i="26"/>
  <c r="BC12" i="26"/>
  <c r="BC17" i="26"/>
  <c r="AU12" i="26"/>
  <c r="AS14" i="26"/>
  <c r="AS17" i="26"/>
  <c r="AK14" i="26"/>
  <c r="AM17" i="26"/>
  <c r="BE17" i="26"/>
  <c r="AY17" i="26"/>
  <c r="AO12" i="26"/>
  <c r="AL10" i="26"/>
  <c r="AH10" i="26"/>
  <c r="AG23" i="26"/>
  <c r="AQ18" i="26"/>
  <c r="BC10" i="26"/>
  <c r="AV10" i="26"/>
  <c r="AU10" i="26"/>
  <c r="L14" i="25"/>
  <c r="L13" i="25"/>
  <c r="AM18" i="26"/>
  <c r="K24" i="25"/>
  <c r="K9" i="25"/>
  <c r="O11" i="25"/>
  <c r="P9" i="25"/>
  <c r="P11" i="25"/>
  <c r="AR22" i="26"/>
  <c r="AO23" i="26"/>
  <c r="AO19" i="26"/>
  <c r="AI23" i="26"/>
  <c r="AJ25" i="26"/>
  <c r="AJ26" i="26"/>
  <c r="AH23" i="26"/>
  <c r="BD20" i="26"/>
  <c r="BA21" i="26"/>
  <c r="BA23" i="26"/>
  <c r="AU21" i="26"/>
  <c r="AV22" i="26"/>
  <c r="AK20" i="26"/>
  <c r="AK22" i="26"/>
  <c r="AN23" i="26"/>
  <c r="AK18" i="26"/>
  <c r="BG22" i="26"/>
  <c r="BH23" i="26"/>
  <c r="BH18" i="26"/>
  <c r="BE19" i="26"/>
  <c r="AY20" i="26"/>
  <c r="AZ21" i="26"/>
  <c r="AZ18" i="26"/>
  <c r="AQ14" i="26"/>
  <c r="AR15" i="26"/>
  <c r="AJ13" i="26"/>
  <c r="AJ14" i="26"/>
  <c r="AJ15" i="26"/>
  <c r="AJ17" i="26"/>
  <c r="AJ18" i="26"/>
  <c r="AJ19" i="26"/>
  <c r="AJ20" i="26"/>
  <c r="AJ21" i="26"/>
  <c r="AH22" i="26"/>
  <c r="BD12" i="26"/>
  <c r="AS13" i="26"/>
  <c r="AV14" i="26"/>
  <c r="AS15" i="26"/>
  <c r="AK13" i="26"/>
  <c r="AN14" i="26"/>
  <c r="AK15" i="26"/>
  <c r="AZ17" i="26"/>
  <c r="AG12" i="26"/>
  <c r="AQ20" i="26"/>
  <c r="AR21" i="26"/>
  <c r="AP23" i="26"/>
  <c r="AQ19" i="26"/>
  <c r="AI25" i="26"/>
  <c r="AI26" i="26"/>
  <c r="AJ22" i="26"/>
  <c r="AJ23" i="26"/>
  <c r="BC20" i="26"/>
  <c r="BB23" i="26"/>
  <c r="BB19" i="26"/>
  <c r="AS19" i="26"/>
  <c r="AS20" i="26"/>
  <c r="AT21" i="26"/>
  <c r="AS22" i="26"/>
  <c r="AT23" i="26"/>
  <c r="BE18" i="26"/>
  <c r="AO18" i="26"/>
  <c r="AM19" i="26"/>
  <c r="AK21" i="26"/>
  <c r="AK23" i="26"/>
  <c r="AL19" i="26"/>
  <c r="BG21" i="26"/>
  <c r="BG23" i="26"/>
  <c r="BG19" i="26"/>
  <c r="AX20" i="26"/>
  <c r="AY21" i="26"/>
  <c r="AZ22" i="26"/>
  <c r="AY23" i="26"/>
  <c r="AY19" i="26"/>
  <c r="AO13" i="26"/>
  <c r="AQ13" i="26"/>
  <c r="AR14" i="26"/>
  <c r="AO15" i="26"/>
  <c r="AI14" i="26"/>
  <c r="AG15" i="26"/>
  <c r="AI17" i="26"/>
  <c r="AG18" i="26"/>
  <c r="AI19" i="26"/>
  <c r="AG20" i="26"/>
  <c r="AI21" i="26"/>
  <c r="AG22" i="26"/>
  <c r="BA17" i="26"/>
  <c r="BA12" i="26"/>
  <c r="AU14" i="26"/>
  <c r="AU17" i="26"/>
  <c r="AS12" i="26"/>
  <c r="AM12" i="26"/>
  <c r="AM14" i="26"/>
  <c r="AK17" i="26"/>
  <c r="BG12" i="26"/>
  <c r="BG17" i="26"/>
  <c r="AY12" i="26"/>
  <c r="AW17" i="26"/>
  <c r="AX12" i="26"/>
  <c r="AN10" i="26"/>
  <c r="AK12" i="26"/>
  <c r="AJ10" i="26"/>
  <c r="AU18" i="26"/>
  <c r="AG10" i="26"/>
  <c r="BD10" i="26"/>
  <c r="M24" i="25"/>
  <c r="K14" i="25"/>
  <c r="K13" i="25"/>
  <c r="BB10" i="26"/>
  <c r="AP17" i="26" l="1"/>
  <c r="BH22" i="26"/>
  <c r="BF20" i="26"/>
  <c r="BD21" i="26"/>
  <c r="BH12" i="26"/>
  <c r="BF12" i="26"/>
  <c r="AZ20" i="26"/>
  <c r="BF22" i="26"/>
  <c r="BH20" i="26"/>
  <c r="AY22" i="26"/>
  <c r="BG20" i="26"/>
  <c r="BB21" i="26"/>
  <c r="BC23" i="26"/>
  <c r="BC21" i="26"/>
  <c r="AH12" i="26"/>
  <c r="AL13" i="26"/>
  <c r="AM15" i="26"/>
  <c r="AJ12" i="26"/>
  <c r="AN15" i="26"/>
  <c r="AN13" i="26"/>
  <c r="AV15" i="26"/>
  <c r="AT13" i="26"/>
  <c r="AL22" i="26"/>
  <c r="AN20" i="26"/>
  <c r="AM10" i="26"/>
  <c r="AM13" i="26"/>
  <c r="AU13" i="26"/>
  <c r="AQ17" i="26"/>
  <c r="AM22" i="26"/>
  <c r="AQ21" i="26"/>
  <c r="AL15" i="26"/>
  <c r="AT15" i="26"/>
  <c r="AV13" i="26"/>
  <c r="AR17" i="26"/>
  <c r="AN22" i="26"/>
  <c r="AL20" i="26"/>
  <c r="BD23" i="26"/>
  <c r="AR23" i="26"/>
  <c r="AI12" i="26"/>
  <c r="AU15" i="26"/>
  <c r="AZ19" i="26"/>
  <c r="AM20" i="26"/>
  <c r="AU23" i="26"/>
  <c r="AQ23" i="26"/>
  <c r="M11" i="25"/>
  <c r="L11" i="25"/>
</calcChain>
</file>

<file path=xl/sharedStrings.xml><?xml version="1.0" encoding="utf-8"?>
<sst xmlns="http://schemas.openxmlformats.org/spreadsheetml/2006/main" count="1207" uniqueCount="134">
  <si>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</si>
  <si>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</si>
  <si>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</si>
  <si>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</si>
  <si>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</si>
  <si>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</si>
  <si>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</si>
  <si>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</si>
  <si>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</si>
  <si>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</si>
  <si>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</si>
  <si>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</si>
  <si>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</si>
  <si>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</si>
  <si>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</si>
  <si>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</si>
  <si>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</si>
  <si>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</si>
  <si>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</si>
  <si>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</si>
  <si>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</si>
  <si>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</si>
  <si>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</si>
  <si>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</si>
  <si>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</si>
  <si>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</si>
  <si>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</si>
  <si>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</si>
  <si>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</si>
  <si>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</si>
  <si>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</si>
  <si>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</si>
  <si>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</si>
  <si>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</si>
  <si>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</si>
  <si>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</si>
  <si>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</si>
  <si>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</si>
  <si>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</si>
  <si>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</si>
  <si>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</si>
  <si>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</si>
  <si>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</si>
  <si>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</si>
  <si>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</si>
  <si>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</si>
  <si>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</si>
  <si>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</si>
  <si>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</si>
  <si>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</si>
  <si>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</si>
  <si>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</si>
  <si>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</si>
  <si>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</si>
  <si>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</si>
  <si>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</si>
  <si>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</si>
  <si>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</si>
  <si>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</si>
  <si>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</si>
  <si>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</si>
  <si>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</si>
  <si>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</si>
  <si>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</si>
  <si>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</si>
  <si>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</si>
  <si>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</si>
  <si>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</si>
  <si>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</si>
  <si>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</si>
  <si>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</si>
  <si>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</si>
  <si>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</si>
  <si>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Não elegível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</si>
  <si>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</si>
  <si>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</si>
  <si>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</si>
  <si>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</si>
  <si>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</si>
  <si>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</si>
  <si>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Quadro 1. Qual a situação que melhor descreve a sua empresa no momento de resposta a este questionário?</t>
  </si>
  <si>
    <t>Quadro 2. Qual o impacto dos seguintes motivos para o encerramento definitivo da sua empresa?</t>
  </si>
  <si>
    <t>Está a aumentar muito</t>
  </si>
  <si>
    <t>Está a aumentar pouco</t>
  </si>
  <si>
    <t>Sem alteração</t>
  </si>
  <si>
    <t>Está a diminuir pouco</t>
  </si>
  <si>
    <t>Está a diminuir muito</t>
  </si>
  <si>
    <t>Evolução das medidas de contenção</t>
  </si>
  <si>
    <t>Variações nas encomendas/clientes</t>
  </si>
  <si>
    <t>Alterações na cadeia de fornecimentos</t>
  </si>
  <si>
    <t>Variações no pessoal ao serviço da empresa</t>
  </si>
  <si>
    <t>Impacto muito positivo</t>
  </si>
  <si>
    <t>Impacto positivo</t>
  </si>
  <si>
    <t>Impacto negativo</t>
  </si>
  <si>
    <t>Impacto muito negativo</t>
  </si>
  <si>
    <t>Em teletrabalho</t>
  </si>
  <si>
    <t>Com presença alternada nas instalações da empresa</t>
  </si>
  <si>
    <t>Não tem pessoas nesta situação</t>
  </si>
  <si>
    <t>Alteração do númerro de pessoas ao serviço em layoff</t>
  </si>
  <si>
    <t>Variação do número de contrato a prazo</t>
  </si>
  <si>
    <t>Variação do número de contratos por tempo indeterminado</t>
  </si>
  <si>
    <t>Variações dos dias de faltas por doença ou para apoio à família</t>
  </si>
  <si>
    <t>Alteração do número de pessoas ao serviço em layoff</t>
  </si>
  <si>
    <t>1ª quinzena de junho 2020</t>
  </si>
  <si>
    <t xml:space="preserve"> Quadro 3. Na 1ª quinzena de junho a pandemia COVID-19 está a ter um impacto no volume de negócios da sua empresa? (compare com a situação expectável na ausência dos efeitos da pandemia)</t>
  </si>
  <si>
    <t>Quadro 3.1 Indique a melhor estimativa para a redução ou aumento no volume de negócios da sua empresa na 1ª quinzena de junho de 2020</t>
  </si>
  <si>
    <t xml:space="preserve">Quadro 3A. Quanto tempo estima que seja necessário para que o volume de negócios da sua empresa volte ao nível normal? (Compare com a situação expectável sem pandemia) </t>
  </si>
  <si>
    <t>Quadro 4. Como está a evoluir o volume de negócios da sua empresa na 1ª quinzena de junho de 2020? (compare com a 2ª quinzena de maio de 2020)</t>
  </si>
  <si>
    <t>Quadro 5. Como caracteriza o impacto dos seguintes motivos para a evolução do volume de negócios da sua empresa, na 1ª quinzena de junho de 2020? (compare com a 2ª quinzena de maio de 2020)</t>
  </si>
  <si>
    <t>Quadro 6. Na 1ª quinzena de junho a pandemia COVID-19 está a ter um impacto no número de pessoas ao serviço efetivamente a trabalhar na sua empresa? (compare com a situação expectável na ausência dos efeitos da pandemia)</t>
  </si>
  <si>
    <t>Quadro 6.1. Indique a melhor estimativa para a redução ou aumento nas pessoas ao serviço da sua empresa na 1ª quinzena de junho de 2020</t>
  </si>
  <si>
    <t>Quadro 7. Como está a evoluir o pessoal ao serviço efetivamente a trabalhar na sua empresa na 1ª quinzena de junho de 2020? (compare com a 2ª quinzena de maio de 2020)</t>
  </si>
  <si>
    <t>Quadro 8. Como caracteriza o impacto dos seguintes motivos para a evolução do pessoal ao serviço efetivamente a trabalhar na sua empresa na 1ª quinzena de junho de 2020? (compare com a 2ª quinzena de maio de 2020)</t>
  </si>
  <si>
    <t>Quadro 9. Relativamente ao pessoal ao serviço efetivamente a trabalhar, indique a percentagem de pessoas que, na 1ª quinzena de junho de 2020, estão em teletrabalho ou a trabalhar com presença alternada nas instalações da empresa</t>
  </si>
  <si>
    <t>Menos de um mês</t>
  </si>
  <si>
    <t>Um ou dois meses</t>
  </si>
  <si>
    <t>De três a seis meses</t>
  </si>
  <si>
    <t>Superior a seis meses</t>
  </si>
  <si>
    <t xml:space="preserve">O volume de negócios não deverá voltar ao nível normal </t>
  </si>
  <si>
    <t>Quadro 11. Devido à pandemia COVID-19 tenciona alterar de forma permanente a sua atividade nos seguintes aspetos?</t>
  </si>
  <si>
    <t xml:space="preserve">Reforçar o investimento em tecnologias de informação </t>
  </si>
  <si>
    <t>Aumentar o recurso ao teletrabalho</t>
  </si>
  <si>
    <t>Alterar as cadeias de fornecimento</t>
  </si>
  <si>
    <t>Aumentar os stocks de produtos necessários à atividade</t>
  </si>
  <si>
    <t xml:space="preserve">Redirecionar os mercados alvo </t>
  </si>
  <si>
    <t>Alterar a gama de produtos vendidos/serviços prestados</t>
  </si>
  <si>
    <t>Mudar a atividade principal da empresa</t>
  </si>
  <si>
    <t>Muito provável</t>
  </si>
  <si>
    <t>Pouco provável</t>
  </si>
  <si>
    <t>Nada provável</t>
  </si>
  <si>
    <t>Quadro 10. A sua empresa beneficiou ou está a planear beneficiar de uma ou mais das seguintes medidas apresentadas pelo Governo devido à pandemia COVID-19?</t>
  </si>
  <si>
    <t>Quadro 12. Nota Técnica</t>
  </si>
  <si>
    <t>VERSÃO ATUALIZADA</t>
  </si>
  <si>
    <t>Esta versão dos quadros foi atualizada com as respostas recebidas depois de  16 de junho 2020  (+107 respostas do que na versão publicada a 19 de junho de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</si>
</sst>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3A8640"/>
      <name val="Calibri"/>
      <family val="2"/>
      <scheme val="minor"/>
    </font>
    <font>
      <sz val="11"/>
      <color rgb="FF3A864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458815271462"/>
      </right>
      <top/>
      <bottom/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3" fontId="2" fillId="2" borderId="35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1" fontId="2" fillId="0" borderId="33" xfId="0" applyNumberFormat="1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3" fontId="2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1" fontId="2" fillId="0" borderId="41" xfId="0" applyNumberFormat="1" applyFont="1" applyBorder="1" applyAlignment="1">
      <alignment wrapText="1"/>
    </xf>
    <xf numFmtId="1" fontId="2" fillId="0" borderId="42" xfId="0" applyNumberFormat="1" applyFont="1" applyBorder="1" applyAlignment="1">
      <alignment wrapText="1"/>
    </xf>
    <xf numFmtId="3" fontId="2" fillId="0" borderId="43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0" fillId="0" borderId="41" xfId="0" applyBorder="1"/>
    <xf numFmtId="3" fontId="2" fillId="0" borderId="42" xfId="0" applyNumberFormat="1" applyFont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2" fillId="0" borderId="33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164" fontId="2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wrapText="1"/>
    </xf>
    <xf numFmtId="164" fontId="2" fillId="0" borderId="43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0" fontId="0" fillId="0" borderId="42" xfId="0" applyBorder="1"/>
    <xf numFmtId="164" fontId="2" fillId="0" borderId="28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vertical="center"/>
    </xf>
    <xf numFmtId="164" fontId="2" fillId="2" borderId="52" xfId="0" applyNumberFormat="1" applyFont="1" applyFill="1" applyBorder="1" applyAlignment="1">
      <alignment vertical="center"/>
    </xf>
    <xf numFmtId="164" fontId="2" fillId="2" borderId="53" xfId="0" applyNumberFormat="1" applyFont="1" applyFill="1" applyBorder="1" applyAlignment="1">
      <alignment vertical="center"/>
    </xf>
    <xf numFmtId="164" fontId="2" fillId="0" borderId="54" xfId="0" applyNumberFormat="1" applyFont="1" applyBorder="1" applyAlignment="1">
      <alignment wrapText="1"/>
    </xf>
    <xf numFmtId="164" fontId="2" fillId="0" borderId="55" xfId="0" applyNumberFormat="1" applyFont="1" applyBorder="1" applyAlignment="1">
      <alignment wrapText="1"/>
    </xf>
    <xf numFmtId="164" fontId="2" fillId="0" borderId="56" xfId="0" applyNumberFormat="1" applyFont="1" applyBorder="1" applyAlignment="1">
      <alignment wrapText="1"/>
    </xf>
    <xf numFmtId="164" fontId="2" fillId="0" borderId="51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53" xfId="0" applyNumberFormat="1" applyFont="1" applyBorder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164" fontId="2" fillId="2" borderId="57" xfId="0" applyNumberFormat="1" applyFont="1" applyFill="1" applyBorder="1" applyAlignment="1">
      <alignment vertical="center"/>
    </xf>
    <xf numFmtId="164" fontId="2" fillId="0" borderId="58" xfId="0" applyNumberFormat="1" applyFont="1" applyBorder="1" applyAlignment="1">
      <alignment wrapText="1"/>
    </xf>
    <xf numFmtId="164" fontId="2" fillId="0" borderId="57" xfId="0" applyNumberFormat="1" applyFont="1" applyBorder="1" applyAlignment="1">
      <alignment vertical="center"/>
    </xf>
    <xf numFmtId="0" fontId="0" fillId="0" borderId="58" xfId="0" applyBorder="1"/>
    <xf numFmtId="3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28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2" borderId="36" xfId="0" applyNumberFormat="1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41" xfId="0" applyFont="1" applyBorder="1" applyAlignment="1">
      <alignment vertical="center" wrapText="1"/>
    </xf>
    <xf numFmtId="3" fontId="2" fillId="2" borderId="43" xfId="0" applyNumberFormat="1" applyFont="1" applyFill="1" applyBorder="1" applyAlignment="1">
      <alignment horizontal="right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164" fontId="2" fillId="2" borderId="59" xfId="0" applyNumberFormat="1" applyFont="1" applyFill="1" applyBorder="1" applyAlignment="1">
      <alignment vertical="center"/>
    </xf>
    <xf numFmtId="164" fontId="2" fillId="0" borderId="59" xfId="0" applyNumberFormat="1" applyFont="1" applyBorder="1" applyAlignment="1">
      <alignment vertical="center"/>
    </xf>
    <xf numFmtId="164" fontId="2" fillId="2" borderId="60" xfId="0" applyNumberFormat="1" applyFont="1" applyFill="1" applyBorder="1" applyAlignment="1">
      <alignment vertical="center"/>
    </xf>
    <xf numFmtId="164" fontId="2" fillId="2" borderId="61" xfId="0" applyNumberFormat="1" applyFont="1" applyFill="1" applyBorder="1" applyAlignment="1">
      <alignment vertical="center"/>
    </xf>
    <xf numFmtId="164" fontId="2" fillId="0" borderId="62" xfId="0" applyNumberFormat="1" applyFont="1" applyBorder="1" applyAlignment="1">
      <alignment wrapText="1"/>
    </xf>
    <xf numFmtId="164" fontId="2" fillId="0" borderId="63" xfId="0" applyNumberFormat="1" applyFont="1" applyBorder="1" applyAlignment="1">
      <alignment wrapText="1"/>
    </xf>
    <xf numFmtId="164" fontId="2" fillId="0" borderId="60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vertical="center"/>
    </xf>
    <xf numFmtId="0" fontId="0" fillId="0" borderId="62" xfId="0" applyBorder="1"/>
    <xf numFmtId="0" fontId="0" fillId="0" borderId="63" xfId="0" applyBorder="1"/>
    <xf numFmtId="164" fontId="2" fillId="2" borderId="64" xfId="0" applyNumberFormat="1" applyFont="1" applyFill="1" applyBorder="1" applyAlignment="1">
      <alignment vertical="center"/>
    </xf>
    <xf numFmtId="164" fontId="2" fillId="2" borderId="65" xfId="0" applyNumberFormat="1" applyFont="1" applyFill="1" applyBorder="1" applyAlignment="1">
      <alignment vertical="center"/>
    </xf>
    <xf numFmtId="164" fontId="2" fillId="0" borderId="66" xfId="0" applyNumberFormat="1" applyFont="1" applyBorder="1" applyAlignment="1">
      <alignment wrapText="1"/>
    </xf>
    <xf numFmtId="164" fontId="2" fillId="0" borderId="67" xfId="0" applyNumberFormat="1" applyFont="1" applyBorder="1" applyAlignment="1">
      <alignment wrapText="1"/>
    </xf>
    <xf numFmtId="164" fontId="2" fillId="0" borderId="64" xfId="0" applyNumberFormat="1" applyFont="1" applyBorder="1" applyAlignment="1">
      <alignment vertical="center"/>
    </xf>
    <xf numFmtId="164" fontId="2" fillId="0" borderId="65" xfId="0" applyNumberFormat="1" applyFont="1" applyBorder="1" applyAlignment="1">
      <alignment vertical="center"/>
    </xf>
    <xf numFmtId="0" fontId="0" fillId="0" borderId="66" xfId="0" applyBorder="1"/>
    <xf numFmtId="0" fontId="0" fillId="0" borderId="67" xfId="0" applyBorder="1"/>
    <xf numFmtId="164" fontId="2" fillId="0" borderId="71" xfId="0" applyNumberFormat="1" applyFont="1" applyBorder="1" applyAlignment="1">
      <alignment vertical="center"/>
    </xf>
    <xf numFmtId="164" fontId="2" fillId="0" borderId="71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164" fontId="2" fillId="0" borderId="43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3.42578125" style="32" customWidth="1"/>
    <col min="2" max="2" width="30" customWidth="1"/>
  </cols>
  <sheetData>
    <row r="1" spans="1:2" ht="18" x14ac:dyDescent="0.25">
      <c r="B1" s="1" t="s">
        <v>58</v>
      </c>
    </row>
    <row r="2" spans="1:2" ht="18" x14ac:dyDescent="0.25">
      <c r="B2" s="1" t="s">
        <v>103</v>
      </c>
    </row>
    <row r="4" spans="1:2" ht="18" x14ac:dyDescent="0.25">
      <c r="B4" s="1" t="s">
        <v>59</v>
      </c>
    </row>
    <row r="6" spans="1:2" ht="19.5" customHeight="1" x14ac:dyDescent="0.25">
      <c r="A6" s="46" t="s">
        <v>60</v>
      </c>
      <c r="B6" s="36" t="str">
        <f>Amostra!B4</f>
        <v>Quadro 0. Resumo da Amostra e das Respostas</v>
      </c>
    </row>
    <row r="7" spans="1:2" ht="6.95" customHeight="1" x14ac:dyDescent="0.25">
      <c r="A7" s="46"/>
      <c r="B7" s="48"/>
    </row>
    <row r="8" spans="1:2" ht="19.5" customHeight="1" x14ac:dyDescent="0.25">
      <c r="A8" s="46" t="s">
        <v>60</v>
      </c>
      <c r="B8" s="36" t="str">
        <f>'Q1'!B4</f>
        <v>Quadro 1. Qual a situação que melhor descreve a sua empresa no momento de resposta a este questionário?</v>
      </c>
    </row>
    <row r="9" spans="1:2" ht="19.5" customHeight="1" x14ac:dyDescent="0.25">
      <c r="A9" s="46" t="s">
        <v>60</v>
      </c>
      <c r="B9" s="36" t="str">
        <f>'Q2'!B4</f>
        <v>Quadro 2. Qual o impacto dos seguintes motivos para o encerramento definitivo da sua empresa?</v>
      </c>
    </row>
    <row r="10" spans="1:2" ht="19.5" customHeight="1" x14ac:dyDescent="0.25">
      <c r="A10" s="46" t="s">
        <v>60</v>
      </c>
      <c r="B10" s="36" t="str">
        <f>'Q3'!B4</f>
        <v xml:space="preserve"> Quadro 3. Na 1ª quinzena de junho a pandemia COVID-19 está a ter um impacto no volume de negócios da sua empresa? (compare com a situação expectável na ausência dos efeitos da pandemia)</v>
      </c>
    </row>
    <row r="11" spans="1:2" ht="19.5" customHeight="1" x14ac:dyDescent="0.25">
      <c r="A11" s="46" t="s">
        <v>60</v>
      </c>
      <c r="B11" s="36" t="str">
        <f>'Q31'!B4</f>
        <v>Quadro 3.1 Indique a melhor estimativa para a redução ou aumento no volume de negócios da sua empresa na 1ª quinzena de junho de 2020</v>
      </c>
    </row>
    <row r="12" spans="1:2" ht="19.5" customHeight="1" x14ac:dyDescent="0.25">
      <c r="A12" s="46" t="s">
        <v>60</v>
      </c>
      <c r="B12" s="36" t="str">
        <f>Q3A!B4</f>
        <v xml:space="preserve">Quadro 3A. Quanto tempo estima que seja necessário para que o volume de negócios da sua empresa volte ao nível normal? (Compare com a situação expectável sem pandemia) </v>
      </c>
    </row>
    <row r="13" spans="1:2" ht="19.5" customHeight="1" x14ac:dyDescent="0.25">
      <c r="A13" s="46" t="s">
        <v>60</v>
      </c>
      <c r="B13" s="36" t="str">
        <f>'Q4'!B4</f>
        <v>Quadro 4. Como está a evoluir o volume de negócios da sua empresa na 1ª quinzena de junho de 2020? (compare com a 2ª quinzena de maio de 2020)</v>
      </c>
    </row>
    <row r="14" spans="1:2" ht="19.5" customHeight="1" x14ac:dyDescent="0.25">
      <c r="A14" s="46" t="s">
        <v>60</v>
      </c>
      <c r="B14" s="36" t="str">
        <f>'Q5'!B4</f>
        <v>Quadro 5. Como caracteriza o impacto dos seguintes motivos para a evolução do volume de negócios da sua empresa, na 1ª quinzena de junho de 2020? (compare com a 2ª quinzena de maio de 2020)</v>
      </c>
    </row>
    <row r="15" spans="1:2" ht="19.5" customHeight="1" x14ac:dyDescent="0.25">
      <c r="A15" s="46" t="s">
        <v>60</v>
      </c>
      <c r="B15" s="36" t="str">
        <f>'Q6'!B4</f>
        <v>Quadro 6. Na 1ª quinzena de junho a pandemia COVID-19 está a ter um impacto no número de pessoas ao serviço efetivamente a trabalhar na sua empresa? (compare com a situação expectável na ausência dos efeitos da pandemia)</v>
      </c>
    </row>
    <row r="16" spans="1:2" ht="19.5" customHeight="1" x14ac:dyDescent="0.25">
      <c r="A16" s="46" t="s">
        <v>60</v>
      </c>
      <c r="B16" s="36" t="str">
        <f>'Q61'!B4</f>
        <v>Quadro 6.1. Indique a melhor estimativa para a redução ou aumento nas pessoas ao serviço da sua empresa na 1ª quinzena de junho de 2020</v>
      </c>
    </row>
    <row r="17" spans="1:2" ht="19.5" customHeight="1" x14ac:dyDescent="0.25">
      <c r="A17" s="46" t="s">
        <v>60</v>
      </c>
      <c r="B17" s="36" t="str">
        <f>'Q7'!B4</f>
        <v>Quadro 7. Como está a evoluir o pessoal ao serviço efetivamente a trabalhar na sua empresa na 1ª quinzena de junho de 2020? (compare com a 2ª quinzena de maio de 2020)</v>
      </c>
    </row>
    <row r="18" spans="1:2" ht="19.5" customHeight="1" x14ac:dyDescent="0.25">
      <c r="A18" s="46" t="s">
        <v>60</v>
      </c>
      <c r="B18" s="36" t="str">
        <f>'Q8'!B4</f>
        <v>Quadro 8. Como caracteriza o impacto dos seguintes motivos para a evolução do pessoal ao serviço efetivamente a trabalhar na sua empresa na 1ª quinzena de junho de 2020? (compare com a 2ª quinzena de maio de 2020)</v>
      </c>
    </row>
    <row r="19" spans="1:2" ht="19.5" customHeight="1" x14ac:dyDescent="0.25">
      <c r="A19" s="46" t="s">
        <v>60</v>
      </c>
      <c r="B19" s="36" t="str">
        <f>'Q9'!B4</f>
        <v>Quadro 9. Relativamente ao pessoal ao serviço efetivamente a trabalhar, indique a percentagem de pessoas que, na 1ª quinzena de junho de 2020, estão em teletrabalho ou a trabalhar com presença alternada nas instalações da empresa</v>
      </c>
    </row>
    <row r="20" spans="1:2" ht="19.5" customHeight="1" x14ac:dyDescent="0.25">
      <c r="A20" s="46" t="s">
        <v>60</v>
      </c>
      <c r="B20" s="36" t="str">
        <f>'Q10'!B4</f>
        <v>Quadro 10. A sua empresa beneficiou ou está a planear beneficiar de uma ou mais das seguintes medidas apresentadas pelo Governo devido à pandemia COVID-19?</v>
      </c>
    </row>
    <row r="21" spans="1:2" ht="19.5" customHeight="1" x14ac:dyDescent="0.25">
      <c r="A21" s="46" t="s">
        <v>60</v>
      </c>
      <c r="B21" s="36" t="str">
        <f>+'Q11'!B4</f>
        <v>Quadro 11. Devido à pandemia COVID-19 tenciona alterar de forma permanente a sua atividade nos seguintes aspetos?</v>
      </c>
    </row>
    <row r="22" spans="1:2" ht="19.5" customHeight="1" x14ac:dyDescent="0.25">
      <c r="A22" s="46" t="s">
        <v>60</v>
      </c>
      <c r="B22" s="36" t="s">
        <v>131</v>
      </c>
    </row>
    <row r="23" spans="1:2" x14ac:dyDescent="0.25">
      <c r="B23" s="36"/>
    </row>
  </sheetData>
  <hyperlinks>
    <hyperlink ref="B6" location="Amostra!A1" display="Amostra!A1"/>
    <hyperlink ref="B8" location="'Q1'!A1" display="'Q1'!A1"/>
    <hyperlink ref="B10" location="'Q3'!A1" display="'Q3'!A1"/>
    <hyperlink ref="B11" location="'Q31'!A1" display="'Q31'!A1"/>
    <hyperlink ref="B13" location="'Q4'!A1" display="'Q4'!A1"/>
    <hyperlink ref="B14" location="'Q5'!A1" display="'Q5'!A1"/>
    <hyperlink ref="B15" location="'Q6'!A1" display="'Q6'!A1"/>
    <hyperlink ref="B16" location="'Q61'!A1" display="'Q61'!A1"/>
    <hyperlink ref="B17" location="'Q7'!A1" display="'Q7'!A1"/>
    <hyperlink ref="B20" location="'Q10'!A1" display="'Q10'!A1"/>
    <hyperlink ref="B22" location="Nota!A1" display="Quadro 12. Nota Técnica"/>
    <hyperlink ref="B9" location="'Q2'!A1" display="'Q2'!A1"/>
    <hyperlink ref="B18" location="'Q8'!A1" display="'Q8'!A1"/>
    <hyperlink ref="B19" location="'Q9'!A1" display="'Q9'!A1"/>
    <hyperlink ref="B21" location="'Q11'!A1" display="'Q11'!A1"/>
    <hyperlink ref="B12" location="Q3A!A1" display="Q3A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58</v>
      </c>
    </row>
    <row r="2" spans="1:12" ht="18" x14ac:dyDescent="0.25">
      <c r="A2" s="32"/>
      <c r="B2" s="1" t="s">
        <v>103</v>
      </c>
      <c r="D2" s="200" t="s">
        <v>132</v>
      </c>
      <c r="E2" s="200"/>
    </row>
    <row r="3" spans="1:12" x14ac:dyDescent="0.25">
      <c r="B3" s="33" t="s">
        <v>61</v>
      </c>
    </row>
    <row r="4" spans="1:12" ht="18" customHeight="1" x14ac:dyDescent="0.25">
      <c r="B4" s="1" t="s">
        <v>109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55</v>
      </c>
      <c r="H6" s="20" t="s">
        <v>56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2099</v>
      </c>
      <c r="D9" s="7">
        <v>270</v>
      </c>
      <c r="E9" s="7">
        <v>3027</v>
      </c>
      <c r="F9" s="7">
        <v>359</v>
      </c>
      <c r="H9" s="6" t="s">
        <v>4</v>
      </c>
      <c r="I9" s="11">
        <f>C9/(C9+D9+E9+F9)*100</f>
        <v>36.472632493483928</v>
      </c>
      <c r="J9" s="11">
        <f>D9/(D9+E9+F9+C9)*100</f>
        <v>4.6915725456125106</v>
      </c>
      <c r="K9" s="11">
        <f>E9/(E9+F9+D9+C9)*100</f>
        <v>52.597741094700254</v>
      </c>
      <c r="L9" s="11">
        <f>F9/(F9+E9+D9+C9)*100</f>
        <v>6.2380538662033018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315</v>
      </c>
      <c r="D11" s="10">
        <v>32</v>
      </c>
      <c r="E11" s="10">
        <v>754</v>
      </c>
      <c r="F11" s="10">
        <v>109</v>
      </c>
      <c r="H11" s="9" t="s">
        <v>6</v>
      </c>
      <c r="I11" s="13">
        <f t="shared" ref="I11:I22" si="0">C11/(C11+D11+E11+F11)*100</f>
        <v>26.033057851239672</v>
      </c>
      <c r="J11" s="13">
        <f t="shared" ref="J11:J22" si="1">D11/(D11+E11+F11+C11)*100</f>
        <v>2.6446280991735538</v>
      </c>
      <c r="K11" s="13">
        <f t="shared" ref="K11:K22" si="2">E11/(E11+F11+D11+C11)*100</f>
        <v>62.314049586776854</v>
      </c>
      <c r="L11" s="13">
        <f t="shared" ref="L11:L22" si="3">F11/(F11+E11+D11+C11)*100</f>
        <v>9.0082644628099171</v>
      </c>
    </row>
    <row r="12" spans="1:12" x14ac:dyDescent="0.25">
      <c r="B12" s="9" t="s">
        <v>7</v>
      </c>
      <c r="C12" s="10">
        <v>676</v>
      </c>
      <c r="D12" s="10">
        <v>89</v>
      </c>
      <c r="E12" s="10">
        <v>1173</v>
      </c>
      <c r="F12" s="10">
        <v>117</v>
      </c>
      <c r="H12" s="9" t="s">
        <v>7</v>
      </c>
      <c r="I12" s="13">
        <f t="shared" si="0"/>
        <v>32.895377128953776</v>
      </c>
      <c r="J12" s="13">
        <f t="shared" si="1"/>
        <v>4.330900243309002</v>
      </c>
      <c r="K12" s="13">
        <f t="shared" si="2"/>
        <v>57.080291970802918</v>
      </c>
      <c r="L12" s="13">
        <f t="shared" si="3"/>
        <v>5.6934306569343063</v>
      </c>
    </row>
    <row r="13" spans="1:12" x14ac:dyDescent="0.25">
      <c r="B13" s="9" t="s">
        <v>8</v>
      </c>
      <c r="C13" s="10">
        <v>692</v>
      </c>
      <c r="D13" s="10">
        <v>104</v>
      </c>
      <c r="E13" s="10">
        <v>776</v>
      </c>
      <c r="F13" s="10">
        <v>90</v>
      </c>
      <c r="H13" s="9" t="s">
        <v>8</v>
      </c>
      <c r="I13" s="13">
        <f t="shared" si="0"/>
        <v>41.636582430806257</v>
      </c>
      <c r="J13" s="13">
        <f t="shared" si="1"/>
        <v>6.2575210589651027</v>
      </c>
      <c r="K13" s="13">
        <f t="shared" si="2"/>
        <v>46.690734055354994</v>
      </c>
      <c r="L13" s="13">
        <f t="shared" si="3"/>
        <v>5.4151624548736459</v>
      </c>
    </row>
    <row r="14" spans="1:12" x14ac:dyDescent="0.25">
      <c r="B14" s="9" t="s">
        <v>9</v>
      </c>
      <c r="C14" s="10">
        <v>416</v>
      </c>
      <c r="D14" s="10">
        <v>45</v>
      </c>
      <c r="E14" s="10">
        <v>324</v>
      </c>
      <c r="F14" s="10">
        <v>43</v>
      </c>
      <c r="H14" s="9" t="s">
        <v>9</v>
      </c>
      <c r="I14" s="13">
        <f t="shared" si="0"/>
        <v>50.24154589371981</v>
      </c>
      <c r="J14" s="13">
        <f t="shared" si="1"/>
        <v>5.4347826086956523</v>
      </c>
      <c r="K14" s="13">
        <f t="shared" si="2"/>
        <v>39.130434782608695</v>
      </c>
      <c r="L14" s="13">
        <f t="shared" si="3"/>
        <v>5.1932367149758454</v>
      </c>
    </row>
    <row r="15" spans="1:12" x14ac:dyDescent="0.25">
      <c r="B15" s="4" t="s">
        <v>45</v>
      </c>
      <c r="C15" s="8"/>
      <c r="D15" s="8"/>
      <c r="E15" s="8"/>
      <c r="F15" s="8"/>
      <c r="H15" s="4" t="s">
        <v>45</v>
      </c>
      <c r="I15" s="8"/>
      <c r="J15" s="8"/>
      <c r="K15" s="8"/>
      <c r="L15" s="8"/>
    </row>
    <row r="16" spans="1:12" x14ac:dyDescent="0.25">
      <c r="B16" s="9" t="s">
        <v>38</v>
      </c>
      <c r="C16" s="10">
        <v>657</v>
      </c>
      <c r="D16" s="10">
        <v>58</v>
      </c>
      <c r="E16" s="10">
        <v>864</v>
      </c>
      <c r="F16" s="10">
        <v>78</v>
      </c>
      <c r="H16" s="9" t="s">
        <v>38</v>
      </c>
      <c r="I16" s="13">
        <f t="shared" si="0"/>
        <v>39.649969824984908</v>
      </c>
      <c r="J16" s="13">
        <f t="shared" si="1"/>
        <v>3.5003017501508751</v>
      </c>
      <c r="K16" s="13">
        <f t="shared" si="2"/>
        <v>52.142426071213031</v>
      </c>
      <c r="L16" s="13">
        <f t="shared" si="3"/>
        <v>4.7073023536511771</v>
      </c>
    </row>
    <row r="17" spans="2:12" x14ac:dyDescent="0.25">
      <c r="B17" s="9" t="s">
        <v>39</v>
      </c>
      <c r="C17" s="10">
        <v>150</v>
      </c>
      <c r="D17" s="10">
        <v>26</v>
      </c>
      <c r="E17" s="10">
        <v>406</v>
      </c>
      <c r="F17" s="10">
        <v>47</v>
      </c>
      <c r="H17" s="9" t="s">
        <v>39</v>
      </c>
      <c r="I17" s="13">
        <f t="shared" si="0"/>
        <v>23.847376788553259</v>
      </c>
      <c r="J17" s="13">
        <f t="shared" si="1"/>
        <v>4.1335453100158981</v>
      </c>
      <c r="K17" s="13">
        <f t="shared" si="2"/>
        <v>64.546899841017492</v>
      </c>
      <c r="L17" s="13">
        <f t="shared" si="3"/>
        <v>7.4721780604133547</v>
      </c>
    </row>
    <row r="18" spans="2:12" x14ac:dyDescent="0.25">
      <c r="B18" s="9" t="s">
        <v>40</v>
      </c>
      <c r="C18" s="10">
        <v>583</v>
      </c>
      <c r="D18" s="10">
        <v>78</v>
      </c>
      <c r="E18" s="10">
        <v>1010</v>
      </c>
      <c r="F18" s="10">
        <v>81</v>
      </c>
      <c r="H18" s="9" t="s">
        <v>40</v>
      </c>
      <c r="I18" s="13">
        <f t="shared" si="0"/>
        <v>33.276255707762559</v>
      </c>
      <c r="J18" s="13">
        <f t="shared" si="1"/>
        <v>4.4520547945205475</v>
      </c>
      <c r="K18" s="13">
        <f t="shared" si="2"/>
        <v>57.648401826484019</v>
      </c>
      <c r="L18" s="13">
        <f t="shared" si="3"/>
        <v>4.6232876712328768</v>
      </c>
    </row>
    <row r="19" spans="2:12" x14ac:dyDescent="0.25">
      <c r="B19" s="9" t="s">
        <v>41</v>
      </c>
      <c r="C19" s="10">
        <v>75</v>
      </c>
      <c r="D19" s="10">
        <v>15</v>
      </c>
      <c r="E19" s="10">
        <v>89</v>
      </c>
      <c r="F19" s="10">
        <v>16</v>
      </c>
      <c r="H19" s="9" t="s">
        <v>41</v>
      </c>
      <c r="I19" s="13">
        <f t="shared" si="0"/>
        <v>38.461538461538467</v>
      </c>
      <c r="J19" s="13">
        <f t="shared" si="1"/>
        <v>7.6923076923076925</v>
      </c>
      <c r="K19" s="13">
        <f t="shared" si="2"/>
        <v>45.641025641025642</v>
      </c>
      <c r="L19" s="13">
        <f t="shared" si="3"/>
        <v>8.2051282051282044</v>
      </c>
    </row>
    <row r="20" spans="2:12" x14ac:dyDescent="0.25">
      <c r="B20" s="9" t="s">
        <v>42</v>
      </c>
      <c r="C20" s="10">
        <v>214</v>
      </c>
      <c r="D20" s="10">
        <v>41</v>
      </c>
      <c r="E20" s="10">
        <v>65</v>
      </c>
      <c r="F20" s="10">
        <v>43</v>
      </c>
      <c r="H20" s="9" t="s">
        <v>42</v>
      </c>
      <c r="I20" s="13">
        <f t="shared" si="0"/>
        <v>58.953168044077131</v>
      </c>
      <c r="J20" s="13">
        <f t="shared" si="1"/>
        <v>11.294765840220386</v>
      </c>
      <c r="K20" s="13">
        <f t="shared" si="2"/>
        <v>17.906336088154269</v>
      </c>
      <c r="L20" s="13">
        <f t="shared" si="3"/>
        <v>11.84573002754821</v>
      </c>
    </row>
    <row r="21" spans="2:12" x14ac:dyDescent="0.25">
      <c r="B21" s="9" t="s">
        <v>43</v>
      </c>
      <c r="C21" s="10">
        <v>56</v>
      </c>
      <c r="D21" s="10">
        <v>9</v>
      </c>
      <c r="E21" s="10">
        <v>144</v>
      </c>
      <c r="F21" s="10">
        <v>16</v>
      </c>
      <c r="H21" s="9" t="s">
        <v>43</v>
      </c>
      <c r="I21" s="13">
        <f t="shared" si="0"/>
        <v>24.888888888888889</v>
      </c>
      <c r="J21" s="13">
        <f t="shared" si="1"/>
        <v>4</v>
      </c>
      <c r="K21" s="13">
        <f t="shared" si="2"/>
        <v>64</v>
      </c>
      <c r="L21" s="13">
        <f t="shared" si="3"/>
        <v>7.1111111111111107</v>
      </c>
    </row>
    <row r="22" spans="2:12" x14ac:dyDescent="0.25">
      <c r="B22" s="9" t="s">
        <v>44</v>
      </c>
      <c r="C22" s="10">
        <v>364</v>
      </c>
      <c r="D22" s="10">
        <v>43</v>
      </c>
      <c r="E22" s="10">
        <v>449</v>
      </c>
      <c r="F22" s="10">
        <v>78</v>
      </c>
      <c r="H22" s="9" t="s">
        <v>44</v>
      </c>
      <c r="I22" s="13">
        <f t="shared" si="0"/>
        <v>38.972162740899357</v>
      </c>
      <c r="J22" s="13">
        <f t="shared" si="1"/>
        <v>4.6038543897216275</v>
      </c>
      <c r="K22" s="13">
        <f t="shared" si="2"/>
        <v>48.0728051391863</v>
      </c>
      <c r="L22" s="13">
        <f t="shared" si="3"/>
        <v>8.3511777301927204</v>
      </c>
    </row>
    <row r="23" spans="2:12" x14ac:dyDescent="0.25">
      <c r="B23" s="4" t="s">
        <v>75</v>
      </c>
      <c r="C23" s="19"/>
      <c r="D23" s="19"/>
      <c r="E23" s="19"/>
      <c r="G23" s="4"/>
      <c r="H23" s="4" t="s">
        <v>75</v>
      </c>
      <c r="I23" s="35"/>
      <c r="J23" s="35"/>
      <c r="L23" s="4"/>
    </row>
    <row r="24" spans="2:12" x14ac:dyDescent="0.25">
      <c r="B24" s="9" t="s">
        <v>76</v>
      </c>
      <c r="C24" s="10">
        <v>1487</v>
      </c>
      <c r="D24" s="10">
        <v>199</v>
      </c>
      <c r="E24" s="10">
        <v>2256</v>
      </c>
      <c r="F24" s="10">
        <v>284</v>
      </c>
      <c r="G24" s="42"/>
      <c r="H24" s="9" t="s">
        <v>76</v>
      </c>
      <c r="I24" s="41">
        <f t="shared" ref="I24:I25" si="4">C24/(C24+D24+E24+F24)*100</f>
        <v>35.186938002839561</v>
      </c>
      <c r="J24" s="41">
        <f t="shared" ref="J24:J25" si="5">D24/(D24+E24+F24+C24)*100</f>
        <v>4.7089446284902987</v>
      </c>
      <c r="K24" s="41">
        <f t="shared" ref="K24:K25" si="6">E24/(E24+F24+D24+C24)*100</f>
        <v>53.38381448177946</v>
      </c>
      <c r="L24" s="41">
        <f t="shared" ref="L24:L25" si="7">F24/(F24+E24+D24+C24)*100</f>
        <v>6.7203028868906767</v>
      </c>
    </row>
    <row r="25" spans="2:12" x14ac:dyDescent="0.25">
      <c r="B25" s="9" t="s">
        <v>77</v>
      </c>
      <c r="C25" s="10">
        <v>612</v>
      </c>
      <c r="D25" s="10">
        <v>71</v>
      </c>
      <c r="E25" s="10">
        <v>771</v>
      </c>
      <c r="F25" s="10">
        <v>75</v>
      </c>
      <c r="G25" s="42"/>
      <c r="H25" s="9" t="s">
        <v>77</v>
      </c>
      <c r="I25" s="41">
        <f t="shared" si="4"/>
        <v>40.026160889470241</v>
      </c>
      <c r="J25" s="41">
        <f t="shared" si="5"/>
        <v>4.6435578809679532</v>
      </c>
      <c r="K25" s="41">
        <f t="shared" si="6"/>
        <v>50.425114453891432</v>
      </c>
      <c r="L25" s="41">
        <f t="shared" si="7"/>
        <v>4.9051667756703727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58</v>
      </c>
    </row>
    <row r="2" spans="1:24" ht="18" x14ac:dyDescent="0.25">
      <c r="A2" s="32"/>
      <c r="B2" s="1" t="s">
        <v>103</v>
      </c>
      <c r="D2" s="200" t="s">
        <v>132</v>
      </c>
      <c r="E2" s="200"/>
    </row>
    <row r="3" spans="1:24" x14ac:dyDescent="0.25">
      <c r="B3" s="33" t="s">
        <v>61</v>
      </c>
    </row>
    <row r="4" spans="1:24" ht="18" customHeight="1" x14ac:dyDescent="0.25">
      <c r="B4" s="1" t="s">
        <v>110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55</v>
      </c>
      <c r="N6" s="20" t="s">
        <v>56</v>
      </c>
    </row>
    <row r="7" spans="1:24" x14ac:dyDescent="0.25">
      <c r="B7" s="180" t="s">
        <v>0</v>
      </c>
      <c r="C7" s="180" t="s">
        <v>15</v>
      </c>
      <c r="D7" s="180"/>
      <c r="E7" s="180"/>
      <c r="F7" s="180"/>
      <c r="G7" s="182"/>
      <c r="H7" s="187" t="s">
        <v>16</v>
      </c>
      <c r="I7" s="180"/>
      <c r="J7" s="180"/>
      <c r="K7" s="180"/>
      <c r="L7" s="180"/>
      <c r="N7" s="180" t="s">
        <v>0</v>
      </c>
      <c r="O7" s="180" t="s">
        <v>15</v>
      </c>
      <c r="P7" s="180"/>
      <c r="Q7" s="180"/>
      <c r="R7" s="180"/>
      <c r="S7" s="182"/>
      <c r="T7" s="187" t="s">
        <v>16</v>
      </c>
      <c r="U7" s="180"/>
      <c r="V7" s="180"/>
      <c r="W7" s="180"/>
      <c r="X7" s="180"/>
    </row>
    <row r="8" spans="1:24" ht="22.5" x14ac:dyDescent="0.25">
      <c r="B8" s="181"/>
      <c r="C8" s="50" t="s">
        <v>17</v>
      </c>
      <c r="D8" s="50" t="s">
        <v>18</v>
      </c>
      <c r="E8" s="50" t="s">
        <v>19</v>
      </c>
      <c r="F8" s="50" t="s">
        <v>20</v>
      </c>
      <c r="G8" s="51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181"/>
      <c r="O8" s="50" t="s">
        <v>17</v>
      </c>
      <c r="P8" s="50" t="s">
        <v>18</v>
      </c>
      <c r="Q8" s="50" t="s">
        <v>19</v>
      </c>
      <c r="R8" s="50" t="s">
        <v>20</v>
      </c>
      <c r="S8" s="51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1:24" x14ac:dyDescent="0.25">
      <c r="B9" s="4" t="s">
        <v>4</v>
      </c>
      <c r="C9" s="5"/>
      <c r="D9" s="5"/>
      <c r="E9" s="5"/>
      <c r="F9" s="5"/>
      <c r="G9" s="52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2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615</v>
      </c>
      <c r="D10" s="7">
        <v>410</v>
      </c>
      <c r="E10" s="7">
        <v>390</v>
      </c>
      <c r="F10" s="7">
        <v>307</v>
      </c>
      <c r="G10" s="53">
        <v>377</v>
      </c>
      <c r="H10" s="29">
        <v>83</v>
      </c>
      <c r="I10" s="7">
        <v>86</v>
      </c>
      <c r="J10" s="7">
        <v>47</v>
      </c>
      <c r="K10" s="7">
        <v>25</v>
      </c>
      <c r="L10" s="7">
        <v>29</v>
      </c>
      <c r="N10" s="6" t="s">
        <v>4</v>
      </c>
      <c r="O10" s="11">
        <f>C10/(C10+D10+E10+F10+G10)*100</f>
        <v>29.299666507860888</v>
      </c>
      <c r="P10" s="11">
        <f>D10/(D10+E10+F10+G10+C10)*100</f>
        <v>19.533111005240592</v>
      </c>
      <c r="Q10" s="11">
        <f>E10/(E10+F10+G10+C10+D10)*100</f>
        <v>18.580276322058122</v>
      </c>
      <c r="R10" s="11">
        <f>F10/(F10+G10+E10+D10+C10)*100</f>
        <v>14.626012386850881</v>
      </c>
      <c r="S10" s="82">
        <f>G10/(G10+C10+D10+E10+F10)*100</f>
        <v>17.960933777989517</v>
      </c>
      <c r="T10" s="27">
        <f>H10/(H10+I10+J10+K10+L10)*100</f>
        <v>30.74074074074074</v>
      </c>
      <c r="U10" s="11">
        <f>I10/(I10+J10+K10+L10+H10)*100</f>
        <v>31.851851851851855</v>
      </c>
      <c r="V10" s="11">
        <f>J10/(J10+K10+L10+H10+I10)*100</f>
        <v>17.407407407407408</v>
      </c>
      <c r="W10" s="11">
        <f>K10/(K10+L10+J10+I10+H10)*100</f>
        <v>9.2592592592592595</v>
      </c>
      <c r="X10" s="11">
        <f>L10/(L10+H10+I10+J10+K10)*100</f>
        <v>10.74074074074074</v>
      </c>
    </row>
    <row r="11" spans="1:24" x14ac:dyDescent="0.25">
      <c r="B11" s="4" t="s">
        <v>5</v>
      </c>
      <c r="C11" s="8"/>
      <c r="D11" s="8"/>
      <c r="E11" s="8"/>
      <c r="F11" s="8"/>
      <c r="G11" s="54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3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47</v>
      </c>
      <c r="D12" s="10">
        <v>57</v>
      </c>
      <c r="E12" s="10">
        <v>69</v>
      </c>
      <c r="F12" s="10">
        <v>52</v>
      </c>
      <c r="G12" s="55">
        <v>90</v>
      </c>
      <c r="H12" s="30">
        <v>7</v>
      </c>
      <c r="I12" s="10">
        <v>9</v>
      </c>
      <c r="J12" s="10">
        <v>6</v>
      </c>
      <c r="K12" s="10">
        <v>3</v>
      </c>
      <c r="L12" s="10">
        <v>7</v>
      </c>
      <c r="N12" s="9" t="s">
        <v>6</v>
      </c>
      <c r="O12" s="13">
        <f t="shared" ref="O12:O15" si="0">C12/(C12+D12+E12+F12+G12)*100</f>
        <v>14.920634920634921</v>
      </c>
      <c r="P12" s="13">
        <f t="shared" ref="P12:P15" si="1">D12/(D12+E12+F12+G12+C12)*100</f>
        <v>18.095238095238095</v>
      </c>
      <c r="Q12" s="13">
        <f t="shared" ref="Q12:Q15" si="2">E12/(E12+F12+G12+C12+D12)*100</f>
        <v>21.904761904761905</v>
      </c>
      <c r="R12" s="13">
        <f t="shared" ref="R12:R15" si="3">F12/(F12+G12+E12+D12+C12)*100</f>
        <v>16.507936507936506</v>
      </c>
      <c r="S12" s="84">
        <f t="shared" ref="S12:S15" si="4">G12/(G12+C12+D12+E12+F12)*100</f>
        <v>28.571428571428569</v>
      </c>
      <c r="T12" s="28">
        <f t="shared" ref="T12:T15" si="5">H12/(H12+I12+J12+K12+L12)*100</f>
        <v>21.875</v>
      </c>
      <c r="U12" s="13">
        <f t="shared" ref="U12:U15" si="6">I12/(I12+J12+K12+L12+H12)*100</f>
        <v>28.125</v>
      </c>
      <c r="V12" s="13">
        <f t="shared" ref="V12:V15" si="7">J12/(J12+K12+L12+H12+I12)*100</f>
        <v>18.75</v>
      </c>
      <c r="W12" s="13">
        <f t="shared" ref="W12:W15" si="8">K12/(K12+L12+J12+I12+H12)*100</f>
        <v>9.375</v>
      </c>
      <c r="X12" s="13">
        <f t="shared" ref="X12:X15" si="9">L12/(L12+H12+I12+J12+K12)*100</f>
        <v>21.875</v>
      </c>
    </row>
    <row r="13" spans="1:24" x14ac:dyDescent="0.25">
      <c r="B13" s="9" t="s">
        <v>7</v>
      </c>
      <c r="C13" s="10">
        <v>186</v>
      </c>
      <c r="D13" s="10">
        <v>141</v>
      </c>
      <c r="E13" s="10">
        <v>121</v>
      </c>
      <c r="F13" s="10">
        <v>96</v>
      </c>
      <c r="G13" s="55">
        <v>132</v>
      </c>
      <c r="H13" s="30">
        <v>26</v>
      </c>
      <c r="I13" s="10">
        <v>27</v>
      </c>
      <c r="J13" s="10">
        <v>14</v>
      </c>
      <c r="K13" s="10">
        <v>10</v>
      </c>
      <c r="L13" s="10">
        <v>12</v>
      </c>
      <c r="N13" s="9" t="s">
        <v>7</v>
      </c>
      <c r="O13" s="13">
        <f t="shared" si="0"/>
        <v>27.514792899408285</v>
      </c>
      <c r="P13" s="13">
        <f t="shared" si="1"/>
        <v>20.857988165680474</v>
      </c>
      <c r="Q13" s="13">
        <f t="shared" si="2"/>
        <v>17.899408284023668</v>
      </c>
      <c r="R13" s="13">
        <f t="shared" si="3"/>
        <v>14.201183431952662</v>
      </c>
      <c r="S13" s="84">
        <f t="shared" si="4"/>
        <v>19.526627218934912</v>
      </c>
      <c r="T13" s="28">
        <f t="shared" si="5"/>
        <v>29.213483146067414</v>
      </c>
      <c r="U13" s="13">
        <f t="shared" si="6"/>
        <v>30.337078651685395</v>
      </c>
      <c r="V13" s="13">
        <f t="shared" si="7"/>
        <v>15.730337078651685</v>
      </c>
      <c r="W13" s="13">
        <f t="shared" si="8"/>
        <v>11.235955056179774</v>
      </c>
      <c r="X13" s="13">
        <f t="shared" si="9"/>
        <v>13.48314606741573</v>
      </c>
    </row>
    <row r="14" spans="1:24" x14ac:dyDescent="0.25">
      <c r="B14" s="9" t="s">
        <v>8</v>
      </c>
      <c r="C14" s="10">
        <v>242</v>
      </c>
      <c r="D14" s="10">
        <v>117</v>
      </c>
      <c r="E14" s="10">
        <v>122</v>
      </c>
      <c r="F14" s="10">
        <v>97</v>
      </c>
      <c r="G14" s="55">
        <v>114</v>
      </c>
      <c r="H14" s="30">
        <v>34</v>
      </c>
      <c r="I14" s="10">
        <v>34</v>
      </c>
      <c r="J14" s="10">
        <v>19</v>
      </c>
      <c r="K14" s="10">
        <v>11</v>
      </c>
      <c r="L14" s="10">
        <v>6</v>
      </c>
      <c r="N14" s="9" t="s">
        <v>8</v>
      </c>
      <c r="O14" s="13">
        <f>C14/(C14+D14+E14+F14+G14)*100</f>
        <v>34.971098265895954</v>
      </c>
      <c r="P14" s="13">
        <f t="shared" si="1"/>
        <v>16.907514450867055</v>
      </c>
      <c r="Q14" s="13">
        <f t="shared" si="2"/>
        <v>17.630057803468208</v>
      </c>
      <c r="R14" s="13">
        <f t="shared" si="3"/>
        <v>14.017341040462428</v>
      </c>
      <c r="S14" s="84">
        <f t="shared" si="4"/>
        <v>16.473988439306357</v>
      </c>
      <c r="T14" s="28">
        <f t="shared" si="5"/>
        <v>32.692307692307693</v>
      </c>
      <c r="U14" s="13">
        <f t="shared" si="6"/>
        <v>32.692307692307693</v>
      </c>
      <c r="V14" s="13">
        <f t="shared" si="7"/>
        <v>18.269230769230766</v>
      </c>
      <c r="W14" s="13">
        <f t="shared" si="8"/>
        <v>10.576923076923077</v>
      </c>
      <c r="X14" s="13">
        <f t="shared" si="9"/>
        <v>5.7692307692307692</v>
      </c>
    </row>
    <row r="15" spans="1:24" x14ac:dyDescent="0.25">
      <c r="B15" s="9" t="s">
        <v>9</v>
      </c>
      <c r="C15" s="10">
        <v>140</v>
      </c>
      <c r="D15" s="10">
        <v>95</v>
      </c>
      <c r="E15" s="10">
        <v>78</v>
      </c>
      <c r="F15" s="10">
        <v>62</v>
      </c>
      <c r="G15" s="55">
        <v>41</v>
      </c>
      <c r="H15" s="30">
        <v>16</v>
      </c>
      <c r="I15" s="10">
        <v>16</v>
      </c>
      <c r="J15" s="10">
        <v>8</v>
      </c>
      <c r="K15" s="10">
        <v>1</v>
      </c>
      <c r="L15" s="10">
        <v>4</v>
      </c>
      <c r="N15" s="9" t="s">
        <v>9</v>
      </c>
      <c r="O15" s="13">
        <f t="shared" si="0"/>
        <v>33.653846153846153</v>
      </c>
      <c r="P15" s="13">
        <f t="shared" si="1"/>
        <v>22.83653846153846</v>
      </c>
      <c r="Q15" s="13">
        <f t="shared" si="2"/>
        <v>18.75</v>
      </c>
      <c r="R15" s="13">
        <f t="shared" si="3"/>
        <v>14.903846153846153</v>
      </c>
      <c r="S15" s="84">
        <f t="shared" si="4"/>
        <v>9.8557692307692299</v>
      </c>
      <c r="T15" s="28">
        <f t="shared" si="5"/>
        <v>35.555555555555557</v>
      </c>
      <c r="U15" s="13">
        <f t="shared" si="6"/>
        <v>35.555555555555557</v>
      </c>
      <c r="V15" s="13">
        <f t="shared" si="7"/>
        <v>17.777777777777779</v>
      </c>
      <c r="W15" s="13">
        <f t="shared" si="8"/>
        <v>2.2222222222222223</v>
      </c>
      <c r="X15" s="13">
        <f t="shared" si="9"/>
        <v>8.8888888888888893</v>
      </c>
    </row>
    <row r="16" spans="1:24" x14ac:dyDescent="0.25">
      <c r="B16" s="4" t="s">
        <v>45</v>
      </c>
      <c r="C16" s="8"/>
      <c r="D16" s="8"/>
      <c r="E16" s="8"/>
      <c r="F16" s="8"/>
      <c r="G16" s="54"/>
      <c r="H16" s="8"/>
      <c r="I16" s="8"/>
      <c r="J16" s="8"/>
      <c r="K16" s="8"/>
      <c r="L16" s="8"/>
      <c r="N16" s="4" t="s">
        <v>45</v>
      </c>
      <c r="O16" s="12"/>
      <c r="P16" s="12"/>
      <c r="Q16" s="12"/>
      <c r="R16" s="12"/>
      <c r="S16" s="83"/>
      <c r="T16" s="12"/>
      <c r="U16" s="12"/>
      <c r="V16" s="12"/>
      <c r="W16" s="12"/>
      <c r="X16" s="12"/>
    </row>
    <row r="17" spans="2:24" x14ac:dyDescent="0.25">
      <c r="B17" s="9" t="s">
        <v>38</v>
      </c>
      <c r="C17" s="10">
        <v>240</v>
      </c>
      <c r="D17" s="10">
        <v>150</v>
      </c>
      <c r="E17" s="10">
        <v>113</v>
      </c>
      <c r="F17" s="10">
        <v>78</v>
      </c>
      <c r="G17" s="55">
        <v>76</v>
      </c>
      <c r="H17" s="30">
        <v>22</v>
      </c>
      <c r="I17" s="10">
        <v>20</v>
      </c>
      <c r="J17" s="10">
        <v>5</v>
      </c>
      <c r="K17" s="10">
        <v>5</v>
      </c>
      <c r="L17" s="10">
        <v>6</v>
      </c>
      <c r="N17" s="9" t="s">
        <v>38</v>
      </c>
      <c r="O17" s="13">
        <f t="shared" ref="O17:O23" si="10">C17/(C17+D17+E17+F17+G17)*100</f>
        <v>36.529680365296798</v>
      </c>
      <c r="P17" s="13">
        <f t="shared" ref="P17:P23" si="11">D17/(D17+E17+F17+G17+C17)*100</f>
        <v>22.831050228310502</v>
      </c>
      <c r="Q17" s="13">
        <f t="shared" ref="Q17:Q23" si="12">E17/(E17+F17+G17+C17+D17)*100</f>
        <v>17.199391171993909</v>
      </c>
      <c r="R17" s="13">
        <f t="shared" ref="R17:R21" si="13">F17/(F17+G17+E17+D17+C17)*100</f>
        <v>11.87214611872146</v>
      </c>
      <c r="S17" s="84">
        <f t="shared" ref="S17:S23" si="14">G17/(G17+C17+D17+E17+F17)*100</f>
        <v>11.56773211567732</v>
      </c>
      <c r="T17" s="28">
        <f t="shared" ref="T17:T23" si="15">H17/(H17+I17+J17+K17+L17)*100</f>
        <v>37.931034482758619</v>
      </c>
      <c r="U17" s="13">
        <f t="shared" ref="U17:U23" si="16">I17/(I17+J17+K17+L17+H17)*100</f>
        <v>34.482758620689658</v>
      </c>
      <c r="V17" s="13">
        <f t="shared" ref="V17:V23" si="17">J17/(J17+K17+L17+H17+I17)*100</f>
        <v>8.6206896551724146</v>
      </c>
      <c r="W17" s="13">
        <f t="shared" ref="W17:W23" si="18">K17/(K17+L17+J17+I17+H17)*100</f>
        <v>8.6206896551724146</v>
      </c>
      <c r="X17" s="13">
        <f t="shared" ref="X17:X23" si="19">L17/(L17+H17+I17+J17+K17)*100</f>
        <v>10.344827586206897</v>
      </c>
    </row>
    <row r="18" spans="2:24" x14ac:dyDescent="0.25">
      <c r="B18" s="9" t="s">
        <v>39</v>
      </c>
      <c r="C18" s="10">
        <v>63</v>
      </c>
      <c r="D18" s="10">
        <v>24</v>
      </c>
      <c r="E18" s="10">
        <v>29</v>
      </c>
      <c r="F18" s="10">
        <v>21</v>
      </c>
      <c r="G18" s="55">
        <v>13</v>
      </c>
      <c r="H18" s="30">
        <v>9</v>
      </c>
      <c r="I18" s="10">
        <v>10</v>
      </c>
      <c r="J18" s="10">
        <v>3</v>
      </c>
      <c r="K18" s="10">
        <v>2</v>
      </c>
      <c r="L18" s="10">
        <v>2</v>
      </c>
      <c r="N18" s="9" t="s">
        <v>39</v>
      </c>
      <c r="O18" s="13">
        <f t="shared" si="10"/>
        <v>42</v>
      </c>
      <c r="P18" s="13">
        <f t="shared" si="11"/>
        <v>16</v>
      </c>
      <c r="Q18" s="13">
        <f t="shared" si="12"/>
        <v>19.333333333333332</v>
      </c>
      <c r="R18" s="13">
        <f t="shared" si="13"/>
        <v>14.000000000000002</v>
      </c>
      <c r="S18" s="84">
        <f t="shared" si="14"/>
        <v>8.6666666666666679</v>
      </c>
      <c r="T18" s="28">
        <f t="shared" si="15"/>
        <v>34.615384615384613</v>
      </c>
      <c r="U18" s="13">
        <f t="shared" si="16"/>
        <v>38.461538461538467</v>
      </c>
      <c r="V18" s="13">
        <f t="shared" si="17"/>
        <v>11.538461538461538</v>
      </c>
      <c r="W18" s="13">
        <f t="shared" si="18"/>
        <v>7.6923076923076925</v>
      </c>
      <c r="X18" s="13">
        <f t="shared" si="19"/>
        <v>7.6923076923076925</v>
      </c>
    </row>
    <row r="19" spans="2:24" x14ac:dyDescent="0.25">
      <c r="B19" s="9" t="s">
        <v>40</v>
      </c>
      <c r="C19" s="10">
        <v>162</v>
      </c>
      <c r="D19" s="10">
        <v>117</v>
      </c>
      <c r="E19" s="10">
        <v>135</v>
      </c>
      <c r="F19" s="10">
        <v>100</v>
      </c>
      <c r="G19" s="55">
        <v>69</v>
      </c>
      <c r="H19" s="30">
        <v>21</v>
      </c>
      <c r="I19" s="10">
        <v>30</v>
      </c>
      <c r="J19" s="10">
        <v>9</v>
      </c>
      <c r="K19" s="10">
        <v>9</v>
      </c>
      <c r="L19" s="10">
        <v>9</v>
      </c>
      <c r="N19" s="9" t="s">
        <v>40</v>
      </c>
      <c r="O19" s="13">
        <f t="shared" si="10"/>
        <v>27.787307032590054</v>
      </c>
      <c r="P19" s="13">
        <f t="shared" si="11"/>
        <v>20.068610634648369</v>
      </c>
      <c r="Q19" s="13">
        <f t="shared" si="12"/>
        <v>23.156089193825043</v>
      </c>
      <c r="R19" s="13">
        <f t="shared" si="13"/>
        <v>17.152658662092623</v>
      </c>
      <c r="S19" s="84">
        <f t="shared" si="14"/>
        <v>11.83533447684391</v>
      </c>
      <c r="T19" s="28">
        <f t="shared" si="15"/>
        <v>26.923076923076923</v>
      </c>
      <c r="U19" s="13">
        <f t="shared" si="16"/>
        <v>38.461538461538467</v>
      </c>
      <c r="V19" s="13">
        <f t="shared" si="17"/>
        <v>11.538461538461538</v>
      </c>
      <c r="W19" s="13">
        <f t="shared" si="18"/>
        <v>11.538461538461538</v>
      </c>
      <c r="X19" s="13">
        <f t="shared" si="19"/>
        <v>11.538461538461538</v>
      </c>
    </row>
    <row r="20" spans="2:24" x14ac:dyDescent="0.25">
      <c r="B20" s="9" t="s">
        <v>41</v>
      </c>
      <c r="C20" s="10">
        <v>19</v>
      </c>
      <c r="D20" s="10">
        <v>18</v>
      </c>
      <c r="E20" s="10">
        <v>13</v>
      </c>
      <c r="F20" s="10">
        <v>9</v>
      </c>
      <c r="G20" s="55">
        <v>16</v>
      </c>
      <c r="H20" s="30">
        <v>8</v>
      </c>
      <c r="I20" s="10">
        <v>4</v>
      </c>
      <c r="J20" s="10">
        <v>2</v>
      </c>
      <c r="K20" s="10">
        <v>1</v>
      </c>
      <c r="L20" s="10">
        <v>0</v>
      </c>
      <c r="N20" s="9" t="s">
        <v>41</v>
      </c>
      <c r="O20" s="13">
        <f t="shared" si="10"/>
        <v>25.333333333333336</v>
      </c>
      <c r="P20" s="13">
        <f t="shared" si="11"/>
        <v>24</v>
      </c>
      <c r="Q20" s="13">
        <f t="shared" si="12"/>
        <v>17.333333333333336</v>
      </c>
      <c r="R20" s="13">
        <f t="shared" si="13"/>
        <v>12</v>
      </c>
      <c r="S20" s="84">
        <f t="shared" si="14"/>
        <v>21.333333333333336</v>
      </c>
      <c r="T20" s="28">
        <f t="shared" si="15"/>
        <v>53.333333333333336</v>
      </c>
      <c r="U20" s="13">
        <f t="shared" si="16"/>
        <v>26.666666666666668</v>
      </c>
      <c r="V20" s="13">
        <f t="shared" si="17"/>
        <v>13.333333333333334</v>
      </c>
      <c r="W20" s="13">
        <f t="shared" si="18"/>
        <v>6.666666666666667</v>
      </c>
      <c r="X20" s="13">
        <f t="shared" si="19"/>
        <v>0</v>
      </c>
    </row>
    <row r="21" spans="2:24" x14ac:dyDescent="0.25">
      <c r="B21" s="9" t="s">
        <v>42</v>
      </c>
      <c r="C21" s="10">
        <v>15</v>
      </c>
      <c r="D21" s="10">
        <v>25</v>
      </c>
      <c r="E21" s="10">
        <v>40</v>
      </c>
      <c r="F21" s="10">
        <v>41</v>
      </c>
      <c r="G21" s="55">
        <v>93</v>
      </c>
      <c r="H21" s="30">
        <v>8</v>
      </c>
      <c r="I21" s="10">
        <v>14</v>
      </c>
      <c r="J21" s="10">
        <v>15</v>
      </c>
      <c r="K21" s="10">
        <v>2</v>
      </c>
      <c r="L21" s="10">
        <v>2</v>
      </c>
      <c r="N21" s="9" t="s">
        <v>42</v>
      </c>
      <c r="O21" s="13">
        <f t="shared" si="10"/>
        <v>7.009345794392523</v>
      </c>
      <c r="P21" s="13">
        <f t="shared" si="11"/>
        <v>11.682242990654206</v>
      </c>
      <c r="Q21" s="13">
        <f t="shared" si="12"/>
        <v>18.691588785046729</v>
      </c>
      <c r="R21" s="13">
        <f t="shared" si="13"/>
        <v>19.158878504672895</v>
      </c>
      <c r="S21" s="84">
        <f t="shared" si="14"/>
        <v>43.457943925233643</v>
      </c>
      <c r="T21" s="28">
        <f t="shared" si="15"/>
        <v>19.512195121951219</v>
      </c>
      <c r="U21" s="13">
        <f t="shared" si="16"/>
        <v>34.146341463414636</v>
      </c>
      <c r="V21" s="13">
        <f t="shared" si="17"/>
        <v>36.585365853658537</v>
      </c>
      <c r="W21" s="13">
        <f t="shared" si="18"/>
        <v>4.8780487804878048</v>
      </c>
      <c r="X21" s="13">
        <f t="shared" si="19"/>
        <v>4.8780487804878048</v>
      </c>
    </row>
    <row r="22" spans="2:24" x14ac:dyDescent="0.25">
      <c r="B22" s="9" t="s">
        <v>43</v>
      </c>
      <c r="C22" s="10">
        <v>14</v>
      </c>
      <c r="D22" s="10">
        <v>5</v>
      </c>
      <c r="E22" s="10">
        <v>13</v>
      </c>
      <c r="F22" s="10">
        <v>10</v>
      </c>
      <c r="G22" s="55">
        <v>14</v>
      </c>
      <c r="H22" s="30">
        <v>1</v>
      </c>
      <c r="I22" s="10">
        <v>1</v>
      </c>
      <c r="J22" s="10">
        <v>2</v>
      </c>
      <c r="K22" s="10">
        <v>3</v>
      </c>
      <c r="L22" s="10">
        <v>2</v>
      </c>
      <c r="N22" s="9" t="s">
        <v>43</v>
      </c>
      <c r="O22" s="13">
        <f t="shared" si="10"/>
        <v>25</v>
      </c>
      <c r="P22" s="13">
        <f t="shared" si="11"/>
        <v>8.9285714285714288</v>
      </c>
      <c r="Q22" s="13">
        <f t="shared" si="12"/>
        <v>23.214285714285715</v>
      </c>
      <c r="R22" s="13">
        <f>F22/(F22+G22+E22+D22+C22)*100</f>
        <v>17.857142857142858</v>
      </c>
      <c r="S22" s="84">
        <f t="shared" si="14"/>
        <v>25</v>
      </c>
      <c r="T22" s="28">
        <f t="shared" si="15"/>
        <v>11.111111111111111</v>
      </c>
      <c r="U22" s="13">
        <f t="shared" si="16"/>
        <v>11.111111111111111</v>
      </c>
      <c r="V22" s="13">
        <f t="shared" si="17"/>
        <v>22.222222222222221</v>
      </c>
      <c r="W22" s="13">
        <f t="shared" si="18"/>
        <v>33.333333333333329</v>
      </c>
      <c r="X22" s="13">
        <f t="shared" si="19"/>
        <v>22.222222222222221</v>
      </c>
    </row>
    <row r="23" spans="2:24" x14ac:dyDescent="0.25">
      <c r="B23" s="9" t="s">
        <v>44</v>
      </c>
      <c r="C23" s="10">
        <v>102</v>
      </c>
      <c r="D23" s="10">
        <v>71</v>
      </c>
      <c r="E23" s="10">
        <v>47</v>
      </c>
      <c r="F23" s="10">
        <v>48</v>
      </c>
      <c r="G23" s="55">
        <v>96</v>
      </c>
      <c r="H23" s="30">
        <v>14</v>
      </c>
      <c r="I23" s="10">
        <v>7</v>
      </c>
      <c r="J23" s="10">
        <v>11</v>
      </c>
      <c r="K23" s="10">
        <v>3</v>
      </c>
      <c r="L23" s="10">
        <v>8</v>
      </c>
      <c r="N23" s="9" t="s">
        <v>44</v>
      </c>
      <c r="O23" s="13">
        <f t="shared" si="10"/>
        <v>28.021978021978022</v>
      </c>
      <c r="P23" s="13">
        <f t="shared" si="11"/>
        <v>19.505494505494507</v>
      </c>
      <c r="Q23" s="13">
        <f t="shared" si="12"/>
        <v>12.912087912087914</v>
      </c>
      <c r="R23" s="13">
        <f t="shared" ref="R23" si="20">F23/(F23+G23+E23+D23+C23)*100</f>
        <v>13.186813186813188</v>
      </c>
      <c r="S23" s="84">
        <f t="shared" si="14"/>
        <v>26.373626373626376</v>
      </c>
      <c r="T23" s="28">
        <f t="shared" si="15"/>
        <v>32.558139534883722</v>
      </c>
      <c r="U23" s="13">
        <f t="shared" si="16"/>
        <v>16.279069767441861</v>
      </c>
      <c r="V23" s="13">
        <f t="shared" si="17"/>
        <v>25.581395348837212</v>
      </c>
      <c r="W23" s="13">
        <f t="shared" si="18"/>
        <v>6.9767441860465116</v>
      </c>
      <c r="X23" s="13">
        <f t="shared" si="19"/>
        <v>18.604651162790699</v>
      </c>
    </row>
    <row r="24" spans="2:24" x14ac:dyDescent="0.25">
      <c r="B24" s="4" t="s">
        <v>75</v>
      </c>
      <c r="C24" s="19"/>
      <c r="D24" s="19"/>
      <c r="E24" s="19"/>
      <c r="F24" s="56"/>
      <c r="G24" s="57"/>
      <c r="H24" s="4"/>
      <c r="I24" s="35"/>
      <c r="J24" s="35"/>
      <c r="L24" s="4"/>
      <c r="N24" s="4" t="s">
        <v>75</v>
      </c>
      <c r="O24" s="19"/>
      <c r="P24" s="19"/>
      <c r="Q24" s="19"/>
      <c r="R24" s="56"/>
      <c r="S24" s="57"/>
      <c r="T24" s="4"/>
      <c r="U24" s="35"/>
      <c r="V24" s="35"/>
      <c r="X24" s="4"/>
    </row>
    <row r="25" spans="2:24" x14ac:dyDescent="0.25">
      <c r="B25" s="9" t="s">
        <v>76</v>
      </c>
      <c r="C25" s="10">
        <v>407</v>
      </c>
      <c r="D25" s="10">
        <v>289</v>
      </c>
      <c r="E25" s="10">
        <v>281</v>
      </c>
      <c r="F25" s="10">
        <v>221</v>
      </c>
      <c r="G25" s="55">
        <v>289</v>
      </c>
      <c r="H25" s="30">
        <v>50</v>
      </c>
      <c r="I25" s="10">
        <v>65</v>
      </c>
      <c r="J25" s="10">
        <v>44</v>
      </c>
      <c r="K25" s="10">
        <v>19</v>
      </c>
      <c r="L25" s="10">
        <v>21</v>
      </c>
      <c r="N25" s="9" t="s">
        <v>76</v>
      </c>
      <c r="O25" s="41">
        <f t="shared" ref="O25:O26" si="21">C25/(C25+D25+E25+F25+G25)*100</f>
        <v>27.370544720914591</v>
      </c>
      <c r="P25" s="41">
        <f t="shared" ref="P25:P26" si="22">D25/(D25+E25+F25+G25+C25)*100</f>
        <v>19.435104236718225</v>
      </c>
      <c r="Q25" s="41">
        <f t="shared" ref="Q25:Q26" si="23">E25/(E25+F25+G25+C25+D25)*100</f>
        <v>18.897108271687962</v>
      </c>
      <c r="R25" s="41">
        <f>F25/(F25+G25+E25+D25+C25)*100</f>
        <v>14.862138533960994</v>
      </c>
      <c r="S25" s="101">
        <f t="shared" ref="S25:S26" si="24">G25/(G25+C25+D25+E25+F25)*100</f>
        <v>19.435104236718225</v>
      </c>
      <c r="T25" s="43">
        <f t="shared" ref="T25:T26" si="25">H25/(H25+I25+J25+K25+L25)*100</f>
        <v>25.125628140703515</v>
      </c>
      <c r="U25" s="41">
        <f t="shared" ref="U25:U26" si="26">I25/(I25+J25+K25+L25+H25)*100</f>
        <v>32.663316582914575</v>
      </c>
      <c r="V25" s="41">
        <f t="shared" ref="V25:V26" si="27">J25/(J25+K25+L25+H25+I25)*100</f>
        <v>22.110552763819097</v>
      </c>
      <c r="W25" s="41">
        <f t="shared" ref="W25:W26" si="28">K25/(K25+L25+J25+I25+H25)*100</f>
        <v>9.5477386934673358</v>
      </c>
      <c r="X25" s="41">
        <f t="shared" ref="X25:X26" si="29">L25/(L25+H25+I25+J25+K25)*100</f>
        <v>10.552763819095476</v>
      </c>
    </row>
    <row r="26" spans="2:24" x14ac:dyDescent="0.25">
      <c r="B26" s="9" t="s">
        <v>77</v>
      </c>
      <c r="C26" s="10">
        <v>208</v>
      </c>
      <c r="D26" s="10">
        <v>121</v>
      </c>
      <c r="E26" s="10">
        <v>109</v>
      </c>
      <c r="F26" s="10">
        <v>86</v>
      </c>
      <c r="G26" s="55">
        <v>88</v>
      </c>
      <c r="H26" s="30">
        <v>33</v>
      </c>
      <c r="I26" s="10">
        <v>21</v>
      </c>
      <c r="J26" s="10">
        <v>3</v>
      </c>
      <c r="K26" s="10">
        <v>6</v>
      </c>
      <c r="L26" s="10">
        <v>8</v>
      </c>
      <c r="N26" s="9" t="s">
        <v>77</v>
      </c>
      <c r="O26" s="41">
        <f t="shared" si="21"/>
        <v>33.986928104575163</v>
      </c>
      <c r="P26" s="41">
        <f t="shared" si="22"/>
        <v>19.77124183006536</v>
      </c>
      <c r="Q26" s="41">
        <f t="shared" si="23"/>
        <v>17.81045751633987</v>
      </c>
      <c r="R26" s="41">
        <f t="shared" ref="R26" si="30">F26/(F26+G26+E26+D26+C26)*100</f>
        <v>14.052287581699346</v>
      </c>
      <c r="S26" s="101">
        <f t="shared" si="24"/>
        <v>14.37908496732026</v>
      </c>
      <c r="T26" s="43">
        <f t="shared" si="25"/>
        <v>46.478873239436616</v>
      </c>
      <c r="U26" s="41">
        <f t="shared" si="26"/>
        <v>29.577464788732392</v>
      </c>
      <c r="V26" s="41">
        <f t="shared" si="27"/>
        <v>4.225352112676056</v>
      </c>
      <c r="W26" s="41">
        <f t="shared" si="28"/>
        <v>8.4507042253521121</v>
      </c>
      <c r="X26" s="41">
        <f t="shared" si="29"/>
        <v>11.267605633802818</v>
      </c>
    </row>
  </sheetData>
  <mergeCells count="7">
    <mergeCell ref="D2:E2"/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58</v>
      </c>
    </row>
    <row r="2" spans="1:16" ht="18" x14ac:dyDescent="0.25">
      <c r="A2" s="32"/>
      <c r="B2" s="1" t="s">
        <v>103</v>
      </c>
      <c r="D2" s="200" t="s">
        <v>132</v>
      </c>
      <c r="E2" s="200"/>
    </row>
    <row r="3" spans="1:16" x14ac:dyDescent="0.25">
      <c r="B3" s="33" t="s">
        <v>61</v>
      </c>
    </row>
    <row r="4" spans="1:16" ht="18" customHeight="1" x14ac:dyDescent="0.25">
      <c r="B4" s="1" t="s">
        <v>111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55</v>
      </c>
      <c r="J6" s="20" t="s">
        <v>56</v>
      </c>
    </row>
    <row r="7" spans="1:16" ht="22.5" x14ac:dyDescent="0.25">
      <c r="B7" s="3" t="s">
        <v>0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14</v>
      </c>
      <c r="J7" s="3" t="s">
        <v>0</v>
      </c>
      <c r="K7" s="3" t="s">
        <v>82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182</v>
      </c>
      <c r="D9" s="7">
        <v>1078</v>
      </c>
      <c r="E9" s="7">
        <v>3614</v>
      </c>
      <c r="F9" s="7">
        <v>313</v>
      </c>
      <c r="G9" s="7">
        <v>117</v>
      </c>
      <c r="H9" s="7">
        <v>451</v>
      </c>
      <c r="J9" s="6" t="s">
        <v>4</v>
      </c>
      <c r="K9" s="11">
        <f>C9/(C9+D9+E9+F9+G9+H9)*100</f>
        <v>3.1624674196350995</v>
      </c>
      <c r="L9" s="11">
        <f>D9/(D9+E9+F9+G9+H9+C9)*100</f>
        <v>18.731537793223286</v>
      </c>
      <c r="M9" s="11">
        <f>E9/(E9+F9+G9+H9+D9+C9)*100</f>
        <v>62.79756733275412</v>
      </c>
      <c r="N9" s="11">
        <f>F9/(F9+G9+H9+E9+D9+C9)*100</f>
        <v>5.4387489139878369</v>
      </c>
      <c r="O9" s="11">
        <f>G9/(G9+H9+E9+F9+D9+C9)*100</f>
        <v>2.0330147697654217</v>
      </c>
      <c r="P9" s="11">
        <f>H9/(H9+G9+F9+E9+D9+C9)*100</f>
        <v>7.8366637706342308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25</v>
      </c>
      <c r="D11" s="10">
        <v>112</v>
      </c>
      <c r="E11" s="10">
        <v>884</v>
      </c>
      <c r="F11" s="10">
        <v>38</v>
      </c>
      <c r="G11" s="10">
        <v>17</v>
      </c>
      <c r="H11" s="10">
        <v>134</v>
      </c>
      <c r="J11" s="9" t="s">
        <v>6</v>
      </c>
      <c r="K11" s="13">
        <f t="shared" ref="K11:K14" si="0">C11/(C11+D11+E11+F11+G11+H11)*100</f>
        <v>2.0661157024793391</v>
      </c>
      <c r="L11" s="13">
        <f t="shared" ref="L11:L14" si="1">D11/(D11+E11+F11+G11+H11+C11)*100</f>
        <v>9.2561983471074374</v>
      </c>
      <c r="M11" s="13">
        <f t="shared" ref="M11:M14" si="2">E11/(E11+F11+G11+H11+D11+C11)*100</f>
        <v>73.057851239669418</v>
      </c>
      <c r="N11" s="13">
        <f t="shared" ref="N11:N14" si="3">F11/(F11+G11+H11+E11+D11+C11)*100</f>
        <v>3.1404958677685952</v>
      </c>
      <c r="O11" s="13">
        <f t="shared" ref="O11:O14" si="4">G11/(G11+H11+E11+F11+D11+C11)*100</f>
        <v>1.4049586776859504</v>
      </c>
      <c r="P11" s="13">
        <f t="shared" ref="P11:P14" si="5">H11/(H11+G11+F11+E11+D11+C11)*100</f>
        <v>11.074380165289256</v>
      </c>
    </row>
    <row r="12" spans="1:16" x14ac:dyDescent="0.25">
      <c r="B12" s="9" t="s">
        <v>7</v>
      </c>
      <c r="C12" s="10">
        <v>56</v>
      </c>
      <c r="D12" s="10">
        <v>322</v>
      </c>
      <c r="E12" s="10">
        <v>1358</v>
      </c>
      <c r="F12" s="10">
        <v>107</v>
      </c>
      <c r="G12" s="10">
        <v>40</v>
      </c>
      <c r="H12" s="10">
        <v>172</v>
      </c>
      <c r="J12" s="9" t="s">
        <v>7</v>
      </c>
      <c r="K12" s="13">
        <f t="shared" si="0"/>
        <v>2.7250608272506085</v>
      </c>
      <c r="L12" s="13">
        <f t="shared" si="1"/>
        <v>15.669099756690997</v>
      </c>
      <c r="M12" s="13">
        <f t="shared" si="2"/>
        <v>66.082725060827258</v>
      </c>
      <c r="N12" s="13">
        <f t="shared" si="3"/>
        <v>5.2068126520681268</v>
      </c>
      <c r="O12" s="13">
        <f t="shared" si="4"/>
        <v>1.9464720194647203</v>
      </c>
      <c r="P12" s="13">
        <f t="shared" si="5"/>
        <v>8.3698296836982973</v>
      </c>
    </row>
    <row r="13" spans="1:16" x14ac:dyDescent="0.25">
      <c r="B13" s="9" t="s">
        <v>8</v>
      </c>
      <c r="C13" s="10">
        <v>58</v>
      </c>
      <c r="D13" s="10">
        <v>375</v>
      </c>
      <c r="E13" s="10">
        <v>952</v>
      </c>
      <c r="F13" s="10">
        <v>125</v>
      </c>
      <c r="G13" s="10">
        <v>45</v>
      </c>
      <c r="H13" s="10">
        <v>107</v>
      </c>
      <c r="J13" s="9" t="s">
        <v>8</v>
      </c>
      <c r="K13" s="13">
        <f t="shared" si="0"/>
        <v>3.4897713598074609</v>
      </c>
      <c r="L13" s="13">
        <f t="shared" si="1"/>
        <v>22.563176895306857</v>
      </c>
      <c r="M13" s="13">
        <f t="shared" si="2"/>
        <v>57.280385078219012</v>
      </c>
      <c r="N13" s="13">
        <f t="shared" si="3"/>
        <v>7.521058965102287</v>
      </c>
      <c r="O13" s="13">
        <f t="shared" si="4"/>
        <v>2.7075812274368229</v>
      </c>
      <c r="P13" s="13">
        <f t="shared" si="5"/>
        <v>6.4380264741275575</v>
      </c>
    </row>
    <row r="14" spans="1:16" x14ac:dyDescent="0.25">
      <c r="B14" s="9" t="s">
        <v>9</v>
      </c>
      <c r="C14" s="10">
        <v>43</v>
      </c>
      <c r="D14" s="10">
        <v>269</v>
      </c>
      <c r="E14" s="10">
        <v>420</v>
      </c>
      <c r="F14" s="10">
        <v>43</v>
      </c>
      <c r="G14" s="10">
        <v>15</v>
      </c>
      <c r="H14" s="10">
        <v>38</v>
      </c>
      <c r="J14" s="9" t="s">
        <v>9</v>
      </c>
      <c r="K14" s="13">
        <f t="shared" si="0"/>
        <v>5.1932367149758454</v>
      </c>
      <c r="L14" s="13">
        <f t="shared" si="1"/>
        <v>32.487922705314013</v>
      </c>
      <c r="M14" s="13">
        <f t="shared" si="2"/>
        <v>50.724637681159422</v>
      </c>
      <c r="N14" s="13">
        <f t="shared" si="3"/>
        <v>5.1932367149758454</v>
      </c>
      <c r="O14" s="13">
        <f t="shared" si="4"/>
        <v>1.8115942028985508</v>
      </c>
      <c r="P14" s="13">
        <f t="shared" si="5"/>
        <v>4.5893719806763285</v>
      </c>
    </row>
    <row r="15" spans="1:16" x14ac:dyDescent="0.25">
      <c r="B15" s="4" t="s">
        <v>45</v>
      </c>
      <c r="C15" s="8"/>
      <c r="D15" s="8"/>
      <c r="E15" s="8"/>
      <c r="F15" s="8"/>
      <c r="G15" s="8"/>
      <c r="H15" s="8"/>
      <c r="J15" s="4" t="s">
        <v>45</v>
      </c>
      <c r="K15" s="8"/>
      <c r="L15" s="8"/>
      <c r="M15" s="8"/>
      <c r="N15" s="8"/>
      <c r="O15" s="8"/>
      <c r="P15" s="8"/>
    </row>
    <row r="16" spans="1:16" x14ac:dyDescent="0.25">
      <c r="B16" s="9" t="s">
        <v>38</v>
      </c>
      <c r="C16" s="10">
        <v>54</v>
      </c>
      <c r="D16" s="10">
        <v>340</v>
      </c>
      <c r="E16" s="10">
        <v>993</v>
      </c>
      <c r="F16" s="10">
        <v>127</v>
      </c>
      <c r="G16" s="10">
        <v>40</v>
      </c>
      <c r="H16" s="10">
        <v>103</v>
      </c>
      <c r="J16" s="9" t="s">
        <v>38</v>
      </c>
      <c r="K16" s="13">
        <f t="shared" ref="K16:K22" si="6">C16/(C16+D16+E16+F16+G16+H16)*100</f>
        <v>3.2589016294508144</v>
      </c>
      <c r="L16" s="13">
        <f t="shared" ref="L16:L22" si="7">D16/(D16+E16+F16+G16+H16+C16)*100</f>
        <v>20.51901025950513</v>
      </c>
      <c r="M16" s="13">
        <f t="shared" ref="M16:M22" si="8">E16/(E16+F16+G16+H16+D16+C16)*100</f>
        <v>59.927579963789981</v>
      </c>
      <c r="N16" s="13">
        <f t="shared" ref="N16:N22" si="9">F16/(F16+G16+H16+E16+D16+C16)*100</f>
        <v>7.6644538322269167</v>
      </c>
      <c r="O16" s="13">
        <f t="shared" ref="O16:O22" si="10">G16/(G16+H16+E16+F16+D16+C16)*100</f>
        <v>2.4140012070006036</v>
      </c>
      <c r="P16" s="13">
        <f t="shared" ref="P16:P22" si="11">H16/(H16+G16+F16+E16+D16+C16)*100</f>
        <v>6.2160531080265544</v>
      </c>
    </row>
    <row r="17" spans="2:16" x14ac:dyDescent="0.25">
      <c r="B17" s="9" t="s">
        <v>39</v>
      </c>
      <c r="C17" s="10">
        <v>16</v>
      </c>
      <c r="D17" s="10">
        <v>73</v>
      </c>
      <c r="E17" s="10">
        <v>437</v>
      </c>
      <c r="F17" s="10">
        <v>31</v>
      </c>
      <c r="G17" s="10">
        <v>9</v>
      </c>
      <c r="H17" s="10">
        <v>63</v>
      </c>
      <c r="J17" s="9" t="s">
        <v>39</v>
      </c>
      <c r="K17" s="13">
        <f t="shared" si="6"/>
        <v>2.5437201907790143</v>
      </c>
      <c r="L17" s="13">
        <f t="shared" si="7"/>
        <v>11.605723370429253</v>
      </c>
      <c r="M17" s="13">
        <f t="shared" si="8"/>
        <v>69.475357710651835</v>
      </c>
      <c r="N17" s="13">
        <f t="shared" si="9"/>
        <v>4.9284578696343404</v>
      </c>
      <c r="O17" s="13">
        <f t="shared" si="10"/>
        <v>1.4308426073131957</v>
      </c>
      <c r="P17" s="13">
        <f t="shared" si="11"/>
        <v>10.01589825119237</v>
      </c>
    </row>
    <row r="18" spans="2:16" x14ac:dyDescent="0.25">
      <c r="B18" s="9" t="s">
        <v>40</v>
      </c>
      <c r="C18" s="10">
        <v>72</v>
      </c>
      <c r="D18" s="10">
        <v>322</v>
      </c>
      <c r="E18" s="10">
        <v>1147</v>
      </c>
      <c r="F18" s="10">
        <v>76</v>
      </c>
      <c r="G18" s="10">
        <v>19</v>
      </c>
      <c r="H18" s="10">
        <v>116</v>
      </c>
      <c r="J18" s="9" t="s">
        <v>40</v>
      </c>
      <c r="K18" s="13">
        <f t="shared" si="6"/>
        <v>4.10958904109589</v>
      </c>
      <c r="L18" s="13">
        <f t="shared" si="7"/>
        <v>18.378995433789953</v>
      </c>
      <c r="M18" s="13">
        <f t="shared" si="8"/>
        <v>65.468036529680361</v>
      </c>
      <c r="N18" s="13">
        <f t="shared" si="9"/>
        <v>4.3378995433789953</v>
      </c>
      <c r="O18" s="13">
        <f t="shared" si="10"/>
        <v>1.0844748858447488</v>
      </c>
      <c r="P18" s="13">
        <f t="shared" si="11"/>
        <v>6.6210045662100452</v>
      </c>
    </row>
    <row r="19" spans="2:16" x14ac:dyDescent="0.25">
      <c r="B19" s="9" t="s">
        <v>41</v>
      </c>
      <c r="C19" s="10">
        <v>7</v>
      </c>
      <c r="D19" s="10">
        <v>43</v>
      </c>
      <c r="E19" s="10">
        <v>112</v>
      </c>
      <c r="F19" s="10">
        <v>9</v>
      </c>
      <c r="G19" s="10">
        <v>5</v>
      </c>
      <c r="H19" s="10">
        <v>19</v>
      </c>
      <c r="J19" s="9" t="s">
        <v>41</v>
      </c>
      <c r="K19" s="13">
        <f t="shared" si="6"/>
        <v>3.5897435897435894</v>
      </c>
      <c r="L19" s="13">
        <f t="shared" si="7"/>
        <v>22.051282051282051</v>
      </c>
      <c r="M19" s="13">
        <f t="shared" si="8"/>
        <v>57.435897435897431</v>
      </c>
      <c r="N19" s="13">
        <f t="shared" si="9"/>
        <v>4.6153846153846159</v>
      </c>
      <c r="O19" s="13">
        <f t="shared" si="10"/>
        <v>2.5641025641025639</v>
      </c>
      <c r="P19" s="13">
        <f t="shared" si="11"/>
        <v>9.7435897435897445</v>
      </c>
    </row>
    <row r="20" spans="2:16" x14ac:dyDescent="0.25">
      <c r="B20" s="9" t="s">
        <v>42</v>
      </c>
      <c r="C20" s="10">
        <v>5</v>
      </c>
      <c r="D20" s="10">
        <v>122</v>
      </c>
      <c r="E20" s="10">
        <v>156</v>
      </c>
      <c r="F20" s="10">
        <v>16</v>
      </c>
      <c r="G20" s="10">
        <v>17</v>
      </c>
      <c r="H20" s="10">
        <v>47</v>
      </c>
      <c r="J20" s="9" t="s">
        <v>42</v>
      </c>
      <c r="K20" s="13">
        <f t="shared" si="6"/>
        <v>1.3774104683195594</v>
      </c>
      <c r="L20" s="13">
        <f t="shared" si="7"/>
        <v>33.608815426997246</v>
      </c>
      <c r="M20" s="13">
        <f t="shared" si="8"/>
        <v>42.97520661157025</v>
      </c>
      <c r="N20" s="13">
        <f t="shared" si="9"/>
        <v>4.4077134986225897</v>
      </c>
      <c r="O20" s="13">
        <f t="shared" si="10"/>
        <v>4.6831955922865012</v>
      </c>
      <c r="P20" s="13">
        <f t="shared" si="11"/>
        <v>12.947658402203857</v>
      </c>
    </row>
    <row r="21" spans="2:16" x14ac:dyDescent="0.25">
      <c r="B21" s="9" t="s">
        <v>43</v>
      </c>
      <c r="C21" s="10">
        <v>7</v>
      </c>
      <c r="D21" s="10">
        <v>24</v>
      </c>
      <c r="E21" s="10">
        <v>165</v>
      </c>
      <c r="F21" s="10">
        <v>7</v>
      </c>
      <c r="G21" s="10">
        <v>6</v>
      </c>
      <c r="H21" s="10">
        <v>16</v>
      </c>
      <c r="J21" s="9" t="s">
        <v>43</v>
      </c>
      <c r="K21" s="13">
        <f t="shared" si="6"/>
        <v>3.1111111111111112</v>
      </c>
      <c r="L21" s="13">
        <f t="shared" si="7"/>
        <v>10.666666666666668</v>
      </c>
      <c r="M21" s="13">
        <f t="shared" si="8"/>
        <v>73.333333333333329</v>
      </c>
      <c r="N21" s="13">
        <f t="shared" si="9"/>
        <v>3.1111111111111112</v>
      </c>
      <c r="O21" s="13">
        <f t="shared" si="10"/>
        <v>2.666666666666667</v>
      </c>
      <c r="P21" s="13">
        <f t="shared" si="11"/>
        <v>7.1111111111111107</v>
      </c>
    </row>
    <row r="22" spans="2:16" x14ac:dyDescent="0.25">
      <c r="B22" s="9" t="s">
        <v>44</v>
      </c>
      <c r="C22" s="10">
        <v>21</v>
      </c>
      <c r="D22" s="10">
        <v>154</v>
      </c>
      <c r="E22" s="10">
        <v>604</v>
      </c>
      <c r="F22" s="10">
        <v>47</v>
      </c>
      <c r="G22" s="10">
        <v>21</v>
      </c>
      <c r="H22" s="10">
        <v>87</v>
      </c>
      <c r="J22" s="9" t="s">
        <v>44</v>
      </c>
      <c r="K22" s="13">
        <f t="shared" si="6"/>
        <v>2.2483940042826553</v>
      </c>
      <c r="L22" s="13">
        <f t="shared" si="7"/>
        <v>16.488222698072803</v>
      </c>
      <c r="M22" s="13">
        <f t="shared" si="8"/>
        <v>64.668094218415419</v>
      </c>
      <c r="N22" s="13">
        <f t="shared" si="9"/>
        <v>5.0321199143468949</v>
      </c>
      <c r="O22" s="13">
        <f t="shared" si="10"/>
        <v>2.2483940042826553</v>
      </c>
      <c r="P22" s="13">
        <f t="shared" si="11"/>
        <v>9.3147751605995719</v>
      </c>
    </row>
    <row r="23" spans="2:16" x14ac:dyDescent="0.25">
      <c r="B23" s="4" t="s">
        <v>75</v>
      </c>
      <c r="C23" s="19"/>
      <c r="D23" s="19"/>
      <c r="E23" s="19"/>
      <c r="F23" s="19"/>
      <c r="G23" s="19"/>
      <c r="H23" s="19"/>
      <c r="J23" s="4" t="s">
        <v>75</v>
      </c>
      <c r="K23" s="35"/>
      <c r="L23" s="35"/>
      <c r="M23" s="35"/>
      <c r="N23" s="35"/>
      <c r="O23" s="35"/>
      <c r="P23" s="35"/>
    </row>
    <row r="24" spans="2:16" x14ac:dyDescent="0.25">
      <c r="B24" s="9" t="s">
        <v>76</v>
      </c>
      <c r="C24" s="10">
        <v>130</v>
      </c>
      <c r="D24" s="10">
        <v>752</v>
      </c>
      <c r="E24" s="10">
        <v>2706</v>
      </c>
      <c r="F24" s="10">
        <v>197</v>
      </c>
      <c r="G24" s="10">
        <v>77</v>
      </c>
      <c r="H24" s="10">
        <v>364</v>
      </c>
      <c r="J24" s="9" t="s">
        <v>76</v>
      </c>
      <c r="K24" s="41">
        <f t="shared" ref="K24:K25" si="12">C24/(C24+D24+E24+F24+G24+H24)*100</f>
        <v>3.0761949834358733</v>
      </c>
      <c r="L24" s="41">
        <f t="shared" ref="L24:L25" si="13">D24/(D24+E24+F24+G24+H24+C24)*100</f>
        <v>17.794604827259818</v>
      </c>
      <c r="M24" s="41">
        <f t="shared" ref="M24:M25" si="14">E24/(E24+F24+G24+H24+D24+C24)*100</f>
        <v>64.032181732134404</v>
      </c>
      <c r="N24" s="41">
        <f t="shared" ref="N24:N25" si="15">F24/(F24+G24+H24+E24+D24+C24)*100</f>
        <v>4.6616185518220536</v>
      </c>
      <c r="O24" s="41">
        <f t="shared" ref="O24:O25" si="16">G24/(G24+H24+E24+F24+D24+C24)*100</f>
        <v>1.8220539517274019</v>
      </c>
      <c r="P24" s="41">
        <f t="shared" ref="P24:P25" si="17">H24/(H24+G24+F24+E24+D24+C24)*100</f>
        <v>8.6133459536204455</v>
      </c>
    </row>
    <row r="25" spans="2:16" x14ac:dyDescent="0.25">
      <c r="B25" s="9" t="s">
        <v>77</v>
      </c>
      <c r="C25" s="10">
        <v>52</v>
      </c>
      <c r="D25" s="10">
        <v>326</v>
      </c>
      <c r="E25" s="10">
        <v>908</v>
      </c>
      <c r="F25" s="10">
        <v>116</v>
      </c>
      <c r="G25" s="10">
        <v>40</v>
      </c>
      <c r="H25" s="10">
        <v>87</v>
      </c>
      <c r="J25" s="9" t="s">
        <v>77</v>
      </c>
      <c r="K25" s="41">
        <f t="shared" si="12"/>
        <v>3.4009156311314586</v>
      </c>
      <c r="L25" s="41">
        <f t="shared" si="13"/>
        <v>21.321124918247218</v>
      </c>
      <c r="M25" s="41">
        <f t="shared" si="14"/>
        <v>59.385219097449315</v>
      </c>
      <c r="N25" s="41">
        <f t="shared" si="15"/>
        <v>7.5866579463701758</v>
      </c>
      <c r="O25" s="41">
        <f t="shared" si="16"/>
        <v>2.6160889470241986</v>
      </c>
      <c r="P25" s="41">
        <f t="shared" si="17"/>
        <v>5.6899934597776332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G4" sqref="G4"/>
    </sheetView>
  </sheetViews>
  <sheetFormatPr defaultRowHeight="15" x14ac:dyDescent="0.25"/>
  <cols>
    <col min="1" max="1" width="3.42578125" customWidth="1"/>
    <col min="2" max="2" width="28.28515625" customWidth="1"/>
    <col min="3" max="4" width="8.7109375" customWidth="1"/>
    <col min="5" max="5" width="10.7109375" customWidth="1"/>
    <col min="6" max="30" width="8.7109375" customWidth="1"/>
    <col min="31" max="31" width="5.7109375" customWidth="1"/>
    <col min="32" max="32" width="28.28515625" customWidth="1"/>
    <col min="33" max="34" width="13.7109375" customWidth="1"/>
  </cols>
  <sheetData>
    <row r="1" spans="1:60" ht="18" x14ac:dyDescent="0.25">
      <c r="B1" s="1" t="s">
        <v>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60" ht="18" x14ac:dyDescent="0.25">
      <c r="A2" s="32"/>
      <c r="B2" s="1" t="s">
        <v>103</v>
      </c>
      <c r="C2" s="1"/>
      <c r="D2" s="200" t="s">
        <v>132</v>
      </c>
      <c r="E2" s="20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0" x14ac:dyDescent="0.25">
      <c r="B3" s="33" t="s">
        <v>61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60" ht="18" customHeight="1" x14ac:dyDescent="0.25">
      <c r="B4" s="1" t="s">
        <v>112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60" ht="4.5" customHeight="1" x14ac:dyDescent="0.25"/>
    <row r="6" spans="1:60" ht="14.25" customHeight="1" x14ac:dyDescent="0.25">
      <c r="B6" s="20" t="s">
        <v>55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AB6" s="2"/>
      <c r="AF6" s="20" t="s">
        <v>56</v>
      </c>
    </row>
    <row r="7" spans="1:60" ht="15" customHeight="1" x14ac:dyDescent="0.25">
      <c r="B7" s="180" t="s">
        <v>0</v>
      </c>
      <c r="C7" s="180" t="s">
        <v>102</v>
      </c>
      <c r="D7" s="180"/>
      <c r="E7" s="180"/>
      <c r="F7" s="180"/>
      <c r="G7" s="180"/>
      <c r="H7" s="180"/>
      <c r="I7" s="182"/>
      <c r="J7" s="183" t="s">
        <v>100</v>
      </c>
      <c r="K7" s="180"/>
      <c r="L7" s="180"/>
      <c r="M7" s="180"/>
      <c r="N7" s="180"/>
      <c r="O7" s="180"/>
      <c r="P7" s="184"/>
      <c r="Q7" s="185" t="s">
        <v>99</v>
      </c>
      <c r="R7" s="180"/>
      <c r="S7" s="180"/>
      <c r="T7" s="180"/>
      <c r="U7" s="180"/>
      <c r="V7" s="180"/>
      <c r="W7" s="186"/>
      <c r="X7" s="187" t="s">
        <v>101</v>
      </c>
      <c r="Y7" s="180"/>
      <c r="Z7" s="180"/>
      <c r="AA7" s="180"/>
      <c r="AB7" s="180"/>
      <c r="AC7" s="180"/>
      <c r="AD7" s="180"/>
      <c r="AF7" s="180" t="s">
        <v>0</v>
      </c>
      <c r="AG7" s="180" t="s">
        <v>98</v>
      </c>
      <c r="AH7" s="180"/>
      <c r="AI7" s="180"/>
      <c r="AJ7" s="180"/>
      <c r="AK7" s="180"/>
      <c r="AL7" s="180"/>
      <c r="AM7" s="182"/>
      <c r="AN7" s="183" t="s">
        <v>100</v>
      </c>
      <c r="AO7" s="180"/>
      <c r="AP7" s="180"/>
      <c r="AQ7" s="180"/>
      <c r="AR7" s="180"/>
      <c r="AS7" s="180"/>
      <c r="AT7" s="184"/>
      <c r="AU7" s="185" t="s">
        <v>99</v>
      </c>
      <c r="AV7" s="180"/>
      <c r="AW7" s="180"/>
      <c r="AX7" s="180"/>
      <c r="AY7" s="180"/>
      <c r="AZ7" s="180"/>
      <c r="BA7" s="186"/>
      <c r="BB7" s="187" t="s">
        <v>101</v>
      </c>
      <c r="BC7" s="180"/>
      <c r="BD7" s="180"/>
      <c r="BE7" s="180"/>
      <c r="BF7" s="180"/>
      <c r="BG7" s="180"/>
      <c r="BH7" s="180"/>
    </row>
    <row r="8" spans="1:60" ht="67.5" customHeight="1" x14ac:dyDescent="0.25">
      <c r="B8" s="181"/>
      <c r="C8" s="50" t="s">
        <v>91</v>
      </c>
      <c r="D8" s="50" t="s">
        <v>92</v>
      </c>
      <c r="E8" s="50" t="s">
        <v>28</v>
      </c>
      <c r="F8" s="50" t="s">
        <v>93</v>
      </c>
      <c r="G8" s="50" t="s">
        <v>94</v>
      </c>
      <c r="H8" s="50" t="s">
        <v>29</v>
      </c>
      <c r="I8" s="51" t="s">
        <v>30</v>
      </c>
      <c r="J8" s="58" t="s">
        <v>91</v>
      </c>
      <c r="K8" s="50" t="s">
        <v>92</v>
      </c>
      <c r="L8" s="50" t="s">
        <v>28</v>
      </c>
      <c r="M8" s="50" t="s">
        <v>93</v>
      </c>
      <c r="N8" s="50" t="s">
        <v>94</v>
      </c>
      <c r="O8" s="50" t="s">
        <v>29</v>
      </c>
      <c r="P8" s="59" t="s">
        <v>30</v>
      </c>
      <c r="Q8" s="70" t="s">
        <v>91</v>
      </c>
      <c r="R8" s="50" t="s">
        <v>92</v>
      </c>
      <c r="S8" s="50" t="s">
        <v>28</v>
      </c>
      <c r="T8" s="50" t="s">
        <v>93</v>
      </c>
      <c r="U8" s="50" t="s">
        <v>94</v>
      </c>
      <c r="V8" s="50" t="s">
        <v>29</v>
      </c>
      <c r="W8" s="71" t="s">
        <v>30</v>
      </c>
      <c r="X8" s="49" t="s">
        <v>91</v>
      </c>
      <c r="Y8" s="47" t="s">
        <v>92</v>
      </c>
      <c r="Z8" s="47" t="s">
        <v>28</v>
      </c>
      <c r="AA8" s="47" t="s">
        <v>93</v>
      </c>
      <c r="AB8" s="47" t="s">
        <v>94</v>
      </c>
      <c r="AC8" s="47" t="s">
        <v>29</v>
      </c>
      <c r="AD8" s="47" t="s">
        <v>30</v>
      </c>
      <c r="AF8" s="181"/>
      <c r="AG8" s="50" t="s">
        <v>91</v>
      </c>
      <c r="AH8" s="50" t="s">
        <v>92</v>
      </c>
      <c r="AI8" s="50" t="s">
        <v>28</v>
      </c>
      <c r="AJ8" s="50" t="s">
        <v>93</v>
      </c>
      <c r="AK8" s="50" t="s">
        <v>94</v>
      </c>
      <c r="AL8" s="50" t="s">
        <v>29</v>
      </c>
      <c r="AM8" s="51" t="s">
        <v>30</v>
      </c>
      <c r="AN8" s="58" t="s">
        <v>91</v>
      </c>
      <c r="AO8" s="50" t="s">
        <v>92</v>
      </c>
      <c r="AP8" s="50" t="s">
        <v>28</v>
      </c>
      <c r="AQ8" s="50" t="s">
        <v>93</v>
      </c>
      <c r="AR8" s="50" t="s">
        <v>94</v>
      </c>
      <c r="AS8" s="50" t="s">
        <v>29</v>
      </c>
      <c r="AT8" s="59" t="s">
        <v>30</v>
      </c>
      <c r="AU8" s="70" t="s">
        <v>91</v>
      </c>
      <c r="AV8" s="50" t="s">
        <v>92</v>
      </c>
      <c r="AW8" s="50" t="s">
        <v>28</v>
      </c>
      <c r="AX8" s="50" t="s">
        <v>93</v>
      </c>
      <c r="AY8" s="50" t="s">
        <v>94</v>
      </c>
      <c r="AZ8" s="50" t="s">
        <v>29</v>
      </c>
      <c r="BA8" s="71" t="s">
        <v>30</v>
      </c>
      <c r="BB8" s="49" t="s">
        <v>91</v>
      </c>
      <c r="BC8" s="47" t="s">
        <v>92</v>
      </c>
      <c r="BD8" s="47" t="s">
        <v>28</v>
      </c>
      <c r="BE8" s="47" t="s">
        <v>93</v>
      </c>
      <c r="BF8" s="47" t="s">
        <v>94</v>
      </c>
      <c r="BG8" s="47" t="s">
        <v>29</v>
      </c>
      <c r="BH8" s="47" t="s">
        <v>30</v>
      </c>
    </row>
    <row r="9" spans="1:60" x14ac:dyDescent="0.25">
      <c r="B9" s="4" t="s">
        <v>4</v>
      </c>
      <c r="C9" s="4"/>
      <c r="D9" s="4"/>
      <c r="E9" s="4"/>
      <c r="F9" s="4"/>
      <c r="G9" s="4"/>
      <c r="H9" s="4"/>
      <c r="I9" s="57"/>
      <c r="J9" s="68"/>
      <c r="K9" s="4"/>
      <c r="L9" s="4"/>
      <c r="M9" s="4"/>
      <c r="N9" s="4"/>
      <c r="O9" s="4"/>
      <c r="P9" s="69"/>
      <c r="Q9" s="130"/>
      <c r="R9" s="4"/>
      <c r="S9" s="4"/>
      <c r="T9" s="4"/>
      <c r="U9" s="8"/>
      <c r="V9" s="8"/>
      <c r="W9" s="77"/>
      <c r="X9" s="8"/>
      <c r="Y9" s="8"/>
      <c r="Z9" s="8"/>
      <c r="AB9" s="4"/>
      <c r="AC9" s="12"/>
      <c r="AD9" s="12"/>
      <c r="AF9" s="4" t="s">
        <v>4</v>
      </c>
      <c r="AG9" s="5"/>
      <c r="AH9" s="5"/>
      <c r="AI9" s="5"/>
      <c r="AJ9" s="5"/>
      <c r="AK9" s="5"/>
      <c r="AL9" s="5"/>
      <c r="AM9" s="52"/>
      <c r="AN9" s="60"/>
      <c r="AO9" s="5"/>
      <c r="AP9" s="5"/>
      <c r="AQ9" s="5"/>
      <c r="AR9" s="5"/>
      <c r="AS9" s="5"/>
      <c r="AT9" s="61"/>
      <c r="AU9" s="72"/>
      <c r="AV9" s="5"/>
      <c r="AW9" s="5"/>
      <c r="AX9" s="5"/>
      <c r="AY9" s="5"/>
      <c r="AZ9" s="5"/>
      <c r="BA9" s="73"/>
      <c r="BB9" s="5"/>
      <c r="BC9" s="5"/>
      <c r="BD9" s="5"/>
      <c r="BE9" s="5"/>
      <c r="BF9" s="5"/>
    </row>
    <row r="10" spans="1:60" x14ac:dyDescent="0.25">
      <c r="B10" s="6" t="s">
        <v>4</v>
      </c>
      <c r="C10" s="121">
        <v>172</v>
      </c>
      <c r="D10" s="121">
        <v>611</v>
      </c>
      <c r="E10" s="121">
        <v>1593</v>
      </c>
      <c r="F10" s="121">
        <v>180</v>
      </c>
      <c r="G10" s="121">
        <v>78</v>
      </c>
      <c r="H10" s="121">
        <v>125</v>
      </c>
      <c r="I10" s="124">
        <v>2545</v>
      </c>
      <c r="J10" s="126">
        <v>11</v>
      </c>
      <c r="K10" s="121">
        <v>63</v>
      </c>
      <c r="L10" s="121">
        <v>2327</v>
      </c>
      <c r="M10" s="121">
        <v>85</v>
      </c>
      <c r="N10" s="121">
        <v>38</v>
      </c>
      <c r="O10" s="121">
        <v>202</v>
      </c>
      <c r="P10" s="127">
        <v>2578</v>
      </c>
      <c r="Q10" s="131">
        <v>12</v>
      </c>
      <c r="R10" s="121">
        <v>102</v>
      </c>
      <c r="S10" s="121">
        <v>2281</v>
      </c>
      <c r="T10" s="121">
        <v>160</v>
      </c>
      <c r="U10" s="121">
        <v>46</v>
      </c>
      <c r="V10" s="121">
        <v>221</v>
      </c>
      <c r="W10" s="132">
        <v>2482</v>
      </c>
      <c r="X10" s="123">
        <v>32</v>
      </c>
      <c r="Y10" s="121">
        <v>223</v>
      </c>
      <c r="Z10" s="121">
        <v>2289</v>
      </c>
      <c r="AA10" s="121">
        <v>595</v>
      </c>
      <c r="AB10" s="121">
        <v>70</v>
      </c>
      <c r="AC10" s="121">
        <v>256</v>
      </c>
      <c r="AD10" s="121">
        <v>1839</v>
      </c>
      <c r="AF10" s="6" t="s">
        <v>4</v>
      </c>
      <c r="AG10" s="105">
        <f>C10/(C10+D10+E10+F10+G10+H10+I10)*100</f>
        <v>3.2428355957767727</v>
      </c>
      <c r="AH10" s="106">
        <f>D10/(D10+E10+F10+G10+H10+I10+C10)*100</f>
        <v>11.519607843137255</v>
      </c>
      <c r="AI10" s="106">
        <f>E10/(E10+F10+G10+H10+I10+D10+C10)*100</f>
        <v>30.033936651583709</v>
      </c>
      <c r="AJ10" s="106">
        <f>F10/(F10+G10+H10+I10+E10+D10+C10)*100</f>
        <v>3.3936651583710407</v>
      </c>
      <c r="AK10" s="106">
        <f>G10/(G10+H10+I10+E10+D10+C10+F10)*100</f>
        <v>1.4705882352941175</v>
      </c>
      <c r="AL10" s="106">
        <f>H10/(H10+I10+C10+F10+E10+D10+G10)*100</f>
        <v>2.356711915535445</v>
      </c>
      <c r="AM10" s="107">
        <f>I10/(I10+D10+C10+G10+F10+E10+H10)*100</f>
        <v>47.982654600301657</v>
      </c>
      <c r="AN10" s="137">
        <f>J10/(J10+K10+L10+M10+N10+O10+P10)*100</f>
        <v>0.20739064856711917</v>
      </c>
      <c r="AO10" s="106">
        <f>K10/(K10+L10+M10+N10+O10+P10+J10)*100</f>
        <v>1.1877828054298643</v>
      </c>
      <c r="AP10" s="106">
        <f>L10/(L10+M10+N10+O10+P10+K10+J10)*100</f>
        <v>43.872549019607845</v>
      </c>
      <c r="AQ10" s="106">
        <f>M10/(M10+N10+O10+P10+L10+K10+J10)*100</f>
        <v>1.6025641025641024</v>
      </c>
      <c r="AR10" s="106">
        <f>N10/(N10+O10+P10+L10+K10+J10+M10)*100</f>
        <v>0.71644042232277527</v>
      </c>
      <c r="AS10" s="106">
        <f>O10/(O10+P10+J10+M10+L10+K10+N10)*100</f>
        <v>3.8084464555052788</v>
      </c>
      <c r="AT10" s="138">
        <f>P10/(P10+K10+J10+N10+M10+L10+O10)*100</f>
        <v>48.604826546003018</v>
      </c>
      <c r="AU10" s="145">
        <f>Q10/(Q10+R10+S10+T10+U10+V10+W10)*100</f>
        <v>0.22624434389140274</v>
      </c>
      <c r="AV10" s="106">
        <f>R10/(R10+S10+T10+U10+V10+W10+Q10)*100</f>
        <v>1.9230769230769231</v>
      </c>
      <c r="AW10" s="106">
        <f>S10/(S10+T10+U10+V10+W10+R10+Q10)*100</f>
        <v>43.005279034690801</v>
      </c>
      <c r="AX10" s="106">
        <f>T10/(T10+U10+V10+W10+S10+R10+Q10)*100</f>
        <v>3.0165912518853695</v>
      </c>
      <c r="AY10" s="106">
        <f>U10/(U10+V10+W10+S10+R10+Q10+T10)*100</f>
        <v>0.86726998491704377</v>
      </c>
      <c r="AZ10" s="106">
        <f>V10/(V10+W10+Q10+T10+S10+R10+U10)*100</f>
        <v>4.1666666666666661</v>
      </c>
      <c r="BA10" s="146">
        <f>W10/(W10+R10+Q10+U10+T10+S10+V10)*100</f>
        <v>46.794871794871796</v>
      </c>
      <c r="BB10" s="135">
        <f>X10/(X10+Y10+Z10+AA10+AB10+AC10+AD10)*100</f>
        <v>0.60331825037707398</v>
      </c>
      <c r="BC10" s="106">
        <f>Y10/(Y10+Z10+AA10+AB10+AC10+AD10+X10)*100</f>
        <v>4.2043740573152339</v>
      </c>
      <c r="BD10" s="106">
        <f>Z10/(Z10+AA10+AB10+AC10+AD10+Y10+X10)*100</f>
        <v>43.156108597285069</v>
      </c>
      <c r="BE10" s="106">
        <f>AA10/(AA10+AB10+AC10+AD10+Z10+Y10+X10)*100</f>
        <v>11.217948717948719</v>
      </c>
      <c r="BF10" s="106">
        <f>AB10/(AB10+AC10+AD10+Z10+Y10+X10+AA10)*100</f>
        <v>1.3197586726998491</v>
      </c>
      <c r="BG10" s="106">
        <f>AC10/(AC10+AD10+X10+AA10+Z10+Y10+AB10)*100</f>
        <v>4.8265460030165919</v>
      </c>
      <c r="BH10" s="117">
        <f>AD10/(AD10+Y10+X10+AB10+AA10+Z10+AC10)*100</f>
        <v>34.671945701357465</v>
      </c>
    </row>
    <row r="11" spans="1:60" x14ac:dyDescent="0.25">
      <c r="B11" s="4" t="s">
        <v>5</v>
      </c>
      <c r="C11" s="122"/>
      <c r="D11" s="122"/>
      <c r="E11" s="122"/>
      <c r="F11" s="122"/>
      <c r="G11" s="122"/>
      <c r="H11" s="122"/>
      <c r="I11" s="125"/>
      <c r="J11" s="128"/>
      <c r="K11" s="122"/>
      <c r="L11" s="122"/>
      <c r="M11" s="122"/>
      <c r="N11" s="122"/>
      <c r="O11" s="122"/>
      <c r="P11" s="129"/>
      <c r="Q11" s="133"/>
      <c r="R11" s="122"/>
      <c r="S11" s="122"/>
      <c r="T11" s="122"/>
      <c r="U11" s="122"/>
      <c r="V11" s="122"/>
      <c r="W11" s="134"/>
      <c r="X11" s="122"/>
      <c r="Y11" s="122"/>
      <c r="Z11" s="122"/>
      <c r="AA11" s="122"/>
      <c r="AB11" s="122"/>
      <c r="AC11" s="122"/>
      <c r="AD11" s="122"/>
      <c r="AF11" s="4" t="s">
        <v>5</v>
      </c>
      <c r="AG11" s="108"/>
      <c r="AH11" s="109"/>
      <c r="AI11" s="109"/>
      <c r="AJ11" s="109"/>
      <c r="AK11" s="109"/>
      <c r="AL11" s="109"/>
      <c r="AM11" s="110"/>
      <c r="AN11" s="139"/>
      <c r="AO11" s="109"/>
      <c r="AP11" s="109"/>
      <c r="AQ11" s="109"/>
      <c r="AR11" s="109"/>
      <c r="AS11" s="109"/>
      <c r="AT11" s="140"/>
      <c r="AU11" s="147"/>
      <c r="AV11" s="109"/>
      <c r="AW11" s="109"/>
      <c r="AX11" s="109"/>
      <c r="AY11" s="109"/>
      <c r="AZ11" s="109"/>
      <c r="BA11" s="148"/>
      <c r="BB11" s="108"/>
      <c r="BC11" s="109"/>
      <c r="BD11" s="109"/>
      <c r="BE11" s="109"/>
      <c r="BF11" s="109"/>
      <c r="BG11" s="109"/>
      <c r="BH11" s="118"/>
    </row>
    <row r="12" spans="1:60" x14ac:dyDescent="0.25">
      <c r="B12" s="9" t="s">
        <v>6</v>
      </c>
      <c r="C12" s="42">
        <v>23</v>
      </c>
      <c r="D12" s="42">
        <v>63</v>
      </c>
      <c r="E12" s="42">
        <v>347</v>
      </c>
      <c r="F12" s="42">
        <v>34</v>
      </c>
      <c r="G12" s="42">
        <v>16</v>
      </c>
      <c r="H12" s="42">
        <v>28</v>
      </c>
      <c r="I12" s="161">
        <v>565</v>
      </c>
      <c r="J12" s="162">
        <v>2</v>
      </c>
      <c r="K12" s="42">
        <v>4</v>
      </c>
      <c r="L12" s="42">
        <v>371</v>
      </c>
      <c r="M12" s="42">
        <v>8</v>
      </c>
      <c r="N12" s="42">
        <v>4</v>
      </c>
      <c r="O12" s="42">
        <v>28</v>
      </c>
      <c r="P12" s="163">
        <v>659</v>
      </c>
      <c r="Q12" s="164">
        <v>3</v>
      </c>
      <c r="R12" s="42">
        <v>4</v>
      </c>
      <c r="S12" s="42">
        <v>366</v>
      </c>
      <c r="T12" s="42">
        <v>12</v>
      </c>
      <c r="U12" s="42">
        <v>4</v>
      </c>
      <c r="V12" s="42">
        <v>24</v>
      </c>
      <c r="W12" s="165">
        <v>663</v>
      </c>
      <c r="X12" s="166">
        <v>4</v>
      </c>
      <c r="Y12" s="42">
        <v>19</v>
      </c>
      <c r="Z12" s="42">
        <v>382</v>
      </c>
      <c r="AA12" s="42">
        <v>44</v>
      </c>
      <c r="AB12" s="42">
        <v>7</v>
      </c>
      <c r="AC12" s="42">
        <v>37</v>
      </c>
      <c r="AD12" s="42">
        <v>583</v>
      </c>
      <c r="AF12" s="9" t="s">
        <v>6</v>
      </c>
      <c r="AG12" s="111">
        <f t="shared" ref="AG12:AG15" si="0">C12/(C12+D12+E12+F12+G12+H12+I12)*100</f>
        <v>2.1375464684014869</v>
      </c>
      <c r="AH12" s="112">
        <f t="shared" ref="AH12:AH15" si="1">D12/(D12+E12+F12+G12+H12+I12+C12)*100</f>
        <v>5.8550185873605951</v>
      </c>
      <c r="AI12" s="112">
        <f t="shared" ref="AI12:AI15" si="2">E12/(E12+F12+G12+H12+I12+D12+C12)*100</f>
        <v>32.249070631970262</v>
      </c>
      <c r="AJ12" s="112">
        <f t="shared" ref="AJ12:AJ15" si="3">F12/(F12+G12+H12+I12+E12+D12+C12)*100</f>
        <v>3.1598513011152414</v>
      </c>
      <c r="AK12" s="112">
        <f t="shared" ref="AK12:AK15" si="4">G12/(G12+H12+I12+E12+D12+C12+F12)*100</f>
        <v>1.486988847583643</v>
      </c>
      <c r="AL12" s="112">
        <f t="shared" ref="AL12:AL15" si="5">H12/(H12+I12+C12+F12+E12+D12+G12)*100</f>
        <v>2.6022304832713754</v>
      </c>
      <c r="AM12" s="113">
        <f t="shared" ref="AM12:AM15" si="6">I12/(I12+D12+C12+G12+F12+E12+H12)*100</f>
        <v>52.509293680297397</v>
      </c>
      <c r="AN12" s="141">
        <f t="shared" ref="AN12:AN15" si="7">J12/(J12+K12+L12+M12+N12+O12+P12)*100</f>
        <v>0.18587360594795538</v>
      </c>
      <c r="AO12" s="112">
        <f t="shared" ref="AO12:AO15" si="8">K12/(K12+L12+M12+N12+O12+P12+J12)*100</f>
        <v>0.37174721189591076</v>
      </c>
      <c r="AP12" s="112">
        <f t="shared" ref="AP12:AP15" si="9">L12/(L12+M12+N12+O12+P12+K12+J12)*100</f>
        <v>34.479553903345725</v>
      </c>
      <c r="AQ12" s="112">
        <f t="shared" ref="AQ12:AQ15" si="10">M12/(M12+N12+O12+P12+L12+K12+J12)*100</f>
        <v>0.74349442379182151</v>
      </c>
      <c r="AR12" s="112">
        <f t="shared" ref="AR12:AR15" si="11">N12/(N12+O12+P12+L12+K12+J12+M12)*100</f>
        <v>0.37174721189591076</v>
      </c>
      <c r="AS12" s="112">
        <f t="shared" ref="AS12:AS15" si="12">O12/(O12+P12+J12+M12+L12+K12+N12)*100</f>
        <v>2.6022304832713754</v>
      </c>
      <c r="AT12" s="142">
        <f t="shared" ref="AT12:AT15" si="13">P12/(P12+K12+J12+N12+M12+L12+O12)*100</f>
        <v>61.245353159851298</v>
      </c>
      <c r="AU12" s="149">
        <f t="shared" ref="AU12:AU15" si="14">Q12/(Q12+R12+S12+T12+U12+V12+W12)*100</f>
        <v>0.27881040892193309</v>
      </c>
      <c r="AV12" s="112">
        <f t="shared" ref="AV12:AV15" si="15">R12/(R12+S12+T12+U12+V12+W12+Q12)*100</f>
        <v>0.37174721189591076</v>
      </c>
      <c r="AW12" s="112">
        <f t="shared" ref="AW12:AW15" si="16">S12/(S12+T12+U12+V12+W12+R12+Q12)*100</f>
        <v>34.014869888475836</v>
      </c>
      <c r="AX12" s="112">
        <f t="shared" ref="AX12:AX15" si="17">T12/(T12+U12+V12+W12+S12+R12+Q12)*100</f>
        <v>1.1152416356877324</v>
      </c>
      <c r="AY12" s="112">
        <f t="shared" ref="AY12:AY15" si="18">U12/(U12+V12+W12+S12+R12+Q12+T12)*100</f>
        <v>0.37174721189591076</v>
      </c>
      <c r="AZ12" s="112">
        <f t="shared" ref="AZ12:AZ15" si="19">V12/(V12+W12+Q12+T12+S12+R12+U12)*100</f>
        <v>2.2304832713754648</v>
      </c>
      <c r="BA12" s="150">
        <f t="shared" ref="BA12:BA15" si="20">W12/(W12+R12+Q12+U12+T12+S12+V12)*100</f>
        <v>61.617100371747213</v>
      </c>
      <c r="BB12" s="136">
        <f t="shared" ref="BB12:BB15" si="21">X12/(X12+Y12+Z12+AA12+AB12+AC12+AD12)*100</f>
        <v>0.37174721189591076</v>
      </c>
      <c r="BC12" s="112">
        <f t="shared" ref="BC12:BC15" si="22">Y12/(Y12+Z12+AA12+AB12+AC12+AD12+X12)*100</f>
        <v>1.7657992565055762</v>
      </c>
      <c r="BD12" s="112">
        <f t="shared" ref="BD12:BD15" si="23">Z12/(Z12+AA12+AB12+AC12+AD12+Y12+X12)*100</f>
        <v>35.501858736059475</v>
      </c>
      <c r="BE12" s="112">
        <f t="shared" ref="BE12:BE15" si="24">AA12/(AA12+AB12+AC12+AD12+Z12+Y12+X12)*100</f>
        <v>4.0892193308550189</v>
      </c>
      <c r="BF12" s="112">
        <f t="shared" ref="BF12:BF15" si="25">AB12/(AB12+AC12+AD12+Z12+Y12+X12+AA12)*100</f>
        <v>0.65055762081784385</v>
      </c>
      <c r="BG12" s="112">
        <f t="shared" ref="BG12:BG15" si="26">AC12/(AC12+AD12+X12+AA12+Z12+Y12+AB12)*100</f>
        <v>3.4386617100371746</v>
      </c>
      <c r="BH12" s="119">
        <f t="shared" ref="BH12:BH15" si="27">AD12/(AD12+Y12+X12+AB12+AA12+Z12+AC12)*100</f>
        <v>54.182156133828997</v>
      </c>
    </row>
    <row r="13" spans="1:60" x14ac:dyDescent="0.25">
      <c r="B13" s="9" t="s">
        <v>7</v>
      </c>
      <c r="C13" s="42">
        <v>45</v>
      </c>
      <c r="D13" s="42">
        <v>190</v>
      </c>
      <c r="E13" s="42">
        <v>612</v>
      </c>
      <c r="F13" s="42">
        <v>63</v>
      </c>
      <c r="G13" s="42">
        <v>26</v>
      </c>
      <c r="H13" s="42">
        <v>44</v>
      </c>
      <c r="I13" s="161">
        <v>903</v>
      </c>
      <c r="J13" s="162">
        <v>4</v>
      </c>
      <c r="K13" s="42">
        <v>19</v>
      </c>
      <c r="L13" s="42">
        <v>788</v>
      </c>
      <c r="M13" s="42">
        <v>28</v>
      </c>
      <c r="N13" s="42">
        <v>6</v>
      </c>
      <c r="O13" s="42">
        <v>58</v>
      </c>
      <c r="P13" s="163">
        <v>980</v>
      </c>
      <c r="Q13" s="164">
        <v>2</v>
      </c>
      <c r="R13" s="42">
        <v>37</v>
      </c>
      <c r="S13" s="42">
        <v>769</v>
      </c>
      <c r="T13" s="42">
        <v>40</v>
      </c>
      <c r="U13" s="42">
        <v>9</v>
      </c>
      <c r="V13" s="42">
        <v>63</v>
      </c>
      <c r="W13" s="165">
        <v>963</v>
      </c>
      <c r="X13" s="166">
        <v>10</v>
      </c>
      <c r="Y13" s="42">
        <v>70</v>
      </c>
      <c r="Z13" s="42">
        <v>796</v>
      </c>
      <c r="AA13" s="42">
        <v>180</v>
      </c>
      <c r="AB13" s="42">
        <v>19</v>
      </c>
      <c r="AC13" s="42">
        <v>70</v>
      </c>
      <c r="AD13" s="42">
        <v>738</v>
      </c>
      <c r="AF13" s="9" t="s">
        <v>7</v>
      </c>
      <c r="AG13" s="111">
        <f t="shared" si="0"/>
        <v>2.3898035050451409</v>
      </c>
      <c r="AH13" s="112">
        <f t="shared" si="1"/>
        <v>10.09028146574615</v>
      </c>
      <c r="AI13" s="112">
        <f t="shared" si="2"/>
        <v>32.501327668613918</v>
      </c>
      <c r="AJ13" s="112">
        <f t="shared" si="3"/>
        <v>3.3457249070631967</v>
      </c>
      <c r="AK13" s="112">
        <f t="shared" si="4"/>
        <v>1.3807753584705258</v>
      </c>
      <c r="AL13" s="112">
        <f t="shared" si="5"/>
        <v>2.3366967604885822</v>
      </c>
      <c r="AM13" s="113">
        <f t="shared" si="6"/>
        <v>47.955390334572492</v>
      </c>
      <c r="AN13" s="141">
        <f t="shared" si="7"/>
        <v>0.21242697822623471</v>
      </c>
      <c r="AO13" s="112">
        <f t="shared" si="8"/>
        <v>1.0090281465746149</v>
      </c>
      <c r="AP13" s="112">
        <f t="shared" si="9"/>
        <v>41.84811471056824</v>
      </c>
      <c r="AQ13" s="112">
        <f t="shared" si="10"/>
        <v>1.486988847583643</v>
      </c>
      <c r="AR13" s="112">
        <f t="shared" si="11"/>
        <v>0.31864046733935208</v>
      </c>
      <c r="AS13" s="112">
        <f t="shared" si="12"/>
        <v>3.0801911842804035</v>
      </c>
      <c r="AT13" s="142">
        <f t="shared" si="13"/>
        <v>52.044609665427508</v>
      </c>
      <c r="AU13" s="149">
        <f t="shared" si="14"/>
        <v>0.10621348911311736</v>
      </c>
      <c r="AV13" s="112">
        <f t="shared" si="15"/>
        <v>1.9649495485926711</v>
      </c>
      <c r="AW13" s="112">
        <f t="shared" si="16"/>
        <v>40.839086563993625</v>
      </c>
      <c r="AX13" s="112">
        <f t="shared" si="17"/>
        <v>2.1242697822623473</v>
      </c>
      <c r="AY13" s="112">
        <f t="shared" si="18"/>
        <v>0.47796070100902821</v>
      </c>
      <c r="AZ13" s="112">
        <f t="shared" si="19"/>
        <v>3.3457249070631967</v>
      </c>
      <c r="BA13" s="150">
        <f t="shared" si="20"/>
        <v>51.14179500796601</v>
      </c>
      <c r="BB13" s="136">
        <f t="shared" si="21"/>
        <v>0.53106744556558683</v>
      </c>
      <c r="BC13" s="112">
        <f t="shared" si="22"/>
        <v>3.7174721189591078</v>
      </c>
      <c r="BD13" s="112">
        <f t="shared" si="23"/>
        <v>42.272968667020713</v>
      </c>
      <c r="BE13" s="112">
        <f t="shared" si="24"/>
        <v>9.5592140201805638</v>
      </c>
      <c r="BF13" s="112">
        <f t="shared" si="25"/>
        <v>1.0090281465746149</v>
      </c>
      <c r="BG13" s="112">
        <f t="shared" si="26"/>
        <v>3.7174721189591078</v>
      </c>
      <c r="BH13" s="119">
        <f t="shared" si="27"/>
        <v>39.192777482740311</v>
      </c>
    </row>
    <row r="14" spans="1:60" x14ac:dyDescent="0.25">
      <c r="B14" s="9" t="s">
        <v>8</v>
      </c>
      <c r="C14" s="42">
        <v>64</v>
      </c>
      <c r="D14" s="42">
        <v>207</v>
      </c>
      <c r="E14" s="42">
        <v>425</v>
      </c>
      <c r="F14" s="42">
        <v>57</v>
      </c>
      <c r="G14" s="42">
        <v>26</v>
      </c>
      <c r="H14" s="42">
        <v>37</v>
      </c>
      <c r="I14" s="161">
        <v>739</v>
      </c>
      <c r="J14" s="162">
        <v>4</v>
      </c>
      <c r="K14" s="42">
        <v>23</v>
      </c>
      <c r="L14" s="42">
        <v>715</v>
      </c>
      <c r="M14" s="42">
        <v>31</v>
      </c>
      <c r="N14" s="42">
        <v>18</v>
      </c>
      <c r="O14" s="42">
        <v>78</v>
      </c>
      <c r="P14" s="163">
        <v>686</v>
      </c>
      <c r="Q14" s="164">
        <v>7</v>
      </c>
      <c r="R14" s="42">
        <v>37</v>
      </c>
      <c r="S14" s="42">
        <v>709</v>
      </c>
      <c r="T14" s="42">
        <v>64</v>
      </c>
      <c r="U14" s="42">
        <v>22</v>
      </c>
      <c r="V14" s="42">
        <v>89</v>
      </c>
      <c r="W14" s="165">
        <v>627</v>
      </c>
      <c r="X14" s="166">
        <v>11</v>
      </c>
      <c r="Y14" s="42">
        <v>75</v>
      </c>
      <c r="Z14" s="42">
        <v>717</v>
      </c>
      <c r="AA14" s="42">
        <v>226</v>
      </c>
      <c r="AB14" s="42">
        <v>30</v>
      </c>
      <c r="AC14" s="42">
        <v>96</v>
      </c>
      <c r="AD14" s="42">
        <v>400</v>
      </c>
      <c r="AF14" s="9" t="s">
        <v>8</v>
      </c>
      <c r="AG14" s="111">
        <f t="shared" si="0"/>
        <v>4.115755627009646</v>
      </c>
      <c r="AH14" s="112">
        <f t="shared" si="1"/>
        <v>13.311897106109324</v>
      </c>
      <c r="AI14" s="112">
        <f t="shared" si="2"/>
        <v>27.331189710610932</v>
      </c>
      <c r="AJ14" s="112">
        <f t="shared" si="3"/>
        <v>3.6655948553054665</v>
      </c>
      <c r="AK14" s="112">
        <f t="shared" si="4"/>
        <v>1.6720257234726688</v>
      </c>
      <c r="AL14" s="112">
        <f t="shared" si="5"/>
        <v>2.3794212218649515</v>
      </c>
      <c r="AM14" s="113">
        <f t="shared" si="6"/>
        <v>47.524115755627008</v>
      </c>
      <c r="AN14" s="141">
        <f t="shared" si="7"/>
        <v>0.25723472668810288</v>
      </c>
      <c r="AO14" s="112">
        <f t="shared" si="8"/>
        <v>1.4790996784565917</v>
      </c>
      <c r="AP14" s="112">
        <f t="shared" si="9"/>
        <v>45.980707395498392</v>
      </c>
      <c r="AQ14" s="112">
        <f t="shared" si="10"/>
        <v>1.9935691318327973</v>
      </c>
      <c r="AR14" s="112">
        <f t="shared" si="11"/>
        <v>1.157556270096463</v>
      </c>
      <c r="AS14" s="112">
        <f t="shared" si="12"/>
        <v>5.016077170418006</v>
      </c>
      <c r="AT14" s="142">
        <f t="shared" si="13"/>
        <v>44.115755627009648</v>
      </c>
      <c r="AU14" s="149">
        <f t="shared" si="14"/>
        <v>0.45016077170418006</v>
      </c>
      <c r="AV14" s="112">
        <f t="shared" si="15"/>
        <v>2.3794212218649515</v>
      </c>
      <c r="AW14" s="112">
        <f t="shared" si="16"/>
        <v>45.59485530546624</v>
      </c>
      <c r="AX14" s="112">
        <f t="shared" si="17"/>
        <v>4.115755627009646</v>
      </c>
      <c r="AY14" s="112">
        <f t="shared" si="18"/>
        <v>1.414790996784566</v>
      </c>
      <c r="AZ14" s="112">
        <f t="shared" si="19"/>
        <v>5.723472668810289</v>
      </c>
      <c r="BA14" s="150">
        <f t="shared" si="20"/>
        <v>40.321543408360128</v>
      </c>
      <c r="BB14" s="136">
        <f t="shared" si="21"/>
        <v>0.707395498392283</v>
      </c>
      <c r="BC14" s="112">
        <f t="shared" si="22"/>
        <v>4.823151125401929</v>
      </c>
      <c r="BD14" s="112">
        <f t="shared" si="23"/>
        <v>46.109324758842448</v>
      </c>
      <c r="BE14" s="112">
        <f t="shared" si="24"/>
        <v>14.533762057877814</v>
      </c>
      <c r="BF14" s="112">
        <f t="shared" si="25"/>
        <v>1.929260450160772</v>
      </c>
      <c r="BG14" s="112">
        <f t="shared" si="26"/>
        <v>6.1736334405144691</v>
      </c>
      <c r="BH14" s="119">
        <f t="shared" si="27"/>
        <v>25.723472668810288</v>
      </c>
    </row>
    <row r="15" spans="1:60" x14ac:dyDescent="0.25">
      <c r="B15" s="9" t="s">
        <v>9</v>
      </c>
      <c r="C15" s="42">
        <v>40</v>
      </c>
      <c r="D15" s="42">
        <v>151</v>
      </c>
      <c r="E15" s="42">
        <v>209</v>
      </c>
      <c r="F15" s="42">
        <v>26</v>
      </c>
      <c r="G15" s="42">
        <v>10</v>
      </c>
      <c r="H15" s="42">
        <v>16</v>
      </c>
      <c r="I15" s="161">
        <v>338</v>
      </c>
      <c r="J15" s="162">
        <v>1</v>
      </c>
      <c r="K15" s="42">
        <v>17</v>
      </c>
      <c r="L15" s="42">
        <v>453</v>
      </c>
      <c r="M15" s="42">
        <v>18</v>
      </c>
      <c r="N15" s="42">
        <v>10</v>
      </c>
      <c r="O15" s="42">
        <v>38</v>
      </c>
      <c r="P15" s="163">
        <v>253</v>
      </c>
      <c r="Q15" s="164">
        <v>0</v>
      </c>
      <c r="R15" s="42">
        <v>24</v>
      </c>
      <c r="S15" s="42">
        <v>437</v>
      </c>
      <c r="T15" s="42">
        <v>44</v>
      </c>
      <c r="U15" s="42">
        <v>11</v>
      </c>
      <c r="V15" s="42">
        <v>45</v>
      </c>
      <c r="W15" s="165">
        <v>229</v>
      </c>
      <c r="X15" s="166">
        <v>7</v>
      </c>
      <c r="Y15" s="42">
        <v>59</v>
      </c>
      <c r="Z15" s="42">
        <v>394</v>
      </c>
      <c r="AA15" s="42">
        <v>145</v>
      </c>
      <c r="AB15" s="42">
        <v>14</v>
      </c>
      <c r="AC15" s="42">
        <v>53</v>
      </c>
      <c r="AD15" s="42">
        <v>118</v>
      </c>
      <c r="AF15" s="9" t="s">
        <v>9</v>
      </c>
      <c r="AG15" s="111">
        <f t="shared" si="0"/>
        <v>5.0632911392405067</v>
      </c>
      <c r="AH15" s="112">
        <f t="shared" si="1"/>
        <v>19.11392405063291</v>
      </c>
      <c r="AI15" s="112">
        <f t="shared" si="2"/>
        <v>26.455696202531648</v>
      </c>
      <c r="AJ15" s="112">
        <f t="shared" si="3"/>
        <v>3.2911392405063293</v>
      </c>
      <c r="AK15" s="112">
        <f t="shared" si="4"/>
        <v>1.2658227848101267</v>
      </c>
      <c r="AL15" s="112">
        <f t="shared" si="5"/>
        <v>2.0253164556962027</v>
      </c>
      <c r="AM15" s="113">
        <f t="shared" si="6"/>
        <v>42.784810126582279</v>
      </c>
      <c r="AN15" s="141">
        <f t="shared" si="7"/>
        <v>0.12658227848101267</v>
      </c>
      <c r="AO15" s="112">
        <f t="shared" si="8"/>
        <v>2.1518987341772151</v>
      </c>
      <c r="AP15" s="112">
        <f t="shared" si="9"/>
        <v>57.341772151898731</v>
      </c>
      <c r="AQ15" s="112">
        <f t="shared" si="10"/>
        <v>2.278481012658228</v>
      </c>
      <c r="AR15" s="112">
        <f t="shared" si="11"/>
        <v>1.2658227848101267</v>
      </c>
      <c r="AS15" s="112">
        <f t="shared" si="12"/>
        <v>4.8101265822784809</v>
      </c>
      <c r="AT15" s="142">
        <f t="shared" si="13"/>
        <v>32.025316455696199</v>
      </c>
      <c r="AU15" s="149">
        <f t="shared" si="14"/>
        <v>0</v>
      </c>
      <c r="AV15" s="112">
        <f t="shared" si="15"/>
        <v>3.0379746835443036</v>
      </c>
      <c r="AW15" s="112">
        <f t="shared" si="16"/>
        <v>55.316455696202524</v>
      </c>
      <c r="AX15" s="112">
        <f t="shared" si="17"/>
        <v>5.5696202531645564</v>
      </c>
      <c r="AY15" s="112">
        <f t="shared" si="18"/>
        <v>1.3924050632911391</v>
      </c>
      <c r="AZ15" s="112">
        <f t="shared" si="19"/>
        <v>5.6962025316455698</v>
      </c>
      <c r="BA15" s="150">
        <f t="shared" si="20"/>
        <v>28.987341772151897</v>
      </c>
      <c r="BB15" s="136">
        <f t="shared" si="21"/>
        <v>0.88607594936708867</v>
      </c>
      <c r="BC15" s="112">
        <f t="shared" si="22"/>
        <v>7.4683544303797467</v>
      </c>
      <c r="BD15" s="112">
        <f t="shared" si="23"/>
        <v>49.87341772151899</v>
      </c>
      <c r="BE15" s="112">
        <f t="shared" si="24"/>
        <v>18.354430379746837</v>
      </c>
      <c r="BF15" s="112">
        <f t="shared" si="25"/>
        <v>1.7721518987341773</v>
      </c>
      <c r="BG15" s="112">
        <f t="shared" si="26"/>
        <v>6.7088607594936702</v>
      </c>
      <c r="BH15" s="119">
        <f t="shared" si="27"/>
        <v>14.936708860759493</v>
      </c>
    </row>
    <row r="16" spans="1:60" x14ac:dyDescent="0.25">
      <c r="B16" s="4" t="s">
        <v>45</v>
      </c>
      <c r="C16" s="122"/>
      <c r="D16" s="122"/>
      <c r="E16" s="122"/>
      <c r="F16" s="122"/>
      <c r="G16" s="122"/>
      <c r="H16" s="122"/>
      <c r="I16" s="125"/>
      <c r="J16" s="128"/>
      <c r="K16" s="122"/>
      <c r="L16" s="122"/>
      <c r="M16" s="122"/>
      <c r="N16" s="122"/>
      <c r="O16" s="122"/>
      <c r="P16" s="129"/>
      <c r="Q16" s="133"/>
      <c r="R16" s="122"/>
      <c r="S16" s="122"/>
      <c r="T16" s="122"/>
      <c r="U16" s="122"/>
      <c r="V16" s="122"/>
      <c r="W16" s="134"/>
      <c r="X16" s="122"/>
      <c r="Y16" s="122"/>
      <c r="Z16" s="122"/>
      <c r="AA16" s="122"/>
      <c r="AB16" s="122"/>
      <c r="AC16" s="122"/>
      <c r="AD16" s="122"/>
      <c r="AF16" s="4" t="s">
        <v>45</v>
      </c>
      <c r="AG16" s="108"/>
      <c r="AH16" s="109"/>
      <c r="AI16" s="109"/>
      <c r="AJ16" s="109"/>
      <c r="AK16" s="109"/>
      <c r="AL16" s="109"/>
      <c r="AM16" s="110"/>
      <c r="AN16" s="139"/>
      <c r="AO16" s="109"/>
      <c r="AP16" s="109"/>
      <c r="AQ16" s="109"/>
      <c r="AR16" s="109"/>
      <c r="AS16" s="109"/>
      <c r="AT16" s="140"/>
      <c r="AU16" s="147"/>
      <c r="AV16" s="109"/>
      <c r="AW16" s="109"/>
      <c r="AX16" s="109"/>
      <c r="AY16" s="109"/>
      <c r="AZ16" s="109"/>
      <c r="BA16" s="148"/>
      <c r="BB16" s="108"/>
      <c r="BC16" s="109"/>
      <c r="BD16" s="109"/>
      <c r="BE16" s="109"/>
      <c r="BF16" s="109"/>
      <c r="BG16" s="109"/>
      <c r="BH16" s="118"/>
    </row>
    <row r="17" spans="2:60" x14ac:dyDescent="0.25">
      <c r="B17" s="9" t="s">
        <v>38</v>
      </c>
      <c r="C17" s="42">
        <v>50</v>
      </c>
      <c r="D17" s="42">
        <v>169</v>
      </c>
      <c r="E17" s="42">
        <v>447</v>
      </c>
      <c r="F17" s="42">
        <v>62</v>
      </c>
      <c r="G17" s="42">
        <v>19</v>
      </c>
      <c r="H17" s="42">
        <v>27</v>
      </c>
      <c r="I17" s="161">
        <v>780</v>
      </c>
      <c r="J17" s="162">
        <v>1</v>
      </c>
      <c r="K17" s="42">
        <v>23</v>
      </c>
      <c r="L17" s="42">
        <v>710</v>
      </c>
      <c r="M17" s="42">
        <v>37</v>
      </c>
      <c r="N17" s="42">
        <v>8</v>
      </c>
      <c r="O17" s="42">
        <v>42</v>
      </c>
      <c r="P17" s="163">
        <v>733</v>
      </c>
      <c r="Q17" s="164">
        <v>3</v>
      </c>
      <c r="R17" s="42">
        <v>35</v>
      </c>
      <c r="S17" s="42">
        <v>706</v>
      </c>
      <c r="T17" s="42">
        <v>62</v>
      </c>
      <c r="U17" s="42">
        <v>10</v>
      </c>
      <c r="V17" s="42">
        <v>45</v>
      </c>
      <c r="W17" s="165">
        <v>693</v>
      </c>
      <c r="X17" s="166">
        <v>11</v>
      </c>
      <c r="Y17" s="42">
        <v>87</v>
      </c>
      <c r="Z17" s="42">
        <v>704</v>
      </c>
      <c r="AA17" s="42">
        <v>238</v>
      </c>
      <c r="AB17" s="42">
        <v>27</v>
      </c>
      <c r="AC17" s="42">
        <v>65</v>
      </c>
      <c r="AD17" s="42">
        <v>422</v>
      </c>
      <c r="AF17" s="9" t="s">
        <v>38</v>
      </c>
      <c r="AG17" s="111">
        <f t="shared" ref="AG17:AG23" si="28">C17/(C17+D17+E17+F17+G17+H17+I17)*100</f>
        <v>3.2175032175032174</v>
      </c>
      <c r="AH17" s="112">
        <f t="shared" ref="AH17:AH23" si="29">D17/(D17+E17+F17+G17+H17+I17+C17)*100</f>
        <v>10.875160875160875</v>
      </c>
      <c r="AI17" s="112">
        <f t="shared" ref="AI17:AI23" si="30">E17/(E17+F17+G17+H17+I17+D17+C17)*100</f>
        <v>28.764478764478763</v>
      </c>
      <c r="AJ17" s="112">
        <f t="shared" ref="AJ17:AJ23" si="31">F17/(F17+G17+H17+I17+E17+D17+C17)*100</f>
        <v>3.9897039897039894</v>
      </c>
      <c r="AK17" s="112">
        <f t="shared" ref="AK17:AK23" si="32">G17/(G17+H17+I17+E17+D17+C17+F17)*100</f>
        <v>1.2226512226512225</v>
      </c>
      <c r="AL17" s="112">
        <f t="shared" ref="AL17:AL23" si="33">H17/(H17+I17+C17+F17+E17+D17+G17)*100</f>
        <v>1.7374517374517375</v>
      </c>
      <c r="AM17" s="113">
        <f t="shared" ref="AM17:AM23" si="34">I17/(I17+D17+C17+G17+F17+E17+H17)*100</f>
        <v>50.19305019305019</v>
      </c>
      <c r="AN17" s="141">
        <f t="shared" ref="AN17:AN23" si="35">J17/(J17+K17+L17+M17+N17+O17+P17)*100</f>
        <v>6.4350064350064351E-2</v>
      </c>
      <c r="AO17" s="112">
        <f t="shared" ref="AO17:AO23" si="36">K17/(K17+L17+M17+N17+O17+P17+J17)*100</f>
        <v>1.4800514800514801</v>
      </c>
      <c r="AP17" s="112">
        <f t="shared" ref="AP17:AP23" si="37">L17/(L17+M17+N17+O17+P17+K17+J17)*100</f>
        <v>45.688545688545688</v>
      </c>
      <c r="AQ17" s="112">
        <f t="shared" ref="AQ17:AQ23" si="38">M17/(M17+N17+O17+P17+L17+K17+J17)*100</f>
        <v>2.3809523809523809</v>
      </c>
      <c r="AR17" s="112">
        <f t="shared" ref="AR17:AR23" si="39">N17/(N17+O17+P17+L17+K17+J17+M17)*100</f>
        <v>0.51480051480051481</v>
      </c>
      <c r="AS17" s="112">
        <f t="shared" ref="AS17:AS23" si="40">O17/(O17+P17+J17+M17+L17+K17+N17)*100</f>
        <v>2.7027027027027026</v>
      </c>
      <c r="AT17" s="142">
        <f t="shared" ref="AT17:AT23" si="41">P17/(P17+K17+J17+N17+M17+L17+O17)*100</f>
        <v>47.168597168597174</v>
      </c>
      <c r="AU17" s="149">
        <f t="shared" ref="AU17:AU23" si="42">Q17/(Q17+R17+S17+T17+U17+V17+W17)*100</f>
        <v>0.19305019305019305</v>
      </c>
      <c r="AV17" s="112">
        <f t="shared" ref="AV17:AV23" si="43">R17/(R17+S17+T17+U17+V17+W17+Q17)*100</f>
        <v>2.2522522522522523</v>
      </c>
      <c r="AW17" s="112">
        <f t="shared" ref="AW17:AW23" si="44">S17/(S17+T17+U17+V17+W17+R17+Q17)*100</f>
        <v>45.431145431145431</v>
      </c>
      <c r="AX17" s="112">
        <f t="shared" ref="AX17:AX23" si="45">T17/(T17+U17+V17+W17+S17+R17+Q17)*100</f>
        <v>3.9897039897039894</v>
      </c>
      <c r="AY17" s="112">
        <f t="shared" ref="AY17:AY23" si="46">U17/(U17+V17+W17+S17+R17+Q17+T17)*100</f>
        <v>0.64350064350064351</v>
      </c>
      <c r="AZ17" s="112">
        <f t="shared" ref="AZ17:AZ23" si="47">V17/(V17+W17+Q17+T17+S17+R17+U17)*100</f>
        <v>2.8957528957528957</v>
      </c>
      <c r="BA17" s="150">
        <f t="shared" ref="BA17:BA23" si="48">W17/(W17+R17+Q17+U17+T17+S17+V17)*100</f>
        <v>44.594594594594597</v>
      </c>
      <c r="BB17" s="136">
        <f t="shared" ref="BB17:BB23" si="49">X17/(X17+Y17+Z17+AA17+AB17+AC17+AD17)*100</f>
        <v>0.70785070785070792</v>
      </c>
      <c r="BC17" s="112">
        <f t="shared" ref="BC17:BC23" si="50">Y17/(Y17+Z17+AA17+AB17+AC17+AD17+X17)*100</f>
        <v>5.5984555984555984</v>
      </c>
      <c r="BD17" s="112">
        <f t="shared" ref="BD17:BD23" si="51">Z17/(Z17+AA17+AB17+AC17+AD17+Y17+X17)*100</f>
        <v>45.302445302445307</v>
      </c>
      <c r="BE17" s="112">
        <f t="shared" ref="BE17:BE23" si="52">AA17/(AA17+AB17+AC17+AD17+Z17+Y17+X17)*100</f>
        <v>15.315315315315313</v>
      </c>
      <c r="BF17" s="112">
        <f t="shared" ref="BF17:BF23" si="53">AB17/(AB17+AC17+AD17+Z17+Y17+X17+AA17)*100</f>
        <v>1.7374517374517375</v>
      </c>
      <c r="BG17" s="112">
        <f t="shared" ref="BG17:BG23" si="54">AC17/(AC17+AD17+X17+AA17+Z17+Y17+AB17)*100</f>
        <v>4.1827541827541825</v>
      </c>
      <c r="BH17" s="119">
        <f t="shared" ref="BH17:BH23" si="55">AD17/(AD17+Y17+X17+AB17+AA17+Z17+AC17)*100</f>
        <v>27.155727155727156</v>
      </c>
    </row>
    <row r="18" spans="2:60" x14ac:dyDescent="0.25">
      <c r="B18" s="9" t="s">
        <v>39</v>
      </c>
      <c r="C18" s="42">
        <v>8</v>
      </c>
      <c r="D18" s="42">
        <v>23</v>
      </c>
      <c r="E18" s="42">
        <v>178</v>
      </c>
      <c r="F18" s="42">
        <v>16</v>
      </c>
      <c r="G18" s="42">
        <v>7</v>
      </c>
      <c r="H18" s="42">
        <v>14</v>
      </c>
      <c r="I18" s="161">
        <v>320</v>
      </c>
      <c r="J18" s="162">
        <v>4</v>
      </c>
      <c r="K18" s="42">
        <v>5</v>
      </c>
      <c r="L18" s="42">
        <v>249</v>
      </c>
      <c r="M18" s="42">
        <v>8</v>
      </c>
      <c r="N18" s="42">
        <v>1</v>
      </c>
      <c r="O18" s="42">
        <v>24</v>
      </c>
      <c r="P18" s="163">
        <v>275</v>
      </c>
      <c r="Q18" s="164">
        <v>4</v>
      </c>
      <c r="R18" s="42">
        <v>12</v>
      </c>
      <c r="S18" s="42">
        <v>240</v>
      </c>
      <c r="T18" s="42">
        <v>8</v>
      </c>
      <c r="U18" s="42">
        <v>1</v>
      </c>
      <c r="V18" s="42">
        <v>27</v>
      </c>
      <c r="W18" s="165">
        <v>274</v>
      </c>
      <c r="X18" s="166">
        <v>4</v>
      </c>
      <c r="Y18" s="42">
        <v>16</v>
      </c>
      <c r="Z18" s="42">
        <v>235</v>
      </c>
      <c r="AA18" s="42">
        <v>59</v>
      </c>
      <c r="AB18" s="42">
        <v>4</v>
      </c>
      <c r="AC18" s="42">
        <v>28</v>
      </c>
      <c r="AD18" s="42">
        <v>220</v>
      </c>
      <c r="AF18" s="9" t="s">
        <v>39</v>
      </c>
      <c r="AG18" s="111">
        <f t="shared" si="28"/>
        <v>1.4134275618374559</v>
      </c>
      <c r="AH18" s="112">
        <f t="shared" si="29"/>
        <v>4.0636042402826851</v>
      </c>
      <c r="AI18" s="112">
        <f t="shared" si="30"/>
        <v>31.448763250883395</v>
      </c>
      <c r="AJ18" s="112">
        <f t="shared" si="31"/>
        <v>2.8268551236749118</v>
      </c>
      <c r="AK18" s="112">
        <f t="shared" si="32"/>
        <v>1.2367491166077738</v>
      </c>
      <c r="AL18" s="112">
        <f t="shared" si="33"/>
        <v>2.4734982332155475</v>
      </c>
      <c r="AM18" s="113">
        <f t="shared" si="34"/>
        <v>56.537102473498237</v>
      </c>
      <c r="AN18" s="141">
        <f t="shared" si="35"/>
        <v>0.70671378091872794</v>
      </c>
      <c r="AO18" s="112">
        <f t="shared" si="36"/>
        <v>0.88339222614840995</v>
      </c>
      <c r="AP18" s="112">
        <f t="shared" si="37"/>
        <v>43.992932862190813</v>
      </c>
      <c r="AQ18" s="112">
        <f t="shared" si="38"/>
        <v>1.4134275618374559</v>
      </c>
      <c r="AR18" s="112">
        <f t="shared" si="39"/>
        <v>0.17667844522968199</v>
      </c>
      <c r="AS18" s="112">
        <f t="shared" si="40"/>
        <v>4.2402826855123674</v>
      </c>
      <c r="AT18" s="142">
        <f t="shared" si="41"/>
        <v>48.586572438162548</v>
      </c>
      <c r="AU18" s="149">
        <f t="shared" si="42"/>
        <v>0.70671378091872794</v>
      </c>
      <c r="AV18" s="112">
        <f t="shared" si="43"/>
        <v>2.1201413427561837</v>
      </c>
      <c r="AW18" s="112">
        <f t="shared" si="44"/>
        <v>42.402826855123678</v>
      </c>
      <c r="AX18" s="112">
        <f t="shared" si="45"/>
        <v>1.4134275618374559</v>
      </c>
      <c r="AY18" s="112">
        <f t="shared" si="46"/>
        <v>0.17667844522968199</v>
      </c>
      <c r="AZ18" s="112">
        <f t="shared" si="47"/>
        <v>4.7703180212014136</v>
      </c>
      <c r="BA18" s="150">
        <f t="shared" si="48"/>
        <v>48.409893992932865</v>
      </c>
      <c r="BB18" s="136">
        <f t="shared" si="49"/>
        <v>0.70671378091872794</v>
      </c>
      <c r="BC18" s="112">
        <f t="shared" si="50"/>
        <v>2.8268551236749118</v>
      </c>
      <c r="BD18" s="112">
        <f t="shared" si="51"/>
        <v>41.519434628975269</v>
      </c>
      <c r="BE18" s="112">
        <f t="shared" si="52"/>
        <v>10.424028268551238</v>
      </c>
      <c r="BF18" s="112">
        <f t="shared" si="53"/>
        <v>0.70671378091872794</v>
      </c>
      <c r="BG18" s="112">
        <f t="shared" si="54"/>
        <v>4.946996466431095</v>
      </c>
      <c r="BH18" s="119">
        <f t="shared" si="55"/>
        <v>38.869257950530034</v>
      </c>
    </row>
    <row r="19" spans="2:60" x14ac:dyDescent="0.25">
      <c r="B19" s="9" t="s">
        <v>40</v>
      </c>
      <c r="C19" s="42">
        <v>59</v>
      </c>
      <c r="D19" s="42">
        <v>210</v>
      </c>
      <c r="E19" s="42">
        <v>497</v>
      </c>
      <c r="F19" s="42">
        <v>45</v>
      </c>
      <c r="G19" s="42">
        <v>15</v>
      </c>
      <c r="H19" s="42">
        <v>41</v>
      </c>
      <c r="I19" s="161">
        <v>769</v>
      </c>
      <c r="J19" s="162">
        <v>2</v>
      </c>
      <c r="K19" s="42">
        <v>16</v>
      </c>
      <c r="L19" s="42">
        <v>691</v>
      </c>
      <c r="M19" s="42">
        <v>13</v>
      </c>
      <c r="N19" s="42">
        <v>5</v>
      </c>
      <c r="O19" s="42">
        <v>55</v>
      </c>
      <c r="P19" s="163">
        <v>854</v>
      </c>
      <c r="Q19" s="164">
        <v>0</v>
      </c>
      <c r="R19" s="42">
        <v>28</v>
      </c>
      <c r="S19" s="42">
        <v>679</v>
      </c>
      <c r="T19" s="42">
        <v>33</v>
      </c>
      <c r="U19" s="42">
        <v>6</v>
      </c>
      <c r="V19" s="42">
        <v>62</v>
      </c>
      <c r="W19" s="165">
        <v>828</v>
      </c>
      <c r="X19" s="166">
        <v>9</v>
      </c>
      <c r="Y19" s="42">
        <v>59</v>
      </c>
      <c r="Z19" s="42">
        <v>697</v>
      </c>
      <c r="AA19" s="42">
        <v>156</v>
      </c>
      <c r="AB19" s="42">
        <v>15</v>
      </c>
      <c r="AC19" s="42">
        <v>65</v>
      </c>
      <c r="AD19" s="42">
        <v>635</v>
      </c>
      <c r="AF19" s="9" t="s">
        <v>40</v>
      </c>
      <c r="AG19" s="111">
        <f t="shared" si="28"/>
        <v>3.6063569682151591</v>
      </c>
      <c r="AH19" s="112">
        <f t="shared" si="29"/>
        <v>12.836185819070906</v>
      </c>
      <c r="AI19" s="112">
        <f t="shared" si="30"/>
        <v>30.378973105134477</v>
      </c>
      <c r="AJ19" s="112">
        <f t="shared" si="31"/>
        <v>2.7506112469437651</v>
      </c>
      <c r="AK19" s="112">
        <f t="shared" si="32"/>
        <v>0.91687041564792182</v>
      </c>
      <c r="AL19" s="112">
        <f t="shared" si="33"/>
        <v>2.5061124694376531</v>
      </c>
      <c r="AM19" s="113">
        <f t="shared" si="34"/>
        <v>47.004889975550121</v>
      </c>
      <c r="AN19" s="141">
        <f t="shared" si="35"/>
        <v>0.12224938875305623</v>
      </c>
      <c r="AO19" s="112">
        <f t="shared" si="36"/>
        <v>0.97799511002444983</v>
      </c>
      <c r="AP19" s="112">
        <f t="shared" si="37"/>
        <v>42.237163814180931</v>
      </c>
      <c r="AQ19" s="112">
        <f t="shared" si="38"/>
        <v>0.79462102689486558</v>
      </c>
      <c r="AR19" s="112">
        <f t="shared" si="39"/>
        <v>0.30562347188264061</v>
      </c>
      <c r="AS19" s="112">
        <f t="shared" si="40"/>
        <v>3.3618581907090466</v>
      </c>
      <c r="AT19" s="142">
        <f t="shared" si="41"/>
        <v>52.20048899755502</v>
      </c>
      <c r="AU19" s="149">
        <f t="shared" si="42"/>
        <v>0</v>
      </c>
      <c r="AV19" s="112">
        <f t="shared" si="43"/>
        <v>1.7114914425427872</v>
      </c>
      <c r="AW19" s="112">
        <f t="shared" si="44"/>
        <v>41.503667481662596</v>
      </c>
      <c r="AX19" s="112">
        <f t="shared" si="45"/>
        <v>2.0171149144254277</v>
      </c>
      <c r="AY19" s="112">
        <f t="shared" si="46"/>
        <v>0.36674816625916873</v>
      </c>
      <c r="AZ19" s="112">
        <f t="shared" si="47"/>
        <v>3.7897310513447433</v>
      </c>
      <c r="BA19" s="150">
        <f t="shared" si="48"/>
        <v>50.611246943765273</v>
      </c>
      <c r="BB19" s="136">
        <f t="shared" si="49"/>
        <v>0.55012224938875309</v>
      </c>
      <c r="BC19" s="112">
        <f t="shared" si="50"/>
        <v>3.6063569682151591</v>
      </c>
      <c r="BD19" s="112">
        <f t="shared" si="51"/>
        <v>42.603911980440095</v>
      </c>
      <c r="BE19" s="112">
        <f t="shared" si="52"/>
        <v>9.5354523227383865</v>
      </c>
      <c r="BF19" s="112">
        <f t="shared" si="53"/>
        <v>0.91687041564792182</v>
      </c>
      <c r="BG19" s="112">
        <f t="shared" si="54"/>
        <v>3.973105134474328</v>
      </c>
      <c r="BH19" s="119">
        <f t="shared" si="55"/>
        <v>38.814180929095357</v>
      </c>
    </row>
    <row r="20" spans="2:60" x14ac:dyDescent="0.25">
      <c r="B20" s="9" t="s">
        <v>41</v>
      </c>
      <c r="C20" s="42">
        <v>9</v>
      </c>
      <c r="D20" s="42">
        <v>21</v>
      </c>
      <c r="E20" s="42">
        <v>48</v>
      </c>
      <c r="F20" s="42">
        <v>8</v>
      </c>
      <c r="G20" s="42">
        <v>4</v>
      </c>
      <c r="H20" s="42">
        <v>3</v>
      </c>
      <c r="I20" s="161">
        <v>83</v>
      </c>
      <c r="J20" s="162">
        <v>0</v>
      </c>
      <c r="K20" s="42">
        <v>1</v>
      </c>
      <c r="L20" s="42">
        <v>93</v>
      </c>
      <c r="M20" s="42">
        <v>4</v>
      </c>
      <c r="N20" s="42">
        <v>2</v>
      </c>
      <c r="O20" s="42">
        <v>6</v>
      </c>
      <c r="P20" s="163">
        <v>70</v>
      </c>
      <c r="Q20" s="164">
        <v>0</v>
      </c>
      <c r="R20" s="42">
        <v>5</v>
      </c>
      <c r="S20" s="42">
        <v>87</v>
      </c>
      <c r="T20" s="42">
        <v>10</v>
      </c>
      <c r="U20" s="42">
        <v>3</v>
      </c>
      <c r="V20" s="42">
        <v>9</v>
      </c>
      <c r="W20" s="165">
        <v>62</v>
      </c>
      <c r="X20" s="166">
        <v>0</v>
      </c>
      <c r="Y20" s="42">
        <v>8</v>
      </c>
      <c r="Z20" s="42">
        <v>85</v>
      </c>
      <c r="AA20" s="42">
        <v>33</v>
      </c>
      <c r="AB20" s="42">
        <v>1</v>
      </c>
      <c r="AC20" s="42">
        <v>8</v>
      </c>
      <c r="AD20" s="42">
        <v>41</v>
      </c>
      <c r="AF20" s="9" t="s">
        <v>41</v>
      </c>
      <c r="AG20" s="111">
        <f t="shared" si="28"/>
        <v>5.1136363636363642</v>
      </c>
      <c r="AH20" s="112">
        <f t="shared" si="29"/>
        <v>11.931818181818182</v>
      </c>
      <c r="AI20" s="112">
        <f t="shared" si="30"/>
        <v>27.27272727272727</v>
      </c>
      <c r="AJ20" s="112">
        <f t="shared" si="31"/>
        <v>4.5454545454545459</v>
      </c>
      <c r="AK20" s="112">
        <f t="shared" si="32"/>
        <v>2.2727272727272729</v>
      </c>
      <c r="AL20" s="112">
        <f t="shared" si="33"/>
        <v>1.7045454545454544</v>
      </c>
      <c r="AM20" s="113">
        <f t="shared" si="34"/>
        <v>47.159090909090914</v>
      </c>
      <c r="AN20" s="141">
        <f t="shared" si="35"/>
        <v>0</v>
      </c>
      <c r="AO20" s="112">
        <f t="shared" si="36"/>
        <v>0.56818181818181823</v>
      </c>
      <c r="AP20" s="112">
        <f t="shared" si="37"/>
        <v>52.840909090909093</v>
      </c>
      <c r="AQ20" s="112">
        <f t="shared" si="38"/>
        <v>2.2727272727272729</v>
      </c>
      <c r="AR20" s="112">
        <f t="shared" si="39"/>
        <v>1.1363636363636365</v>
      </c>
      <c r="AS20" s="112">
        <f t="shared" si="40"/>
        <v>3.4090909090909087</v>
      </c>
      <c r="AT20" s="142">
        <f t="shared" si="41"/>
        <v>39.772727272727273</v>
      </c>
      <c r="AU20" s="149">
        <f t="shared" si="42"/>
        <v>0</v>
      </c>
      <c r="AV20" s="112">
        <f t="shared" si="43"/>
        <v>2.8409090909090908</v>
      </c>
      <c r="AW20" s="112">
        <f t="shared" si="44"/>
        <v>49.43181818181818</v>
      </c>
      <c r="AX20" s="112">
        <f t="shared" si="45"/>
        <v>5.6818181818181817</v>
      </c>
      <c r="AY20" s="112">
        <f t="shared" si="46"/>
        <v>1.7045454545454544</v>
      </c>
      <c r="AZ20" s="112">
        <f t="shared" si="47"/>
        <v>5.1136363636363642</v>
      </c>
      <c r="BA20" s="150">
        <f t="shared" si="48"/>
        <v>35.227272727272727</v>
      </c>
      <c r="BB20" s="136">
        <f t="shared" si="49"/>
        <v>0</v>
      </c>
      <c r="BC20" s="112">
        <f t="shared" si="50"/>
        <v>4.5454545454545459</v>
      </c>
      <c r="BD20" s="112">
        <f t="shared" si="51"/>
        <v>48.295454545454547</v>
      </c>
      <c r="BE20" s="112">
        <f t="shared" si="52"/>
        <v>18.75</v>
      </c>
      <c r="BF20" s="112">
        <f t="shared" si="53"/>
        <v>0.56818181818181823</v>
      </c>
      <c r="BG20" s="112">
        <f t="shared" si="54"/>
        <v>4.5454545454545459</v>
      </c>
      <c r="BH20" s="119">
        <f t="shared" si="55"/>
        <v>23.295454545454543</v>
      </c>
    </row>
    <row r="21" spans="2:60" x14ac:dyDescent="0.25">
      <c r="B21" s="9" t="s">
        <v>42</v>
      </c>
      <c r="C21" s="42">
        <v>26</v>
      </c>
      <c r="D21" s="42">
        <v>97</v>
      </c>
      <c r="E21" s="42">
        <v>80</v>
      </c>
      <c r="F21" s="42">
        <v>20</v>
      </c>
      <c r="G21" s="42">
        <v>12</v>
      </c>
      <c r="H21" s="42">
        <v>13</v>
      </c>
      <c r="I21" s="161">
        <v>68</v>
      </c>
      <c r="J21" s="162">
        <v>2</v>
      </c>
      <c r="K21" s="42">
        <v>8</v>
      </c>
      <c r="L21" s="42">
        <v>131</v>
      </c>
      <c r="M21" s="42">
        <v>7</v>
      </c>
      <c r="N21" s="42">
        <v>17</v>
      </c>
      <c r="O21" s="42">
        <v>25</v>
      </c>
      <c r="P21" s="163">
        <v>126</v>
      </c>
      <c r="Q21" s="164">
        <v>2</v>
      </c>
      <c r="R21" s="42">
        <v>10</v>
      </c>
      <c r="S21" s="42">
        <v>133</v>
      </c>
      <c r="T21" s="42">
        <v>14</v>
      </c>
      <c r="U21" s="42">
        <v>17</v>
      </c>
      <c r="V21" s="42">
        <v>27</v>
      </c>
      <c r="W21" s="165">
        <v>113</v>
      </c>
      <c r="X21" s="166">
        <v>3</v>
      </c>
      <c r="Y21" s="42">
        <v>17</v>
      </c>
      <c r="Z21" s="42">
        <v>129</v>
      </c>
      <c r="AA21" s="42">
        <v>18</v>
      </c>
      <c r="AB21" s="42">
        <v>12</v>
      </c>
      <c r="AC21" s="42">
        <v>27</v>
      </c>
      <c r="AD21" s="42">
        <v>110</v>
      </c>
      <c r="AF21" s="9" t="s">
        <v>42</v>
      </c>
      <c r="AG21" s="111">
        <f t="shared" si="28"/>
        <v>8.2278481012658222</v>
      </c>
      <c r="AH21" s="112">
        <f t="shared" si="29"/>
        <v>30.696202531645572</v>
      </c>
      <c r="AI21" s="112">
        <f t="shared" si="30"/>
        <v>25.316455696202532</v>
      </c>
      <c r="AJ21" s="112">
        <f t="shared" si="31"/>
        <v>6.3291139240506329</v>
      </c>
      <c r="AK21" s="112">
        <f t="shared" si="32"/>
        <v>3.79746835443038</v>
      </c>
      <c r="AL21" s="112">
        <f t="shared" si="33"/>
        <v>4.1139240506329111</v>
      </c>
      <c r="AM21" s="113">
        <f t="shared" si="34"/>
        <v>21.518987341772153</v>
      </c>
      <c r="AN21" s="141">
        <f t="shared" si="35"/>
        <v>0.63291139240506333</v>
      </c>
      <c r="AO21" s="112">
        <f t="shared" si="36"/>
        <v>2.5316455696202533</v>
      </c>
      <c r="AP21" s="112">
        <f t="shared" si="37"/>
        <v>41.455696202531641</v>
      </c>
      <c r="AQ21" s="112">
        <f t="shared" si="38"/>
        <v>2.2151898734177213</v>
      </c>
      <c r="AR21" s="112">
        <f t="shared" si="39"/>
        <v>5.3797468354430382</v>
      </c>
      <c r="AS21" s="112">
        <f t="shared" si="40"/>
        <v>7.9113924050632916</v>
      </c>
      <c r="AT21" s="142">
        <f t="shared" si="41"/>
        <v>39.87341772151899</v>
      </c>
      <c r="AU21" s="149">
        <f t="shared" si="42"/>
        <v>0.63291139240506333</v>
      </c>
      <c r="AV21" s="112">
        <f t="shared" si="43"/>
        <v>3.1645569620253164</v>
      </c>
      <c r="AW21" s="112">
        <f t="shared" si="44"/>
        <v>42.088607594936711</v>
      </c>
      <c r="AX21" s="112">
        <f t="shared" si="45"/>
        <v>4.4303797468354427</v>
      </c>
      <c r="AY21" s="112">
        <f t="shared" si="46"/>
        <v>5.3797468354430382</v>
      </c>
      <c r="AZ21" s="112">
        <f t="shared" si="47"/>
        <v>8.5443037974683538</v>
      </c>
      <c r="BA21" s="150">
        <f t="shared" si="48"/>
        <v>35.75949367088608</v>
      </c>
      <c r="BB21" s="136">
        <f t="shared" si="49"/>
        <v>0.949367088607595</v>
      </c>
      <c r="BC21" s="112">
        <f t="shared" si="50"/>
        <v>5.3797468354430382</v>
      </c>
      <c r="BD21" s="112">
        <f t="shared" si="51"/>
        <v>40.822784810126585</v>
      </c>
      <c r="BE21" s="112">
        <f t="shared" si="52"/>
        <v>5.6962025316455698</v>
      </c>
      <c r="BF21" s="112">
        <f t="shared" si="53"/>
        <v>3.79746835443038</v>
      </c>
      <c r="BG21" s="112">
        <f t="shared" si="54"/>
        <v>8.5443037974683538</v>
      </c>
      <c r="BH21" s="119">
        <f t="shared" si="55"/>
        <v>34.810126582278485</v>
      </c>
    </row>
    <row r="22" spans="2:60" x14ac:dyDescent="0.25">
      <c r="B22" s="9" t="s">
        <v>43</v>
      </c>
      <c r="C22" s="42">
        <v>4</v>
      </c>
      <c r="D22" s="42">
        <v>10</v>
      </c>
      <c r="E22" s="42">
        <v>75</v>
      </c>
      <c r="F22" s="42">
        <v>3</v>
      </c>
      <c r="G22" s="42">
        <v>5</v>
      </c>
      <c r="H22" s="42">
        <v>6</v>
      </c>
      <c r="I22" s="161">
        <v>106</v>
      </c>
      <c r="J22" s="162">
        <v>1</v>
      </c>
      <c r="K22" s="42">
        <v>0</v>
      </c>
      <c r="L22" s="42">
        <v>94</v>
      </c>
      <c r="M22" s="42">
        <v>3</v>
      </c>
      <c r="N22" s="42">
        <v>0</v>
      </c>
      <c r="O22" s="42">
        <v>10</v>
      </c>
      <c r="P22" s="163">
        <v>101</v>
      </c>
      <c r="Q22" s="164">
        <v>0</v>
      </c>
      <c r="R22" s="42">
        <v>0</v>
      </c>
      <c r="S22" s="42">
        <v>93</v>
      </c>
      <c r="T22" s="42">
        <v>4</v>
      </c>
      <c r="U22" s="42">
        <v>2</v>
      </c>
      <c r="V22" s="42">
        <v>9</v>
      </c>
      <c r="W22" s="165">
        <v>101</v>
      </c>
      <c r="X22" s="166">
        <v>0</v>
      </c>
      <c r="Y22" s="42">
        <v>1</v>
      </c>
      <c r="Z22" s="42">
        <v>96</v>
      </c>
      <c r="AA22" s="42">
        <v>13</v>
      </c>
      <c r="AB22" s="42">
        <v>2</v>
      </c>
      <c r="AC22" s="42">
        <v>15</v>
      </c>
      <c r="AD22" s="42">
        <v>82</v>
      </c>
      <c r="AF22" s="9" t="s">
        <v>43</v>
      </c>
      <c r="AG22" s="111">
        <f t="shared" si="28"/>
        <v>1.9138755980861244</v>
      </c>
      <c r="AH22" s="112">
        <f t="shared" si="29"/>
        <v>4.7846889952153111</v>
      </c>
      <c r="AI22" s="112">
        <f t="shared" si="30"/>
        <v>35.885167464114829</v>
      </c>
      <c r="AJ22" s="112">
        <f t="shared" si="31"/>
        <v>1.4354066985645932</v>
      </c>
      <c r="AK22" s="112">
        <f t="shared" si="32"/>
        <v>2.3923444976076556</v>
      </c>
      <c r="AL22" s="112">
        <f t="shared" si="33"/>
        <v>2.8708133971291865</v>
      </c>
      <c r="AM22" s="113">
        <f t="shared" si="34"/>
        <v>50.717703349282296</v>
      </c>
      <c r="AN22" s="141">
        <f t="shared" si="35"/>
        <v>0.4784688995215311</v>
      </c>
      <c r="AO22" s="112">
        <f t="shared" si="36"/>
        <v>0</v>
      </c>
      <c r="AP22" s="112">
        <f t="shared" si="37"/>
        <v>44.976076555023923</v>
      </c>
      <c r="AQ22" s="112">
        <f t="shared" si="38"/>
        <v>1.4354066985645932</v>
      </c>
      <c r="AR22" s="112">
        <f t="shared" si="39"/>
        <v>0</v>
      </c>
      <c r="AS22" s="112">
        <f t="shared" si="40"/>
        <v>4.7846889952153111</v>
      </c>
      <c r="AT22" s="142">
        <f t="shared" si="41"/>
        <v>48.325358851674643</v>
      </c>
      <c r="AU22" s="149">
        <f t="shared" si="42"/>
        <v>0</v>
      </c>
      <c r="AV22" s="112">
        <f t="shared" si="43"/>
        <v>0</v>
      </c>
      <c r="AW22" s="112">
        <f t="shared" si="44"/>
        <v>44.497607655502392</v>
      </c>
      <c r="AX22" s="112">
        <f t="shared" si="45"/>
        <v>1.9138755980861244</v>
      </c>
      <c r="AY22" s="112">
        <f t="shared" si="46"/>
        <v>0.9569377990430622</v>
      </c>
      <c r="AZ22" s="112">
        <f t="shared" si="47"/>
        <v>4.3062200956937797</v>
      </c>
      <c r="BA22" s="150">
        <f t="shared" si="48"/>
        <v>48.325358851674643</v>
      </c>
      <c r="BB22" s="136">
        <f t="shared" si="49"/>
        <v>0</v>
      </c>
      <c r="BC22" s="112">
        <f t="shared" si="50"/>
        <v>0.4784688995215311</v>
      </c>
      <c r="BD22" s="112">
        <f t="shared" si="51"/>
        <v>45.933014354066984</v>
      </c>
      <c r="BE22" s="112">
        <f t="shared" si="52"/>
        <v>6.2200956937799043</v>
      </c>
      <c r="BF22" s="112">
        <f t="shared" si="53"/>
        <v>0.9569377990430622</v>
      </c>
      <c r="BG22" s="112">
        <f t="shared" si="54"/>
        <v>7.1770334928229662</v>
      </c>
      <c r="BH22" s="119">
        <f t="shared" si="55"/>
        <v>39.23444976076555</v>
      </c>
    </row>
    <row r="23" spans="2:60" x14ac:dyDescent="0.25">
      <c r="B23" s="9" t="s">
        <v>44</v>
      </c>
      <c r="C23" s="42">
        <v>16</v>
      </c>
      <c r="D23" s="42">
        <v>81</v>
      </c>
      <c r="E23" s="42">
        <v>268</v>
      </c>
      <c r="F23" s="42">
        <v>26</v>
      </c>
      <c r="G23" s="42">
        <v>16</v>
      </c>
      <c r="H23" s="42">
        <v>21</v>
      </c>
      <c r="I23" s="161">
        <v>419</v>
      </c>
      <c r="J23" s="162">
        <v>1</v>
      </c>
      <c r="K23" s="42">
        <v>10</v>
      </c>
      <c r="L23" s="42">
        <v>359</v>
      </c>
      <c r="M23" s="42">
        <v>13</v>
      </c>
      <c r="N23" s="42">
        <v>5</v>
      </c>
      <c r="O23" s="42">
        <v>40</v>
      </c>
      <c r="P23" s="163">
        <v>419</v>
      </c>
      <c r="Q23" s="164">
        <v>3</v>
      </c>
      <c r="R23" s="42">
        <v>12</v>
      </c>
      <c r="S23" s="42">
        <v>343</v>
      </c>
      <c r="T23" s="42">
        <v>29</v>
      </c>
      <c r="U23" s="42">
        <v>7</v>
      </c>
      <c r="V23" s="42">
        <v>42</v>
      </c>
      <c r="W23" s="165">
        <v>411</v>
      </c>
      <c r="X23" s="166">
        <v>5</v>
      </c>
      <c r="Y23" s="42">
        <v>35</v>
      </c>
      <c r="Z23" s="42">
        <v>343</v>
      </c>
      <c r="AA23" s="42">
        <v>78</v>
      </c>
      <c r="AB23" s="42">
        <v>9</v>
      </c>
      <c r="AC23" s="42">
        <v>48</v>
      </c>
      <c r="AD23" s="42">
        <v>329</v>
      </c>
      <c r="AF23" s="9" t="s">
        <v>44</v>
      </c>
      <c r="AG23" s="111">
        <f t="shared" si="28"/>
        <v>1.8890200708382525</v>
      </c>
      <c r="AH23" s="112">
        <f t="shared" si="29"/>
        <v>9.5631641086186541</v>
      </c>
      <c r="AI23" s="112">
        <f t="shared" si="30"/>
        <v>31.641086186540733</v>
      </c>
      <c r="AJ23" s="112">
        <f t="shared" si="31"/>
        <v>3.0696576151121606</v>
      </c>
      <c r="AK23" s="112">
        <f t="shared" si="32"/>
        <v>1.8890200708382525</v>
      </c>
      <c r="AL23" s="112">
        <f t="shared" si="33"/>
        <v>2.4793388429752068</v>
      </c>
      <c r="AM23" s="113">
        <f t="shared" si="34"/>
        <v>49.468713105076738</v>
      </c>
      <c r="AN23" s="141">
        <f t="shared" si="35"/>
        <v>0.11806375442739078</v>
      </c>
      <c r="AO23" s="112">
        <f t="shared" si="36"/>
        <v>1.1806375442739079</v>
      </c>
      <c r="AP23" s="112">
        <f t="shared" si="37"/>
        <v>42.384887839433297</v>
      </c>
      <c r="AQ23" s="112">
        <f t="shared" si="38"/>
        <v>1.5348288075560803</v>
      </c>
      <c r="AR23" s="112">
        <f t="shared" si="39"/>
        <v>0.59031877213695394</v>
      </c>
      <c r="AS23" s="112">
        <f t="shared" si="40"/>
        <v>4.7225501770956315</v>
      </c>
      <c r="AT23" s="142">
        <f t="shared" si="41"/>
        <v>49.468713105076738</v>
      </c>
      <c r="AU23" s="149">
        <f t="shared" si="42"/>
        <v>0.35419126328217237</v>
      </c>
      <c r="AV23" s="112">
        <f t="shared" si="43"/>
        <v>1.4167650531286895</v>
      </c>
      <c r="AW23" s="112">
        <f t="shared" si="44"/>
        <v>40.495867768595041</v>
      </c>
      <c r="AX23" s="112">
        <f t="shared" si="45"/>
        <v>3.4238488783943333</v>
      </c>
      <c r="AY23" s="112">
        <f t="shared" si="46"/>
        <v>0.82644628099173556</v>
      </c>
      <c r="AZ23" s="112">
        <f t="shared" si="47"/>
        <v>4.9586776859504136</v>
      </c>
      <c r="BA23" s="150">
        <f t="shared" si="48"/>
        <v>48.524203069657617</v>
      </c>
      <c r="BB23" s="136">
        <f t="shared" si="49"/>
        <v>0.59031877213695394</v>
      </c>
      <c r="BC23" s="112">
        <f t="shared" si="50"/>
        <v>4.1322314049586781</v>
      </c>
      <c r="BD23" s="112">
        <f t="shared" si="51"/>
        <v>40.495867768595041</v>
      </c>
      <c r="BE23" s="112">
        <f t="shared" si="52"/>
        <v>9.208972845336481</v>
      </c>
      <c r="BF23" s="112">
        <f t="shared" si="53"/>
        <v>1.0625737898465171</v>
      </c>
      <c r="BG23" s="112">
        <f t="shared" si="54"/>
        <v>5.667060212514758</v>
      </c>
      <c r="BH23" s="119">
        <f t="shared" si="55"/>
        <v>38.84297520661157</v>
      </c>
    </row>
    <row r="24" spans="2:60" x14ac:dyDescent="0.25">
      <c r="B24" s="4" t="s">
        <v>75</v>
      </c>
      <c r="C24" s="122"/>
      <c r="D24" s="122"/>
      <c r="E24" s="122"/>
      <c r="F24" s="122"/>
      <c r="G24" s="122"/>
      <c r="H24" s="122"/>
      <c r="I24" s="125"/>
      <c r="J24" s="128"/>
      <c r="K24" s="122"/>
      <c r="L24" s="122"/>
      <c r="M24" s="122"/>
      <c r="N24" s="122"/>
      <c r="O24" s="122"/>
      <c r="P24" s="129"/>
      <c r="Q24" s="133"/>
      <c r="R24" s="122"/>
      <c r="S24" s="122"/>
      <c r="T24" s="122"/>
      <c r="U24" s="122"/>
      <c r="V24" s="122"/>
      <c r="W24" s="134"/>
      <c r="X24" s="122"/>
      <c r="Y24" s="122"/>
      <c r="Z24" s="122"/>
      <c r="AA24" s="122"/>
      <c r="AB24" s="122"/>
      <c r="AC24" s="122"/>
      <c r="AD24" s="122"/>
      <c r="AF24" s="4" t="s">
        <v>75</v>
      </c>
      <c r="AG24" s="114"/>
      <c r="AH24" s="115"/>
      <c r="AI24" s="115"/>
      <c r="AJ24" s="115"/>
      <c r="AK24" s="115"/>
      <c r="AL24" s="115"/>
      <c r="AM24" s="116"/>
      <c r="AN24" s="143"/>
      <c r="AO24" s="115"/>
      <c r="AP24" s="115"/>
      <c r="AQ24" s="115"/>
      <c r="AR24" s="115"/>
      <c r="AS24" s="115"/>
      <c r="AT24" s="144"/>
      <c r="AU24" s="151"/>
      <c r="AV24" s="115"/>
      <c r="AW24" s="115"/>
      <c r="AX24" s="115"/>
      <c r="AY24" s="115"/>
      <c r="AZ24" s="115"/>
      <c r="BA24" s="152"/>
      <c r="BB24" s="114"/>
      <c r="BC24" s="115"/>
      <c r="BD24" s="115"/>
      <c r="BE24" s="115"/>
      <c r="BF24" s="115"/>
      <c r="BG24" s="115"/>
      <c r="BH24" s="120"/>
    </row>
    <row r="25" spans="2:60" x14ac:dyDescent="0.25">
      <c r="B25" s="9" t="s">
        <v>76</v>
      </c>
      <c r="C25" s="42">
        <v>117</v>
      </c>
      <c r="D25" s="42">
        <v>450</v>
      </c>
      <c r="E25" s="42">
        <v>1165</v>
      </c>
      <c r="F25" s="42">
        <v>125</v>
      </c>
      <c r="G25" s="42">
        <v>61</v>
      </c>
      <c r="H25" s="42">
        <v>99</v>
      </c>
      <c r="I25" s="161">
        <v>1845</v>
      </c>
      <c r="J25" s="162">
        <v>7</v>
      </c>
      <c r="K25" s="42">
        <v>42</v>
      </c>
      <c r="L25" s="42">
        <v>1647</v>
      </c>
      <c r="M25" s="42">
        <v>53</v>
      </c>
      <c r="N25" s="42">
        <v>31</v>
      </c>
      <c r="O25" s="42">
        <v>147</v>
      </c>
      <c r="P25" s="163">
        <v>1935</v>
      </c>
      <c r="Q25" s="164">
        <v>8</v>
      </c>
      <c r="R25" s="42">
        <v>66</v>
      </c>
      <c r="S25" s="42">
        <v>1623</v>
      </c>
      <c r="T25" s="42">
        <v>91</v>
      </c>
      <c r="U25" s="42">
        <v>37</v>
      </c>
      <c r="V25" s="42">
        <v>166</v>
      </c>
      <c r="W25" s="165">
        <v>1871</v>
      </c>
      <c r="X25" s="166">
        <v>20</v>
      </c>
      <c r="Y25" s="42">
        <v>155</v>
      </c>
      <c r="Z25" s="42">
        <v>1618</v>
      </c>
      <c r="AA25" s="42">
        <v>395</v>
      </c>
      <c r="AB25" s="42">
        <v>48</v>
      </c>
      <c r="AC25" s="42">
        <v>186</v>
      </c>
      <c r="AD25" s="42">
        <v>1440</v>
      </c>
      <c r="AF25" s="9" t="s">
        <v>76</v>
      </c>
      <c r="AG25" s="111">
        <f t="shared" ref="AG25:AG26" si="56">C25/(C25+D25+E25+F25+G25+H25+I25)*100</f>
        <v>3.0295183842568618</v>
      </c>
      <c r="AH25" s="112">
        <f t="shared" ref="AH25:AH26" si="57">D25/(D25+E25+F25+G25+H25+I25+C25)*100</f>
        <v>11.651993785603313</v>
      </c>
      <c r="AI25" s="112">
        <f t="shared" ref="AI25:AI26" si="58">E25/(E25+F25+G25+H25+I25+D25+C25)*100</f>
        <v>30.165717244950802</v>
      </c>
      <c r="AJ25" s="112">
        <f t="shared" ref="AJ25:AJ26" si="59">F25/(F25+G25+H25+I25+E25+D25+C25)*100</f>
        <v>3.2366649404453649</v>
      </c>
      <c r="AK25" s="112">
        <f t="shared" ref="AK25:AK26" si="60">G25/(G25+H25+I25+E25+D25+C25+F25)*100</f>
        <v>1.579492490937338</v>
      </c>
      <c r="AL25" s="112">
        <f t="shared" ref="AL25:AL26" si="61">H25/(H25+I25+C25+F25+E25+D25+G25)*100</f>
        <v>2.563438632832729</v>
      </c>
      <c r="AM25" s="113">
        <f t="shared" ref="AM25:AM26" si="62">I25/(I25+D25+C25+G25+F25+E25+H25)*100</f>
        <v>47.773174520973591</v>
      </c>
      <c r="AN25" s="141">
        <f t="shared" ref="AN25:AN26" si="63">J25/(J25+K25+L25+M25+N25+O25+P25)*100</f>
        <v>0.18125323666494045</v>
      </c>
      <c r="AO25" s="112">
        <f t="shared" ref="AO25:AO26" si="64">K25/(K25+L25+M25+N25+O25+P25+J25)*100</f>
        <v>1.0875194199896427</v>
      </c>
      <c r="AP25" s="112">
        <f t="shared" ref="AP25:AP26" si="65">L25/(L25+M25+N25+O25+P25+K25+J25)*100</f>
        <v>42.646297255308127</v>
      </c>
      <c r="AQ25" s="112">
        <f t="shared" ref="AQ25:AQ26" si="66">M25/(M25+N25+O25+P25+L25+K25+J25)*100</f>
        <v>1.3723459347488347</v>
      </c>
      <c r="AR25" s="112">
        <f t="shared" ref="AR25:AR26" si="67">N25/(N25+O25+P25+L25+K25+J25+M25)*100</f>
        <v>0.80269290523045045</v>
      </c>
      <c r="AS25" s="112">
        <f t="shared" ref="AS25:AS26" si="68">O25/(O25+P25+J25+M25+L25+K25+N25)*100</f>
        <v>3.8063179699637497</v>
      </c>
      <c r="AT25" s="142">
        <f t="shared" ref="AT25:AT26" si="69">P25/(P25+K25+J25+N25+M25+L25+O25)*100</f>
        <v>50.103573278094245</v>
      </c>
      <c r="AU25" s="149">
        <f t="shared" ref="AU25:AU26" si="70">Q25/(Q25+R25+S25+T25+U25+V25+W25)*100</f>
        <v>0.20714655618850336</v>
      </c>
      <c r="AV25" s="112">
        <f t="shared" ref="AV25:AV26" si="71">R25/(R25+S25+T25+U25+V25+W25+Q25)*100</f>
        <v>1.7089590885551527</v>
      </c>
      <c r="AW25" s="112">
        <f t="shared" ref="AW25:AW26" si="72">S25/(S25+T25+U25+V25+W25+R25+Q25)*100</f>
        <v>42.02485758674262</v>
      </c>
      <c r="AX25" s="112">
        <f t="shared" ref="AX25:AX26" si="73">T25/(T25+U25+V25+W25+S25+R25+Q25)*100</f>
        <v>2.3562920766442259</v>
      </c>
      <c r="AY25" s="112">
        <f t="shared" ref="AY25:AY26" si="74">U25/(U25+V25+W25+S25+R25+Q25+T25)*100</f>
        <v>0.95805282237182809</v>
      </c>
      <c r="AZ25" s="112">
        <f t="shared" ref="AZ25:AZ26" si="75">V25/(V25+W25+Q25+T25+S25+R25+U25)*100</f>
        <v>4.2982910409114448</v>
      </c>
      <c r="BA25" s="150">
        <f t="shared" ref="BA25:BA26" si="76">W25/(W25+R25+Q25+U25+T25+S25+V25)*100</f>
        <v>48.446400828586221</v>
      </c>
      <c r="BB25" s="136">
        <f t="shared" ref="BB25:BB26" si="77">X25/(X25+Y25+Z25+AA25+AB25+AC25+AD25)*100</f>
        <v>0.51786639047125849</v>
      </c>
      <c r="BC25" s="112">
        <f t="shared" ref="BC25:BC26" si="78">Y25/(Y25+Z25+AA25+AB25+AC25+AD25+X25)*100</f>
        <v>4.0134645261522532</v>
      </c>
      <c r="BD25" s="112">
        <f t="shared" ref="BD25:BD26" si="79">Z25/(Z25+AA25+AB25+AC25+AD25+Y25+X25)*100</f>
        <v>41.895390989124806</v>
      </c>
      <c r="BE25" s="112">
        <f t="shared" ref="BE25:BE26" si="80">AA25/(AA25+AB25+AC25+AD25+Z25+Y25+X25)*100</f>
        <v>10.227861211807355</v>
      </c>
      <c r="BF25" s="112">
        <f t="shared" ref="BF25:BF26" si="81">AB25/(AB25+AC25+AD25+Z25+Y25+X25+AA25)*100</f>
        <v>1.2428793371310203</v>
      </c>
      <c r="BG25" s="112">
        <f t="shared" ref="BG25:BG26" si="82">AC25/(AC25+AD25+X25+AA25+Z25+Y25+AB25)*100</f>
        <v>4.8161574313827034</v>
      </c>
      <c r="BH25" s="119">
        <f t="shared" ref="BH25:BH26" si="83">AD25/(AD25+Y25+X25+AB25+AA25+Z25+AC25)*100</f>
        <v>37.286380113930605</v>
      </c>
    </row>
    <row r="26" spans="2:60" x14ac:dyDescent="0.25">
      <c r="B26" s="9" t="s">
        <v>77</v>
      </c>
      <c r="C26" s="42">
        <v>55</v>
      </c>
      <c r="D26" s="42">
        <v>161</v>
      </c>
      <c r="E26" s="42">
        <v>428</v>
      </c>
      <c r="F26" s="42">
        <v>55</v>
      </c>
      <c r="G26" s="42">
        <v>17</v>
      </c>
      <c r="H26" s="42">
        <v>26</v>
      </c>
      <c r="I26" s="161">
        <v>700</v>
      </c>
      <c r="J26" s="162">
        <v>4</v>
      </c>
      <c r="K26" s="42">
        <v>21</v>
      </c>
      <c r="L26" s="42">
        <v>680</v>
      </c>
      <c r="M26" s="42">
        <v>32</v>
      </c>
      <c r="N26" s="42">
        <v>7</v>
      </c>
      <c r="O26" s="42">
        <v>55</v>
      </c>
      <c r="P26" s="163">
        <v>643</v>
      </c>
      <c r="Q26" s="164">
        <v>4</v>
      </c>
      <c r="R26" s="42">
        <v>36</v>
      </c>
      <c r="S26" s="42">
        <v>658</v>
      </c>
      <c r="T26" s="42">
        <v>69</v>
      </c>
      <c r="U26" s="42">
        <v>9</v>
      </c>
      <c r="V26" s="42">
        <v>55</v>
      </c>
      <c r="W26" s="165">
        <v>611</v>
      </c>
      <c r="X26" s="166">
        <v>12</v>
      </c>
      <c r="Y26" s="42">
        <v>68</v>
      </c>
      <c r="Z26" s="42">
        <v>671</v>
      </c>
      <c r="AA26" s="42">
        <v>200</v>
      </c>
      <c r="AB26" s="42">
        <v>22</v>
      </c>
      <c r="AC26" s="42">
        <v>70</v>
      </c>
      <c r="AD26" s="42">
        <v>399</v>
      </c>
      <c r="AF26" s="9" t="s">
        <v>77</v>
      </c>
      <c r="AG26" s="111">
        <f t="shared" si="56"/>
        <v>3.8141470180305128</v>
      </c>
      <c r="AH26" s="112">
        <f t="shared" si="57"/>
        <v>11.165048543689322</v>
      </c>
      <c r="AI26" s="112">
        <f t="shared" si="58"/>
        <v>29.680998613037445</v>
      </c>
      <c r="AJ26" s="112">
        <f t="shared" si="59"/>
        <v>3.8141470180305128</v>
      </c>
      <c r="AK26" s="112">
        <f t="shared" si="60"/>
        <v>1.1789181692094313</v>
      </c>
      <c r="AL26" s="112">
        <f t="shared" si="61"/>
        <v>1.8030513176144243</v>
      </c>
      <c r="AM26" s="113">
        <f t="shared" si="62"/>
        <v>48.543689320388353</v>
      </c>
      <c r="AN26" s="141">
        <f t="shared" si="63"/>
        <v>0.27739251040221913</v>
      </c>
      <c r="AO26" s="112">
        <f t="shared" si="64"/>
        <v>1.4563106796116505</v>
      </c>
      <c r="AP26" s="112">
        <f t="shared" si="65"/>
        <v>47.156726768377254</v>
      </c>
      <c r="AQ26" s="112">
        <f t="shared" si="66"/>
        <v>2.219140083217753</v>
      </c>
      <c r="AR26" s="112">
        <f t="shared" si="67"/>
        <v>0.48543689320388345</v>
      </c>
      <c r="AS26" s="112">
        <f t="shared" si="68"/>
        <v>3.8141470180305128</v>
      </c>
      <c r="AT26" s="142">
        <f t="shared" si="69"/>
        <v>44.590846047156731</v>
      </c>
      <c r="AU26" s="149">
        <f t="shared" si="70"/>
        <v>0.27739251040221913</v>
      </c>
      <c r="AV26" s="112">
        <f t="shared" si="71"/>
        <v>2.496532593619972</v>
      </c>
      <c r="AW26" s="112">
        <f t="shared" si="72"/>
        <v>45.631067961165051</v>
      </c>
      <c r="AX26" s="112">
        <f t="shared" si="73"/>
        <v>4.7850208044382798</v>
      </c>
      <c r="AY26" s="112">
        <f t="shared" si="74"/>
        <v>0.62413314840499301</v>
      </c>
      <c r="AZ26" s="112">
        <f t="shared" si="75"/>
        <v>3.8141470180305128</v>
      </c>
      <c r="BA26" s="150">
        <f t="shared" si="76"/>
        <v>42.371705963938972</v>
      </c>
      <c r="BB26" s="136">
        <f t="shared" si="77"/>
        <v>0.83217753120665738</v>
      </c>
      <c r="BC26" s="112">
        <f t="shared" si="78"/>
        <v>4.7156726768377251</v>
      </c>
      <c r="BD26" s="112">
        <f t="shared" si="79"/>
        <v>46.532593619972261</v>
      </c>
      <c r="BE26" s="112">
        <f t="shared" si="80"/>
        <v>13.869625520110956</v>
      </c>
      <c r="BF26" s="112">
        <f t="shared" si="81"/>
        <v>1.5256588072122053</v>
      </c>
      <c r="BG26" s="112">
        <f t="shared" si="82"/>
        <v>4.8543689320388346</v>
      </c>
      <c r="BH26" s="119">
        <f t="shared" si="83"/>
        <v>27.669902912621357</v>
      </c>
    </row>
  </sheetData>
  <mergeCells count="11">
    <mergeCell ref="D2:E2"/>
    <mergeCell ref="BB7:BH7"/>
    <mergeCell ref="C7:I7"/>
    <mergeCell ref="J7:P7"/>
    <mergeCell ref="Q7:W7"/>
    <mergeCell ref="X7:AD7"/>
    <mergeCell ref="B7:B8"/>
    <mergeCell ref="AF7:AF8"/>
    <mergeCell ref="AG7:AM7"/>
    <mergeCell ref="AN7:AT7"/>
    <mergeCell ref="AU7:BA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14" width="11.7109375" customWidth="1"/>
    <col min="15" max="15" width="3.42578125" customWidth="1"/>
    <col min="16" max="16" width="27.7109375" customWidth="1"/>
    <col min="17" max="28" width="11.7109375" customWidth="1"/>
  </cols>
  <sheetData>
    <row r="1" spans="1:28" ht="18" x14ac:dyDescent="0.25">
      <c r="B1" s="1" t="s">
        <v>58</v>
      </c>
    </row>
    <row r="2" spans="1:28" ht="18" x14ac:dyDescent="0.25">
      <c r="A2" s="32"/>
      <c r="B2" s="1" t="s">
        <v>103</v>
      </c>
      <c r="D2" s="200" t="s">
        <v>132</v>
      </c>
      <c r="E2" s="200"/>
    </row>
    <row r="3" spans="1:28" x14ac:dyDescent="0.25">
      <c r="B3" s="33" t="s">
        <v>61</v>
      </c>
    </row>
    <row r="4" spans="1:28" ht="18" customHeight="1" x14ac:dyDescent="0.25">
      <c r="B4" s="1" t="s">
        <v>113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4.5" customHeight="1" x14ac:dyDescent="0.25"/>
    <row r="6" spans="1:28" x14ac:dyDescent="0.25">
      <c r="B6" s="20" t="s">
        <v>55</v>
      </c>
      <c r="P6" s="20" t="s">
        <v>56</v>
      </c>
    </row>
    <row r="7" spans="1:28" ht="24" customHeight="1" x14ac:dyDescent="0.25">
      <c r="B7" s="194" t="s">
        <v>0</v>
      </c>
      <c r="C7" s="191" t="s">
        <v>95</v>
      </c>
      <c r="D7" s="192"/>
      <c r="E7" s="192"/>
      <c r="F7" s="192"/>
      <c r="G7" s="192"/>
      <c r="H7" s="193"/>
      <c r="I7" s="192" t="s">
        <v>96</v>
      </c>
      <c r="J7" s="192"/>
      <c r="K7" s="192"/>
      <c r="L7" s="192"/>
      <c r="M7" s="192"/>
      <c r="N7" s="187"/>
      <c r="P7" s="194" t="s">
        <v>0</v>
      </c>
      <c r="Q7" s="191" t="s">
        <v>95</v>
      </c>
      <c r="R7" s="192"/>
      <c r="S7" s="192"/>
      <c r="T7" s="192"/>
      <c r="U7" s="192"/>
      <c r="V7" s="193"/>
      <c r="W7" s="192" t="s">
        <v>96</v>
      </c>
      <c r="X7" s="192"/>
      <c r="Y7" s="192"/>
      <c r="Z7" s="192"/>
      <c r="AA7" s="192"/>
      <c r="AB7" s="187"/>
    </row>
    <row r="8" spans="1:28" ht="34.5" customHeight="1" x14ac:dyDescent="0.25">
      <c r="B8" s="195"/>
      <c r="C8" s="50" t="s">
        <v>17</v>
      </c>
      <c r="D8" s="50" t="s">
        <v>18</v>
      </c>
      <c r="E8" s="50" t="s">
        <v>19</v>
      </c>
      <c r="F8" s="50" t="s">
        <v>20</v>
      </c>
      <c r="G8" s="50" t="s">
        <v>21</v>
      </c>
      <c r="H8" s="51" t="s">
        <v>97</v>
      </c>
      <c r="I8" s="49" t="s">
        <v>17</v>
      </c>
      <c r="J8" s="47" t="s">
        <v>18</v>
      </c>
      <c r="K8" s="47" t="s">
        <v>19</v>
      </c>
      <c r="L8" s="47" t="s">
        <v>20</v>
      </c>
      <c r="M8" s="47" t="s">
        <v>21</v>
      </c>
      <c r="N8" s="47" t="s">
        <v>97</v>
      </c>
      <c r="P8" s="195"/>
      <c r="Q8" s="50" t="s">
        <v>17</v>
      </c>
      <c r="R8" s="50" t="s">
        <v>18</v>
      </c>
      <c r="S8" s="50" t="s">
        <v>19</v>
      </c>
      <c r="T8" s="50" t="s">
        <v>20</v>
      </c>
      <c r="U8" s="50" t="s">
        <v>21</v>
      </c>
      <c r="V8" s="51" t="s">
        <v>97</v>
      </c>
      <c r="W8" s="49" t="s">
        <v>17</v>
      </c>
      <c r="X8" s="47" t="s">
        <v>18</v>
      </c>
      <c r="Y8" s="47" t="s">
        <v>19</v>
      </c>
      <c r="Z8" s="47" t="s">
        <v>20</v>
      </c>
      <c r="AA8" s="47" t="s">
        <v>21</v>
      </c>
      <c r="AB8" s="47" t="s">
        <v>97</v>
      </c>
    </row>
    <row r="9" spans="1:28" x14ac:dyDescent="0.25">
      <c r="B9" s="4" t="s">
        <v>4</v>
      </c>
      <c r="C9" s="4"/>
      <c r="D9" s="4"/>
      <c r="E9" s="4"/>
      <c r="F9" s="4"/>
      <c r="G9" s="4"/>
      <c r="H9" s="57"/>
      <c r="I9" s="4"/>
      <c r="J9" s="4"/>
      <c r="K9" s="4"/>
      <c r="L9" s="4"/>
      <c r="M9" s="4"/>
      <c r="N9" s="4"/>
      <c r="P9" s="4"/>
      <c r="Q9" s="5"/>
      <c r="R9" s="5"/>
      <c r="S9" s="5"/>
      <c r="T9" s="5"/>
      <c r="U9" s="5"/>
      <c r="V9" s="52"/>
    </row>
    <row r="10" spans="1:28" x14ac:dyDescent="0.25">
      <c r="B10" s="6" t="s">
        <v>4</v>
      </c>
      <c r="C10" s="7">
        <v>1138</v>
      </c>
      <c r="D10" s="7">
        <v>451</v>
      </c>
      <c r="E10" s="7">
        <v>340</v>
      </c>
      <c r="F10" s="7">
        <v>225</v>
      </c>
      <c r="G10" s="7">
        <v>576</v>
      </c>
      <c r="H10" s="7">
        <v>3025</v>
      </c>
      <c r="I10" s="29">
        <v>1056</v>
      </c>
      <c r="J10" s="7">
        <v>556</v>
      </c>
      <c r="K10" s="7">
        <v>500</v>
      </c>
      <c r="L10" s="7">
        <v>208</v>
      </c>
      <c r="M10" s="7">
        <v>236</v>
      </c>
      <c r="N10" s="7">
        <v>3199</v>
      </c>
      <c r="P10" s="6" t="s">
        <v>4</v>
      </c>
      <c r="Q10" s="11">
        <f>C10/SUM($C10:$H10)*100</f>
        <v>19.774109470026062</v>
      </c>
      <c r="R10" s="11">
        <f t="shared" ref="R10:V10" si="0">D10/SUM($C10:$H10)*100</f>
        <v>7.8366637706342308</v>
      </c>
      <c r="S10" s="11">
        <f t="shared" si="0"/>
        <v>5.9079061685490872</v>
      </c>
      <c r="T10" s="11">
        <f t="shared" si="0"/>
        <v>3.9096437880104258</v>
      </c>
      <c r="U10" s="11">
        <f t="shared" si="0"/>
        <v>10.00868809730669</v>
      </c>
      <c r="V10" s="82">
        <f t="shared" si="0"/>
        <v>52.562988705473501</v>
      </c>
      <c r="W10" s="27">
        <f t="shared" ref="W10:AB10" si="1">I10/SUM($I10:$N10)*100</f>
        <v>18.349261511728933</v>
      </c>
      <c r="X10" s="11">
        <f t="shared" si="1"/>
        <v>9.6611642050390962</v>
      </c>
      <c r="Y10" s="11">
        <f t="shared" si="1"/>
        <v>8.6880973066898353</v>
      </c>
      <c r="Z10" s="11">
        <f t="shared" si="1"/>
        <v>3.614248479582971</v>
      </c>
      <c r="AA10" s="11">
        <f t="shared" si="1"/>
        <v>4.1007819287576019</v>
      </c>
      <c r="AB10" s="11">
        <f t="shared" si="1"/>
        <v>55.586446568201566</v>
      </c>
    </row>
    <row r="11" spans="1:28" x14ac:dyDescent="0.25">
      <c r="B11" s="4" t="s">
        <v>5</v>
      </c>
      <c r="C11" s="8"/>
      <c r="D11" s="8"/>
      <c r="E11" s="8"/>
      <c r="F11" s="8"/>
      <c r="G11" s="8"/>
      <c r="H11" s="54"/>
      <c r="I11" s="8"/>
      <c r="J11" s="8"/>
      <c r="K11" s="8"/>
      <c r="L11" s="8"/>
      <c r="M11" s="8"/>
      <c r="N11" s="8"/>
      <c r="P11" s="4" t="s">
        <v>5</v>
      </c>
      <c r="Q11" s="12"/>
      <c r="R11" s="12"/>
      <c r="S11" s="12"/>
      <c r="T11" s="12"/>
      <c r="U11" s="12"/>
      <c r="V11" s="83"/>
    </row>
    <row r="12" spans="1:28" x14ac:dyDescent="0.25">
      <c r="B12" s="9" t="s">
        <v>6</v>
      </c>
      <c r="C12" s="10">
        <v>58</v>
      </c>
      <c r="D12" s="10">
        <v>36</v>
      </c>
      <c r="E12" s="10">
        <v>42</v>
      </c>
      <c r="F12" s="10">
        <v>24</v>
      </c>
      <c r="G12" s="26">
        <v>97</v>
      </c>
      <c r="H12" s="55">
        <v>953</v>
      </c>
      <c r="I12" s="30">
        <v>65</v>
      </c>
      <c r="J12" s="10">
        <v>59</v>
      </c>
      <c r="K12" s="10">
        <v>86</v>
      </c>
      <c r="L12" s="10">
        <v>39</v>
      </c>
      <c r="M12" s="26">
        <v>59</v>
      </c>
      <c r="N12" s="45">
        <v>902</v>
      </c>
      <c r="P12" s="9" t="s">
        <v>6</v>
      </c>
      <c r="Q12" s="13">
        <f>C12/SUM($C12:$H12)*100</f>
        <v>4.7933884297520661</v>
      </c>
      <c r="R12" s="13">
        <f t="shared" ref="R12:R15" si="2">D12/SUM($C12:$H12)*100</f>
        <v>2.9752066115702478</v>
      </c>
      <c r="S12" s="13">
        <f t="shared" ref="S12:S15" si="3">E12/SUM($C12:$H12)*100</f>
        <v>3.4710743801652892</v>
      </c>
      <c r="T12" s="13">
        <f t="shared" ref="T12:T15" si="4">F12/SUM($C12:$H12)*100</f>
        <v>1.9834710743801653</v>
      </c>
      <c r="U12" s="13">
        <f t="shared" ref="U12:U15" si="5">G12/SUM($C12:$H12)*100</f>
        <v>8.0165289256198342</v>
      </c>
      <c r="V12" s="153">
        <f t="shared" ref="V12:V15" si="6">H12/SUM($C12:$H12)*100</f>
        <v>78.760330578512395</v>
      </c>
      <c r="W12" s="28">
        <f t="shared" ref="W12:W15" si="7">I12/SUM($I12:$N12)*100</f>
        <v>5.3719008264462813</v>
      </c>
      <c r="X12" s="13">
        <f t="shared" ref="X12:X15" si="8">J12/SUM($I12:$N12)*100</f>
        <v>4.8760330578512399</v>
      </c>
      <c r="Y12" s="13">
        <f t="shared" ref="Y12:Y15" si="9">K12/SUM($I12:$N12)*100</f>
        <v>7.1074380165289259</v>
      </c>
      <c r="Z12" s="13">
        <f t="shared" ref="Z12:Z15" si="10">L12/SUM($I12:$N12)*100</f>
        <v>3.2231404958677685</v>
      </c>
      <c r="AA12" s="13">
        <f t="shared" ref="AA12:AA15" si="11">M12/SUM($I12:$N12)*100</f>
        <v>4.8760330578512399</v>
      </c>
      <c r="AB12" s="28">
        <f t="shared" ref="AB12:AB15" si="12">N12/SUM($I12:$N12)*100</f>
        <v>74.545454545454547</v>
      </c>
    </row>
    <row r="13" spans="1:28" x14ac:dyDescent="0.25">
      <c r="B13" s="9" t="s">
        <v>7</v>
      </c>
      <c r="C13" s="10">
        <v>299</v>
      </c>
      <c r="D13" s="10">
        <v>129</v>
      </c>
      <c r="E13" s="10">
        <v>94</v>
      </c>
      <c r="F13" s="10">
        <v>56</v>
      </c>
      <c r="G13" s="26">
        <v>192</v>
      </c>
      <c r="H13" s="55">
        <v>1285</v>
      </c>
      <c r="I13" s="30">
        <v>259</v>
      </c>
      <c r="J13" s="10">
        <v>158</v>
      </c>
      <c r="K13" s="10">
        <v>176</v>
      </c>
      <c r="L13" s="10">
        <v>78</v>
      </c>
      <c r="M13" s="26">
        <v>80</v>
      </c>
      <c r="N13" s="45">
        <v>1304</v>
      </c>
      <c r="P13" s="9" t="s">
        <v>7</v>
      </c>
      <c r="Q13" s="13">
        <f>C13/SUM($C13:$H13)*100</f>
        <v>14.549878345498785</v>
      </c>
      <c r="R13" s="13">
        <f t="shared" si="2"/>
        <v>6.2773722627737225</v>
      </c>
      <c r="S13" s="13">
        <f t="shared" si="3"/>
        <v>4.5742092457420922</v>
      </c>
      <c r="T13" s="13">
        <f t="shared" si="4"/>
        <v>2.7250608272506085</v>
      </c>
      <c r="U13" s="13">
        <f t="shared" si="5"/>
        <v>9.3430656934306562</v>
      </c>
      <c r="V13" s="153">
        <f t="shared" si="6"/>
        <v>62.530413625304135</v>
      </c>
      <c r="W13" s="28">
        <f t="shared" si="7"/>
        <v>12.603406326034063</v>
      </c>
      <c r="X13" s="13">
        <f t="shared" si="8"/>
        <v>7.6885644768856451</v>
      </c>
      <c r="Y13" s="13">
        <f t="shared" si="9"/>
        <v>8.5644768856447691</v>
      </c>
      <c r="Z13" s="13">
        <f t="shared" si="10"/>
        <v>3.7956204379562042</v>
      </c>
      <c r="AA13" s="13">
        <f t="shared" si="11"/>
        <v>3.8929440389294405</v>
      </c>
      <c r="AB13" s="28">
        <f t="shared" si="12"/>
        <v>63.454987834549883</v>
      </c>
    </row>
    <row r="14" spans="1:28" x14ac:dyDescent="0.25">
      <c r="B14" s="9" t="s">
        <v>8</v>
      </c>
      <c r="C14" s="10">
        <v>474</v>
      </c>
      <c r="D14" s="10">
        <v>144</v>
      </c>
      <c r="E14" s="10">
        <v>114</v>
      </c>
      <c r="F14" s="10">
        <v>87</v>
      </c>
      <c r="G14" s="26">
        <v>162</v>
      </c>
      <c r="H14" s="55">
        <v>681</v>
      </c>
      <c r="I14" s="30">
        <v>404</v>
      </c>
      <c r="J14" s="10">
        <v>189</v>
      </c>
      <c r="K14" s="10">
        <v>143</v>
      </c>
      <c r="L14" s="10">
        <v>61</v>
      </c>
      <c r="M14" s="26">
        <v>73</v>
      </c>
      <c r="N14" s="45">
        <v>792</v>
      </c>
      <c r="P14" s="9" t="s">
        <v>8</v>
      </c>
      <c r="Q14" s="13">
        <f t="shared" ref="Q14:Q15" si="13">C14/SUM($C14:$H14)*100</f>
        <v>28.51985559566787</v>
      </c>
      <c r="R14" s="13">
        <f t="shared" si="2"/>
        <v>8.6642599277978327</v>
      </c>
      <c r="S14" s="13">
        <f t="shared" si="3"/>
        <v>6.8592057761732859</v>
      </c>
      <c r="T14" s="13">
        <f t="shared" si="4"/>
        <v>5.2346570397111911</v>
      </c>
      <c r="U14" s="13">
        <f t="shared" si="5"/>
        <v>9.7472924187725631</v>
      </c>
      <c r="V14" s="153">
        <f t="shared" si="6"/>
        <v>40.974729241877256</v>
      </c>
      <c r="W14" s="28">
        <f t="shared" si="7"/>
        <v>24.308062575210592</v>
      </c>
      <c r="X14" s="13">
        <f t="shared" si="8"/>
        <v>11.371841155234657</v>
      </c>
      <c r="Y14" s="13">
        <f t="shared" si="9"/>
        <v>8.6040914560770165</v>
      </c>
      <c r="Z14" s="13">
        <f t="shared" si="10"/>
        <v>3.6702767749699152</v>
      </c>
      <c r="AA14" s="13">
        <f t="shared" si="11"/>
        <v>4.3922984356197352</v>
      </c>
      <c r="AB14" s="28">
        <f t="shared" si="12"/>
        <v>47.653429602888089</v>
      </c>
    </row>
    <row r="15" spans="1:28" x14ac:dyDescent="0.25">
      <c r="B15" s="9" t="s">
        <v>9</v>
      </c>
      <c r="C15" s="10">
        <v>307</v>
      </c>
      <c r="D15" s="10">
        <v>142</v>
      </c>
      <c r="E15" s="10">
        <v>90</v>
      </c>
      <c r="F15" s="10">
        <v>58</v>
      </c>
      <c r="G15" s="26">
        <v>125</v>
      </c>
      <c r="H15" s="55">
        <v>106</v>
      </c>
      <c r="I15" s="30">
        <v>328</v>
      </c>
      <c r="J15" s="10">
        <v>150</v>
      </c>
      <c r="K15" s="10">
        <v>95</v>
      </c>
      <c r="L15" s="10">
        <v>30</v>
      </c>
      <c r="M15" s="26">
        <v>24</v>
      </c>
      <c r="N15" s="45">
        <v>201</v>
      </c>
      <c r="P15" s="9" t="s">
        <v>9</v>
      </c>
      <c r="Q15" s="13">
        <f t="shared" si="13"/>
        <v>37.077294685990339</v>
      </c>
      <c r="R15" s="13">
        <f t="shared" si="2"/>
        <v>17.14975845410628</v>
      </c>
      <c r="S15" s="13">
        <f t="shared" si="3"/>
        <v>10.869565217391305</v>
      </c>
      <c r="T15" s="13">
        <f t="shared" si="4"/>
        <v>7.004830917874397</v>
      </c>
      <c r="U15" s="13">
        <f t="shared" si="5"/>
        <v>15.096618357487923</v>
      </c>
      <c r="V15" s="153">
        <f t="shared" si="6"/>
        <v>12.80193236714976</v>
      </c>
      <c r="W15" s="28">
        <f t="shared" si="7"/>
        <v>39.613526570048307</v>
      </c>
      <c r="X15" s="13">
        <f t="shared" si="8"/>
        <v>18.115942028985508</v>
      </c>
      <c r="Y15" s="13">
        <f t="shared" si="9"/>
        <v>11.473429951690822</v>
      </c>
      <c r="Z15" s="13">
        <f t="shared" si="10"/>
        <v>3.6231884057971016</v>
      </c>
      <c r="AA15" s="13">
        <f t="shared" si="11"/>
        <v>2.8985507246376812</v>
      </c>
      <c r="AB15" s="28">
        <f t="shared" si="12"/>
        <v>24.275362318840578</v>
      </c>
    </row>
    <row r="16" spans="1:28" x14ac:dyDescent="0.25">
      <c r="B16" s="4" t="s">
        <v>45</v>
      </c>
      <c r="C16" s="8"/>
      <c r="D16" s="8"/>
      <c r="E16" s="8"/>
      <c r="F16" s="8"/>
      <c r="G16" s="8"/>
      <c r="H16" s="54"/>
      <c r="I16" s="8"/>
      <c r="J16" s="8"/>
      <c r="K16" s="8"/>
      <c r="L16" s="8"/>
      <c r="M16" s="8"/>
      <c r="N16" s="8"/>
      <c r="P16" s="4" t="s">
        <v>45</v>
      </c>
      <c r="Q16" s="12"/>
      <c r="R16" s="12"/>
      <c r="S16" s="12"/>
      <c r="T16" s="12"/>
      <c r="U16" s="12"/>
      <c r="V16" s="83"/>
    </row>
    <row r="17" spans="2:28" x14ac:dyDescent="0.25">
      <c r="B17" s="9" t="s">
        <v>38</v>
      </c>
      <c r="C17" s="10">
        <v>492</v>
      </c>
      <c r="D17" s="10">
        <v>168</v>
      </c>
      <c r="E17" s="10">
        <v>72</v>
      </c>
      <c r="F17" s="10">
        <v>37</v>
      </c>
      <c r="G17" s="26">
        <v>34</v>
      </c>
      <c r="H17" s="55">
        <v>854</v>
      </c>
      <c r="I17" s="30">
        <v>366</v>
      </c>
      <c r="J17" s="10">
        <v>143</v>
      </c>
      <c r="K17" s="10">
        <v>112</v>
      </c>
      <c r="L17" s="10">
        <v>47</v>
      </c>
      <c r="M17" s="26">
        <v>37</v>
      </c>
      <c r="N17" s="45">
        <v>952</v>
      </c>
      <c r="P17" s="9" t="s">
        <v>38</v>
      </c>
      <c r="Q17" s="13">
        <f t="shared" ref="Q17:Q23" si="14">C17/SUM($C17:$H17)*100</f>
        <v>29.692214846107422</v>
      </c>
      <c r="R17" s="13">
        <f t="shared" ref="R17:R23" si="15">D17/SUM($C17:$H17)*100</f>
        <v>10.138805069402535</v>
      </c>
      <c r="S17" s="13">
        <f t="shared" ref="S17:S23" si="16">E17/SUM($C17:$H17)*100</f>
        <v>4.3452021726010859</v>
      </c>
      <c r="T17" s="13">
        <f t="shared" ref="T17:T23" si="17">F17/SUM($C17:$H17)*100</f>
        <v>2.2329511164755584</v>
      </c>
      <c r="U17" s="13">
        <f t="shared" ref="U17:U23" si="18">G17/SUM($C17:$H17)*100</f>
        <v>2.0519010259505128</v>
      </c>
      <c r="V17" s="153">
        <f t="shared" ref="V17:V23" si="19">H17/SUM($C17:$H17)*100</f>
        <v>51.538925769462885</v>
      </c>
      <c r="W17" s="28">
        <f t="shared" ref="W17" si="20">I17/SUM($I17:$N17)*100</f>
        <v>22.088111044055523</v>
      </c>
      <c r="X17" s="13">
        <f t="shared" ref="X17" si="21">J17/SUM($I17:$N17)*100</f>
        <v>8.6300543150271576</v>
      </c>
      <c r="Y17" s="13">
        <f t="shared" ref="Y17" si="22">K17/SUM($I17:$N17)*100</f>
        <v>6.7592033796016899</v>
      </c>
      <c r="Z17" s="13">
        <f t="shared" ref="Z17" si="23">L17/SUM($I17:$N17)*100</f>
        <v>2.836451418225709</v>
      </c>
      <c r="AA17" s="13">
        <f t="shared" ref="AA17" si="24">M17/SUM($I17:$N17)*100</f>
        <v>2.2329511164755584</v>
      </c>
      <c r="AB17" s="28">
        <f t="shared" ref="AB17" si="25">N17/SUM($I17:$N17)*100</f>
        <v>57.453228726614356</v>
      </c>
    </row>
    <row r="18" spans="2:28" x14ac:dyDescent="0.25">
      <c r="B18" s="9" t="s">
        <v>39</v>
      </c>
      <c r="C18" s="10">
        <v>113</v>
      </c>
      <c r="D18" s="10">
        <v>38</v>
      </c>
      <c r="E18" s="10">
        <v>38</v>
      </c>
      <c r="F18" s="10">
        <v>19</v>
      </c>
      <c r="G18" s="26">
        <v>29</v>
      </c>
      <c r="H18" s="55">
        <v>392</v>
      </c>
      <c r="I18" s="30">
        <v>96</v>
      </c>
      <c r="J18" s="10">
        <v>44</v>
      </c>
      <c r="K18" s="10">
        <v>43</v>
      </c>
      <c r="L18" s="10">
        <v>19</v>
      </c>
      <c r="M18" s="26">
        <v>17</v>
      </c>
      <c r="N18" s="45">
        <v>410</v>
      </c>
      <c r="P18" s="9" t="s">
        <v>39</v>
      </c>
      <c r="Q18" s="13">
        <f t="shared" si="14"/>
        <v>17.965023847376788</v>
      </c>
      <c r="R18" s="13">
        <f t="shared" si="15"/>
        <v>6.0413354531001593</v>
      </c>
      <c r="S18" s="13">
        <f t="shared" si="16"/>
        <v>6.0413354531001593</v>
      </c>
      <c r="T18" s="13">
        <f t="shared" si="17"/>
        <v>3.0206677265500796</v>
      </c>
      <c r="U18" s="13">
        <f t="shared" si="18"/>
        <v>4.6104928457869638</v>
      </c>
      <c r="V18" s="153">
        <f t="shared" si="19"/>
        <v>62.321144674085851</v>
      </c>
      <c r="W18" s="28">
        <f t="shared" ref="W18:W26" si="26">I18/SUM($I18:$N18)*100</f>
        <v>15.262321144674084</v>
      </c>
      <c r="X18" s="13">
        <f t="shared" ref="X18:X26" si="27">J18/SUM($I18:$N18)*100</f>
        <v>6.995230524642289</v>
      </c>
      <c r="Y18" s="13">
        <f t="shared" ref="Y18:Y26" si="28">K18/SUM($I18:$N18)*100</f>
        <v>6.8362480127186016</v>
      </c>
      <c r="Z18" s="13">
        <f t="shared" ref="Z18:Z26" si="29">L18/SUM($I18:$N18)*100</f>
        <v>3.0206677265500796</v>
      </c>
      <c r="AA18" s="13">
        <f t="shared" ref="AA18:AA26" si="30">M18/SUM($I18:$N18)*100</f>
        <v>2.7027027027027026</v>
      </c>
      <c r="AB18" s="28">
        <f t="shared" ref="AB18:AB26" si="31">N18/SUM($I18:$N18)*100</f>
        <v>65.182829888712249</v>
      </c>
    </row>
    <row r="19" spans="2:28" x14ac:dyDescent="0.25">
      <c r="B19" s="9" t="s">
        <v>40</v>
      </c>
      <c r="C19" s="10">
        <v>262</v>
      </c>
      <c r="D19" s="10">
        <v>125</v>
      </c>
      <c r="E19" s="10">
        <v>74</v>
      </c>
      <c r="F19" s="10">
        <v>60</v>
      </c>
      <c r="G19" s="26">
        <v>145</v>
      </c>
      <c r="H19" s="55">
        <v>1086</v>
      </c>
      <c r="I19" s="30">
        <v>218</v>
      </c>
      <c r="J19" s="10">
        <v>164</v>
      </c>
      <c r="K19" s="10">
        <v>175</v>
      </c>
      <c r="L19" s="10">
        <v>68</v>
      </c>
      <c r="M19" s="26">
        <v>87</v>
      </c>
      <c r="N19" s="45">
        <v>1040</v>
      </c>
      <c r="P19" s="9" t="s">
        <v>40</v>
      </c>
      <c r="Q19" s="13">
        <f t="shared" si="14"/>
        <v>14.954337899543379</v>
      </c>
      <c r="R19" s="13">
        <f t="shared" si="15"/>
        <v>7.134703196347032</v>
      </c>
      <c r="S19" s="13">
        <f t="shared" si="16"/>
        <v>4.2237442922374431</v>
      </c>
      <c r="T19" s="13">
        <f t="shared" si="17"/>
        <v>3.4246575342465753</v>
      </c>
      <c r="U19" s="13">
        <f t="shared" si="18"/>
        <v>8.2762557077625569</v>
      </c>
      <c r="V19" s="153">
        <f t="shared" si="19"/>
        <v>61.986301369863014</v>
      </c>
      <c r="W19" s="28">
        <f t="shared" si="26"/>
        <v>12.442922374429223</v>
      </c>
      <c r="X19" s="13">
        <f t="shared" si="27"/>
        <v>9.3607305936073057</v>
      </c>
      <c r="Y19" s="13">
        <f t="shared" si="28"/>
        <v>9.9885844748858457</v>
      </c>
      <c r="Z19" s="13">
        <f t="shared" si="29"/>
        <v>3.8812785388127851</v>
      </c>
      <c r="AA19" s="13">
        <f t="shared" si="30"/>
        <v>4.9657534246575343</v>
      </c>
      <c r="AB19" s="28">
        <f t="shared" si="31"/>
        <v>59.3607305936073</v>
      </c>
    </row>
    <row r="20" spans="2:28" x14ac:dyDescent="0.25">
      <c r="B20" s="9" t="s">
        <v>41</v>
      </c>
      <c r="C20" s="10">
        <v>55</v>
      </c>
      <c r="D20" s="10">
        <v>29</v>
      </c>
      <c r="E20" s="10">
        <v>13</v>
      </c>
      <c r="F20" s="10">
        <v>17</v>
      </c>
      <c r="G20" s="26">
        <v>10</v>
      </c>
      <c r="H20" s="55">
        <v>71</v>
      </c>
      <c r="I20" s="30">
        <v>48</v>
      </c>
      <c r="J20" s="10">
        <v>31</v>
      </c>
      <c r="K20" s="10">
        <v>18</v>
      </c>
      <c r="L20" s="10">
        <v>8</v>
      </c>
      <c r="M20" s="26">
        <v>7</v>
      </c>
      <c r="N20" s="45">
        <v>83</v>
      </c>
      <c r="P20" s="9" t="s">
        <v>41</v>
      </c>
      <c r="Q20" s="13">
        <f t="shared" si="14"/>
        <v>28.205128205128204</v>
      </c>
      <c r="R20" s="13">
        <f t="shared" si="15"/>
        <v>14.871794871794872</v>
      </c>
      <c r="S20" s="13">
        <f t="shared" si="16"/>
        <v>6.666666666666667</v>
      </c>
      <c r="T20" s="13">
        <f t="shared" si="17"/>
        <v>8.7179487179487172</v>
      </c>
      <c r="U20" s="13">
        <f t="shared" si="18"/>
        <v>5.1282051282051277</v>
      </c>
      <c r="V20" s="153">
        <f t="shared" si="19"/>
        <v>36.410256410256409</v>
      </c>
      <c r="W20" s="28">
        <f t="shared" si="26"/>
        <v>24.615384615384617</v>
      </c>
      <c r="X20" s="13">
        <f t="shared" si="27"/>
        <v>15.897435897435896</v>
      </c>
      <c r="Y20" s="13">
        <f t="shared" si="28"/>
        <v>9.2307692307692317</v>
      </c>
      <c r="Z20" s="13">
        <f t="shared" si="29"/>
        <v>4.1025641025641022</v>
      </c>
      <c r="AA20" s="13">
        <f t="shared" si="30"/>
        <v>3.5897435897435894</v>
      </c>
      <c r="AB20" s="28">
        <f t="shared" si="31"/>
        <v>42.564102564102562</v>
      </c>
    </row>
    <row r="21" spans="2:28" x14ac:dyDescent="0.25">
      <c r="B21" s="9" t="s">
        <v>42</v>
      </c>
      <c r="C21" s="10">
        <v>60</v>
      </c>
      <c r="D21" s="10">
        <v>17</v>
      </c>
      <c r="E21" s="10">
        <v>14</v>
      </c>
      <c r="F21" s="10">
        <v>3</v>
      </c>
      <c r="G21" s="26">
        <v>11</v>
      </c>
      <c r="H21" s="55">
        <v>258</v>
      </c>
      <c r="I21" s="30">
        <v>64</v>
      </c>
      <c r="J21" s="10">
        <v>33</v>
      </c>
      <c r="K21" s="10">
        <v>33</v>
      </c>
      <c r="L21" s="10">
        <v>20</v>
      </c>
      <c r="M21" s="26">
        <v>19</v>
      </c>
      <c r="N21" s="45">
        <v>194</v>
      </c>
      <c r="P21" s="9" t="s">
        <v>42</v>
      </c>
      <c r="Q21" s="13">
        <f t="shared" si="14"/>
        <v>16.528925619834713</v>
      </c>
      <c r="R21" s="13">
        <f t="shared" si="15"/>
        <v>4.6831955922865012</v>
      </c>
      <c r="S21" s="13">
        <f t="shared" si="16"/>
        <v>3.8567493112947657</v>
      </c>
      <c r="T21" s="13">
        <f t="shared" si="17"/>
        <v>0.82644628099173556</v>
      </c>
      <c r="U21" s="13">
        <f t="shared" si="18"/>
        <v>3.0303030303030303</v>
      </c>
      <c r="V21" s="153">
        <f t="shared" si="19"/>
        <v>71.074380165289256</v>
      </c>
      <c r="W21" s="28">
        <f t="shared" si="26"/>
        <v>17.630853994490359</v>
      </c>
      <c r="X21" s="13">
        <f t="shared" si="27"/>
        <v>9.0909090909090917</v>
      </c>
      <c r="Y21" s="13">
        <f t="shared" si="28"/>
        <v>9.0909090909090917</v>
      </c>
      <c r="Z21" s="13">
        <f t="shared" si="29"/>
        <v>5.5096418732782375</v>
      </c>
      <c r="AA21" s="13">
        <f t="shared" si="30"/>
        <v>5.2341597796143251</v>
      </c>
      <c r="AB21" s="28">
        <f t="shared" si="31"/>
        <v>53.443526170798897</v>
      </c>
    </row>
    <row r="22" spans="2:28" x14ac:dyDescent="0.25">
      <c r="B22" s="9" t="s">
        <v>43</v>
      </c>
      <c r="C22" s="10">
        <v>11</v>
      </c>
      <c r="D22" s="10">
        <v>6</v>
      </c>
      <c r="E22" s="10">
        <v>30</v>
      </c>
      <c r="F22" s="10">
        <v>19</v>
      </c>
      <c r="G22" s="26">
        <v>103</v>
      </c>
      <c r="H22" s="55">
        <v>56</v>
      </c>
      <c r="I22" s="30">
        <v>55</v>
      </c>
      <c r="J22" s="10">
        <v>22</v>
      </c>
      <c r="K22" s="10">
        <v>25</v>
      </c>
      <c r="L22" s="10">
        <v>13</v>
      </c>
      <c r="M22" s="26">
        <v>13</v>
      </c>
      <c r="N22" s="45">
        <v>97</v>
      </c>
      <c r="P22" s="9" t="s">
        <v>43</v>
      </c>
      <c r="Q22" s="13">
        <f t="shared" si="14"/>
        <v>4.8888888888888893</v>
      </c>
      <c r="R22" s="13">
        <f t="shared" si="15"/>
        <v>2.666666666666667</v>
      </c>
      <c r="S22" s="13">
        <f t="shared" si="16"/>
        <v>13.333333333333334</v>
      </c>
      <c r="T22" s="13">
        <f t="shared" si="17"/>
        <v>8.4444444444444446</v>
      </c>
      <c r="U22" s="13">
        <f t="shared" si="18"/>
        <v>45.777777777777779</v>
      </c>
      <c r="V22" s="153">
        <f t="shared" si="19"/>
        <v>24.888888888888889</v>
      </c>
      <c r="W22" s="28">
        <f t="shared" si="26"/>
        <v>24.444444444444443</v>
      </c>
      <c r="X22" s="13">
        <f t="shared" si="27"/>
        <v>9.7777777777777786</v>
      </c>
      <c r="Y22" s="13">
        <f t="shared" si="28"/>
        <v>11.111111111111111</v>
      </c>
      <c r="Z22" s="13">
        <f t="shared" si="29"/>
        <v>5.7777777777777777</v>
      </c>
      <c r="AA22" s="13">
        <f t="shared" si="30"/>
        <v>5.7777777777777777</v>
      </c>
      <c r="AB22" s="28">
        <f t="shared" si="31"/>
        <v>43.111111111111114</v>
      </c>
    </row>
    <row r="23" spans="2:28" x14ac:dyDescent="0.25">
      <c r="B23" s="9" t="s">
        <v>44</v>
      </c>
      <c r="C23" s="10">
        <v>145</v>
      </c>
      <c r="D23" s="10">
        <v>68</v>
      </c>
      <c r="E23" s="10">
        <v>99</v>
      </c>
      <c r="F23" s="10">
        <v>70</v>
      </c>
      <c r="G23" s="26">
        <v>244</v>
      </c>
      <c r="H23" s="55">
        <v>308</v>
      </c>
      <c r="I23" s="30">
        <v>209</v>
      </c>
      <c r="J23" s="10">
        <v>119</v>
      </c>
      <c r="K23" s="10">
        <v>94</v>
      </c>
      <c r="L23" s="10">
        <v>33</v>
      </c>
      <c r="M23" s="26">
        <v>56</v>
      </c>
      <c r="N23" s="45">
        <v>423</v>
      </c>
      <c r="P23" s="9" t="s">
        <v>44</v>
      </c>
      <c r="Q23" s="13">
        <f t="shared" si="14"/>
        <v>15.524625267665954</v>
      </c>
      <c r="R23" s="13">
        <f t="shared" si="15"/>
        <v>7.2805139186295502</v>
      </c>
      <c r="S23" s="13">
        <f t="shared" si="16"/>
        <v>10.599571734475374</v>
      </c>
      <c r="T23" s="13">
        <f t="shared" si="17"/>
        <v>7.4946466809421839</v>
      </c>
      <c r="U23" s="13">
        <f t="shared" si="18"/>
        <v>26.124197002141326</v>
      </c>
      <c r="V23" s="153">
        <f t="shared" si="19"/>
        <v>32.976445396145607</v>
      </c>
      <c r="W23" s="28">
        <f t="shared" si="26"/>
        <v>22.376873661670235</v>
      </c>
      <c r="X23" s="13">
        <f t="shared" si="27"/>
        <v>12.740899357601712</v>
      </c>
      <c r="Y23" s="13">
        <f t="shared" si="28"/>
        <v>10.06423982869379</v>
      </c>
      <c r="Z23" s="13">
        <f t="shared" si="29"/>
        <v>3.5331905781584587</v>
      </c>
      <c r="AA23" s="13">
        <f t="shared" si="30"/>
        <v>5.9957173447537473</v>
      </c>
      <c r="AB23" s="28">
        <f t="shared" si="31"/>
        <v>45.289079229122052</v>
      </c>
    </row>
    <row r="24" spans="2:28" x14ac:dyDescent="0.25">
      <c r="B24" s="4" t="s">
        <v>75</v>
      </c>
      <c r="C24" s="19"/>
      <c r="D24" s="19"/>
      <c r="E24" s="19"/>
      <c r="F24" s="56"/>
      <c r="G24" s="56"/>
      <c r="H24" s="85"/>
      <c r="I24" s="19"/>
      <c r="J24" s="19"/>
      <c r="K24" s="19"/>
      <c r="P24" s="4" t="s">
        <v>75</v>
      </c>
      <c r="Q24" s="19"/>
      <c r="R24" s="19"/>
      <c r="S24" s="19"/>
      <c r="T24" s="56"/>
      <c r="U24" s="56"/>
      <c r="V24" s="57"/>
      <c r="W24" s="4"/>
      <c r="X24" s="4"/>
      <c r="Y24" s="4"/>
      <c r="Z24" s="4"/>
      <c r="AA24" s="4"/>
      <c r="AB24" s="4"/>
    </row>
    <row r="25" spans="2:28" x14ac:dyDescent="0.25">
      <c r="B25" s="9" t="s">
        <v>76</v>
      </c>
      <c r="C25" s="10">
        <v>733</v>
      </c>
      <c r="D25" s="10">
        <v>285</v>
      </c>
      <c r="E25" s="10">
        <v>238</v>
      </c>
      <c r="F25" s="10">
        <v>159</v>
      </c>
      <c r="G25" s="26">
        <v>415</v>
      </c>
      <c r="H25" s="55">
        <v>2396</v>
      </c>
      <c r="I25" s="30">
        <v>660</v>
      </c>
      <c r="J25" s="10">
        <v>399</v>
      </c>
      <c r="K25" s="10">
        <v>368</v>
      </c>
      <c r="L25" s="10">
        <v>167</v>
      </c>
      <c r="M25" s="26">
        <v>187</v>
      </c>
      <c r="N25" s="45">
        <v>2445</v>
      </c>
      <c r="P25" s="9" t="s">
        <v>76</v>
      </c>
      <c r="Q25" s="41">
        <f t="shared" ref="Q25:Q26" si="32">C25/SUM($C25:$H25)*100</f>
        <v>17.345007098911498</v>
      </c>
      <c r="R25" s="41">
        <f t="shared" ref="R25:R26" si="33">D25/SUM($C25:$H25)*100</f>
        <v>6.7439659252247983</v>
      </c>
      <c r="S25" s="41">
        <f t="shared" ref="S25:S26" si="34">E25/SUM($C25:$H25)*100</f>
        <v>5.6318031235210597</v>
      </c>
      <c r="T25" s="41">
        <f t="shared" ref="T25:T26" si="35">F25/SUM($C25:$H25)*100</f>
        <v>3.7624230951254138</v>
      </c>
      <c r="U25" s="41">
        <f t="shared" ref="U25:U26" si="36">G25/SUM($C25:$H25)*100</f>
        <v>9.8201609086606716</v>
      </c>
      <c r="V25" s="154">
        <f t="shared" ref="V25:V26" si="37">H25/SUM($C25:$H25)*100</f>
        <v>56.696639848556551</v>
      </c>
      <c r="W25" s="28">
        <f t="shared" si="26"/>
        <v>15.617605300520587</v>
      </c>
      <c r="X25" s="13">
        <f t="shared" si="27"/>
        <v>9.4415522953147182</v>
      </c>
      <c r="Y25" s="13">
        <f t="shared" si="28"/>
        <v>8.7079981069569339</v>
      </c>
      <c r="Z25" s="13">
        <f t="shared" si="29"/>
        <v>3.951727401798391</v>
      </c>
      <c r="AA25" s="13">
        <f t="shared" si="30"/>
        <v>4.4249881684808328</v>
      </c>
      <c r="AB25" s="28">
        <f t="shared" si="31"/>
        <v>57.856128726928532</v>
      </c>
    </row>
    <row r="26" spans="2:28" x14ac:dyDescent="0.25">
      <c r="B26" s="9" t="s">
        <v>77</v>
      </c>
      <c r="C26" s="10">
        <v>405</v>
      </c>
      <c r="D26" s="10">
        <v>166</v>
      </c>
      <c r="E26" s="10">
        <v>102</v>
      </c>
      <c r="F26" s="10">
        <v>66</v>
      </c>
      <c r="G26" s="26">
        <v>161</v>
      </c>
      <c r="H26" s="55">
        <v>629</v>
      </c>
      <c r="I26" s="30">
        <v>396</v>
      </c>
      <c r="J26" s="10">
        <v>157</v>
      </c>
      <c r="K26" s="10">
        <v>132</v>
      </c>
      <c r="L26" s="10">
        <v>41</v>
      </c>
      <c r="M26" s="26">
        <v>49</v>
      </c>
      <c r="N26" s="45">
        <v>754</v>
      </c>
      <c r="P26" s="9" t="s">
        <v>77</v>
      </c>
      <c r="Q26" s="41">
        <f t="shared" si="32"/>
        <v>26.487900588620011</v>
      </c>
      <c r="R26" s="41">
        <f t="shared" si="33"/>
        <v>10.856769130150425</v>
      </c>
      <c r="S26" s="41">
        <f t="shared" si="34"/>
        <v>6.6710268149117073</v>
      </c>
      <c r="T26" s="41">
        <f t="shared" si="35"/>
        <v>4.3165467625899279</v>
      </c>
      <c r="U26" s="41">
        <f t="shared" si="36"/>
        <v>10.529758011772399</v>
      </c>
      <c r="V26" s="154">
        <f t="shared" si="37"/>
        <v>41.137998691955524</v>
      </c>
      <c r="W26" s="28">
        <f t="shared" si="26"/>
        <v>25.899280575539567</v>
      </c>
      <c r="X26" s="13">
        <f t="shared" si="27"/>
        <v>10.26814911706998</v>
      </c>
      <c r="Y26" s="13">
        <f t="shared" si="28"/>
        <v>8.6330935251798557</v>
      </c>
      <c r="Z26" s="13">
        <f t="shared" si="29"/>
        <v>2.6814911706998035</v>
      </c>
      <c r="AA26" s="13">
        <f t="shared" si="30"/>
        <v>3.2047089601046435</v>
      </c>
      <c r="AB26" s="28">
        <f t="shared" si="31"/>
        <v>49.313276651406149</v>
      </c>
    </row>
  </sheetData>
  <mergeCells count="7">
    <mergeCell ref="D2:E2"/>
    <mergeCell ref="C7:H7"/>
    <mergeCell ref="I7:N7"/>
    <mergeCell ref="B7:B8"/>
    <mergeCell ref="Q7:V7"/>
    <mergeCell ref="W7:AB7"/>
    <mergeCell ref="P7:P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4" width="12.140625" customWidth="1"/>
    <col min="5" max="5" width="14.28515625" customWidth="1"/>
    <col min="6" max="22" width="12.140625" customWidth="1"/>
    <col min="23" max="23" width="3.42578125" customWidth="1"/>
    <col min="24" max="24" width="27.7109375" customWidth="1"/>
  </cols>
  <sheetData>
    <row r="1" spans="1:44" ht="18" x14ac:dyDescent="0.25">
      <c r="B1" s="1" t="s">
        <v>58</v>
      </c>
    </row>
    <row r="2" spans="1:44" ht="18" x14ac:dyDescent="0.25">
      <c r="A2" s="32"/>
      <c r="B2" s="1" t="s">
        <v>103</v>
      </c>
      <c r="D2" s="200" t="s">
        <v>132</v>
      </c>
      <c r="E2" s="200"/>
    </row>
    <row r="3" spans="1:44" x14ac:dyDescent="0.25">
      <c r="B3" s="33" t="s">
        <v>61</v>
      </c>
    </row>
    <row r="4" spans="1:44" ht="18" customHeight="1" x14ac:dyDescent="0.25">
      <c r="B4" s="1" t="s">
        <v>130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55</v>
      </c>
      <c r="X6" s="20" t="s">
        <v>56</v>
      </c>
    </row>
    <row r="7" spans="1:44" ht="24.75" customHeight="1" x14ac:dyDescent="0.25">
      <c r="B7" s="180" t="s">
        <v>0</v>
      </c>
      <c r="C7" s="180" t="s">
        <v>31</v>
      </c>
      <c r="D7" s="180"/>
      <c r="E7" s="180"/>
      <c r="F7" s="191"/>
      <c r="G7" s="182"/>
      <c r="H7" s="183" t="s">
        <v>32</v>
      </c>
      <c r="I7" s="180"/>
      <c r="J7" s="180"/>
      <c r="K7" s="191"/>
      <c r="L7" s="184"/>
      <c r="M7" s="185" t="s">
        <v>33</v>
      </c>
      <c r="N7" s="180"/>
      <c r="O7" s="180"/>
      <c r="P7" s="191"/>
      <c r="Q7" s="186"/>
      <c r="R7" s="187" t="s">
        <v>34</v>
      </c>
      <c r="S7" s="180"/>
      <c r="T7" s="180"/>
      <c r="U7" s="180"/>
      <c r="V7" s="180"/>
      <c r="X7" s="180" t="s">
        <v>0</v>
      </c>
      <c r="Y7" s="180" t="s">
        <v>31</v>
      </c>
      <c r="Z7" s="180"/>
      <c r="AA7" s="180"/>
      <c r="AB7" s="191"/>
      <c r="AC7" s="182"/>
      <c r="AD7" s="183" t="s">
        <v>32</v>
      </c>
      <c r="AE7" s="180"/>
      <c r="AF7" s="180"/>
      <c r="AG7" s="191"/>
      <c r="AH7" s="184"/>
      <c r="AI7" s="185" t="s">
        <v>33</v>
      </c>
      <c r="AJ7" s="180"/>
      <c r="AK7" s="180"/>
      <c r="AL7" s="191"/>
      <c r="AM7" s="186"/>
      <c r="AN7" s="187" t="s">
        <v>34</v>
      </c>
      <c r="AO7" s="180"/>
      <c r="AP7" s="180"/>
      <c r="AQ7" s="180"/>
      <c r="AR7" s="180"/>
    </row>
    <row r="8" spans="1:44" ht="56.25" x14ac:dyDescent="0.25">
      <c r="B8" s="181"/>
      <c r="C8" s="50" t="s">
        <v>35</v>
      </c>
      <c r="D8" s="50" t="s">
        <v>36</v>
      </c>
      <c r="E8" s="50" t="s">
        <v>37</v>
      </c>
      <c r="F8" s="25" t="s">
        <v>73</v>
      </c>
      <c r="G8" s="51" t="s">
        <v>29</v>
      </c>
      <c r="H8" s="58" t="s">
        <v>35</v>
      </c>
      <c r="I8" s="50" t="s">
        <v>36</v>
      </c>
      <c r="J8" s="50" t="s">
        <v>37</v>
      </c>
      <c r="K8" s="25" t="s">
        <v>73</v>
      </c>
      <c r="L8" s="59" t="s">
        <v>29</v>
      </c>
      <c r="M8" s="70" t="s">
        <v>35</v>
      </c>
      <c r="N8" s="50" t="s">
        <v>36</v>
      </c>
      <c r="O8" s="50" t="s">
        <v>37</v>
      </c>
      <c r="P8" s="25" t="s">
        <v>73</v>
      </c>
      <c r="Q8" s="71" t="s">
        <v>29</v>
      </c>
      <c r="R8" s="24" t="s">
        <v>35</v>
      </c>
      <c r="S8" s="14" t="s">
        <v>36</v>
      </c>
      <c r="T8" s="14" t="s">
        <v>37</v>
      </c>
      <c r="U8" s="25" t="s">
        <v>73</v>
      </c>
      <c r="V8" s="14" t="s">
        <v>29</v>
      </c>
      <c r="X8" s="181"/>
      <c r="Y8" s="50" t="s">
        <v>35</v>
      </c>
      <c r="Z8" s="50" t="s">
        <v>36</v>
      </c>
      <c r="AA8" s="50" t="s">
        <v>37</v>
      </c>
      <c r="AB8" s="25" t="s">
        <v>73</v>
      </c>
      <c r="AC8" s="51" t="s">
        <v>29</v>
      </c>
      <c r="AD8" s="58" t="s">
        <v>35</v>
      </c>
      <c r="AE8" s="50" t="s">
        <v>36</v>
      </c>
      <c r="AF8" s="50" t="s">
        <v>37</v>
      </c>
      <c r="AG8" s="25" t="s">
        <v>73</v>
      </c>
      <c r="AH8" s="59" t="s">
        <v>29</v>
      </c>
      <c r="AI8" s="70" t="s">
        <v>35</v>
      </c>
      <c r="AJ8" s="50" t="s">
        <v>36</v>
      </c>
      <c r="AK8" s="50" t="s">
        <v>37</v>
      </c>
      <c r="AL8" s="25" t="s">
        <v>73</v>
      </c>
      <c r="AM8" s="71" t="s">
        <v>29</v>
      </c>
      <c r="AN8" s="24" t="s">
        <v>35</v>
      </c>
      <c r="AO8" s="14" t="s">
        <v>36</v>
      </c>
      <c r="AP8" s="14" t="s">
        <v>37</v>
      </c>
      <c r="AQ8" s="25" t="s">
        <v>73</v>
      </c>
      <c r="AR8" s="14" t="s">
        <v>29</v>
      </c>
    </row>
    <row r="9" spans="1:44" x14ac:dyDescent="0.25">
      <c r="B9" s="4" t="s">
        <v>4</v>
      </c>
      <c r="C9" s="5"/>
      <c r="D9" s="5"/>
      <c r="E9" s="5"/>
      <c r="F9" s="5"/>
      <c r="G9" s="52"/>
      <c r="H9" s="60"/>
      <c r="I9" s="5"/>
      <c r="J9" s="5"/>
      <c r="K9" s="5"/>
      <c r="L9" s="61"/>
      <c r="M9" s="72"/>
      <c r="N9" s="5"/>
      <c r="O9" s="5"/>
      <c r="P9" s="5"/>
      <c r="Q9" s="73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2"/>
      <c r="AD9" s="60"/>
      <c r="AE9" s="5"/>
      <c r="AF9" s="5"/>
      <c r="AG9" s="5"/>
      <c r="AH9" s="61"/>
      <c r="AI9" s="72"/>
      <c r="AJ9" s="5"/>
      <c r="AK9" s="5"/>
      <c r="AL9" s="5"/>
      <c r="AM9" s="73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901</v>
      </c>
      <c r="D10" s="7">
        <v>545</v>
      </c>
      <c r="E10" s="7">
        <v>2884</v>
      </c>
      <c r="F10" s="7">
        <v>324</v>
      </c>
      <c r="G10" s="53">
        <v>1101</v>
      </c>
      <c r="H10" s="62">
        <v>550</v>
      </c>
      <c r="I10" s="7">
        <v>1027</v>
      </c>
      <c r="J10" s="7">
        <v>2694</v>
      </c>
      <c r="K10" s="7">
        <v>284</v>
      </c>
      <c r="L10" s="63">
        <v>1200</v>
      </c>
      <c r="M10" s="74">
        <v>1044</v>
      </c>
      <c r="N10" s="7">
        <v>782</v>
      </c>
      <c r="O10" s="7">
        <v>2643</v>
      </c>
      <c r="P10" s="7">
        <v>285</v>
      </c>
      <c r="Q10" s="75">
        <v>1001</v>
      </c>
      <c r="R10" s="29">
        <v>382</v>
      </c>
      <c r="S10" s="7">
        <v>767</v>
      </c>
      <c r="T10" s="7">
        <v>2267</v>
      </c>
      <c r="U10" s="7">
        <v>342</v>
      </c>
      <c r="V10" s="7">
        <v>1997</v>
      </c>
      <c r="X10" s="6" t="s">
        <v>4</v>
      </c>
      <c r="Y10" s="11">
        <f>C10/SUM($C10:$G10)*100</f>
        <v>15.655951346655083</v>
      </c>
      <c r="Z10" s="11">
        <f>D10/SUM($C10:$G10)*100</f>
        <v>9.4700260642919201</v>
      </c>
      <c r="AA10" s="11">
        <f t="shared" ref="AA10:AC10" si="0">E10/SUM($C10:$G10)*100</f>
        <v>50.112945264986962</v>
      </c>
      <c r="AB10" s="11">
        <f t="shared" si="0"/>
        <v>5.6298870547350131</v>
      </c>
      <c r="AC10" s="82">
        <f t="shared" si="0"/>
        <v>19.131190269331018</v>
      </c>
      <c r="AD10" s="86">
        <f>H10/SUM($H10:$L10)*100</f>
        <v>9.5569070373588172</v>
      </c>
      <c r="AE10" s="11">
        <f t="shared" ref="AE10:AH10" si="1">I10/SUM($H10:$L10)*100</f>
        <v>17.84535186794092</v>
      </c>
      <c r="AF10" s="11">
        <f t="shared" si="1"/>
        <v>46.811468288444829</v>
      </c>
      <c r="AG10" s="11">
        <f t="shared" si="1"/>
        <v>4.9348392701998263</v>
      </c>
      <c r="AH10" s="87">
        <f t="shared" si="1"/>
        <v>20.851433536055602</v>
      </c>
      <c r="AI10" s="94">
        <f>M10/SUM($M10:$Q10)*100</f>
        <v>18.140747176368375</v>
      </c>
      <c r="AJ10" s="11">
        <f t="shared" ref="AJ10:AM10" si="2">N10/SUM($M10:$Q10)*100</f>
        <v>13.588184187662902</v>
      </c>
      <c r="AK10" s="11">
        <f>O10/SUM($M10:$Q10)*100</f>
        <v>45.925282363162466</v>
      </c>
      <c r="AL10" s="11">
        <f t="shared" si="2"/>
        <v>4.9522154648132064</v>
      </c>
      <c r="AM10" s="95">
        <f t="shared" si="2"/>
        <v>17.393570807993051</v>
      </c>
      <c r="AN10" s="27">
        <f>R10/SUM($R10:$V10)*100</f>
        <v>6.6377063423110343</v>
      </c>
      <c r="AO10" s="11">
        <f t="shared" ref="AO10:AR10" si="3">S10/SUM($R10:$V10)*100</f>
        <v>13.327541268462205</v>
      </c>
      <c r="AP10" s="11">
        <f t="shared" si="3"/>
        <v>39.391833188531713</v>
      </c>
      <c r="AQ10" s="11">
        <f t="shared" si="3"/>
        <v>5.9426585577758466</v>
      </c>
      <c r="AR10" s="11">
        <f t="shared" si="3"/>
        <v>34.700260642919204</v>
      </c>
    </row>
    <row r="11" spans="1:44" x14ac:dyDescent="0.25">
      <c r="B11" s="4" t="s">
        <v>5</v>
      </c>
      <c r="C11" s="8"/>
      <c r="D11" s="8"/>
      <c r="E11" s="8"/>
      <c r="F11" s="8"/>
      <c r="G11" s="54"/>
      <c r="H11" s="64"/>
      <c r="I11" s="8"/>
      <c r="J11" s="8"/>
      <c r="K11" s="8"/>
      <c r="L11" s="65"/>
      <c r="M11" s="76"/>
      <c r="N11" s="8"/>
      <c r="O11" s="8"/>
      <c r="P11" s="8"/>
      <c r="Q11" s="77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3"/>
      <c r="AD11" s="88"/>
      <c r="AE11" s="12"/>
      <c r="AF11" s="12"/>
      <c r="AG11" s="12"/>
      <c r="AH11" s="89"/>
      <c r="AI11" s="96"/>
      <c r="AJ11" s="12"/>
      <c r="AK11" s="12"/>
      <c r="AL11" s="12"/>
      <c r="AM11" s="97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111</v>
      </c>
      <c r="D12" s="10">
        <v>111</v>
      </c>
      <c r="E12" s="10">
        <v>644</v>
      </c>
      <c r="F12" s="26">
        <v>79</v>
      </c>
      <c r="G12" s="55">
        <v>265</v>
      </c>
      <c r="H12" s="66">
        <v>48</v>
      </c>
      <c r="I12" s="10">
        <v>198</v>
      </c>
      <c r="J12" s="10">
        <v>623</v>
      </c>
      <c r="K12" s="26">
        <v>66</v>
      </c>
      <c r="L12" s="67">
        <v>275</v>
      </c>
      <c r="M12" s="78">
        <v>173</v>
      </c>
      <c r="N12" s="10">
        <v>176</v>
      </c>
      <c r="O12" s="10">
        <v>565</v>
      </c>
      <c r="P12" s="26">
        <v>52</v>
      </c>
      <c r="Q12" s="79">
        <v>244</v>
      </c>
      <c r="R12" s="30">
        <v>81</v>
      </c>
      <c r="S12" s="10">
        <v>163</v>
      </c>
      <c r="T12" s="10">
        <v>494</v>
      </c>
      <c r="U12" s="10">
        <v>71</v>
      </c>
      <c r="V12" s="10">
        <v>401</v>
      </c>
      <c r="X12" s="9" t="s">
        <v>6</v>
      </c>
      <c r="Y12" s="13">
        <f t="shared" ref="Y12:Y15" si="4">C12/SUM($C12:$G12)*100</f>
        <v>9.1735537190082646</v>
      </c>
      <c r="Z12" s="13">
        <f t="shared" ref="Z12:Z15" si="5">D12/SUM($C12:$G12)*100</f>
        <v>9.1735537190082646</v>
      </c>
      <c r="AA12" s="13">
        <f t="shared" ref="AA12:AA15" si="6">E12/SUM($C12:$G12)*100</f>
        <v>53.223140495867774</v>
      </c>
      <c r="AB12" s="37">
        <f t="shared" ref="AB12:AB15" si="7">F12/SUM($C12:$G12)*100</f>
        <v>6.5289256198347108</v>
      </c>
      <c r="AC12" s="84">
        <f t="shared" ref="AC12:AC15" si="8">G12/SUM($C12:$G12)*100</f>
        <v>21.900826446280991</v>
      </c>
      <c r="AD12" s="90">
        <f t="shared" ref="AD12:AD15" si="9">H12/SUM($H12:$L12)*100</f>
        <v>3.9669421487603307</v>
      </c>
      <c r="AE12" s="13">
        <f t="shared" ref="AE12:AE15" si="10">I12/SUM($H12:$L12)*100</f>
        <v>16.363636363636363</v>
      </c>
      <c r="AF12" s="13">
        <f t="shared" ref="AF12:AF15" si="11">J12/SUM($H12:$L12)*100</f>
        <v>51.487603305785122</v>
      </c>
      <c r="AG12" s="37">
        <f t="shared" ref="AG12:AG15" si="12">K12/SUM($H12:$L12)*100</f>
        <v>5.4545454545454541</v>
      </c>
      <c r="AH12" s="91">
        <f t="shared" ref="AH12:AH15" si="13">L12/SUM($H12:$L12)*100</f>
        <v>22.727272727272727</v>
      </c>
      <c r="AI12" s="98">
        <f t="shared" ref="AI12:AI15" si="14">M12/SUM($M12:$Q12)*100</f>
        <v>14.297520661157026</v>
      </c>
      <c r="AJ12" s="13">
        <f t="shared" ref="AJ12:AJ15" si="15">N12/SUM($M12:$Q12)*100</f>
        <v>14.545454545454545</v>
      </c>
      <c r="AK12" s="13">
        <f t="shared" ref="AK12:AK15" si="16">O12/SUM($M12:$Q12)*100</f>
        <v>46.694214876033058</v>
      </c>
      <c r="AL12" s="37">
        <f t="shared" ref="AL12:AL15" si="17">P12/SUM($M12:$Q12)*100</f>
        <v>4.2975206611570247</v>
      </c>
      <c r="AM12" s="99">
        <f t="shared" ref="AM12:AM15" si="18">Q12/SUM($M12:$Q12)*100</f>
        <v>20.165289256198346</v>
      </c>
      <c r="AN12" s="28">
        <f t="shared" ref="AN12:AN15" si="19">R12/SUM($R12:$V12)*100</f>
        <v>6.6942148760330582</v>
      </c>
      <c r="AO12" s="13">
        <f t="shared" ref="AO12:AO15" si="20">S12/SUM($R12:$V12)*100</f>
        <v>13.471074380165291</v>
      </c>
      <c r="AP12" s="13">
        <f t="shared" ref="AP12:AP15" si="21">T12/SUM($R12:$V12)*100</f>
        <v>40.826446280991732</v>
      </c>
      <c r="AQ12" s="13">
        <f t="shared" ref="AQ12:AQ15" si="22">U12/SUM($R12:$V12)*100</f>
        <v>5.8677685950413219</v>
      </c>
      <c r="AR12" s="13">
        <f t="shared" ref="AR12:AR15" si="23">V12/SUM($R12:$V12)*100</f>
        <v>33.140495867768593</v>
      </c>
    </row>
    <row r="13" spans="1:44" x14ac:dyDescent="0.25">
      <c r="B13" s="9" t="s">
        <v>7</v>
      </c>
      <c r="C13" s="10">
        <v>327</v>
      </c>
      <c r="D13" s="10">
        <v>205</v>
      </c>
      <c r="E13" s="10">
        <v>1021</v>
      </c>
      <c r="F13" s="26">
        <v>108</v>
      </c>
      <c r="G13" s="55">
        <v>394</v>
      </c>
      <c r="H13" s="66">
        <v>201</v>
      </c>
      <c r="I13" s="10">
        <v>394</v>
      </c>
      <c r="J13" s="10">
        <v>924</v>
      </c>
      <c r="K13" s="26">
        <v>102</v>
      </c>
      <c r="L13" s="67">
        <v>434</v>
      </c>
      <c r="M13" s="78">
        <v>419</v>
      </c>
      <c r="N13" s="10">
        <v>277</v>
      </c>
      <c r="O13" s="10">
        <v>924</v>
      </c>
      <c r="P13" s="26">
        <v>85</v>
      </c>
      <c r="Q13" s="79">
        <v>350</v>
      </c>
      <c r="R13" s="30">
        <v>118</v>
      </c>
      <c r="S13" s="10">
        <v>272</v>
      </c>
      <c r="T13" s="10">
        <v>826</v>
      </c>
      <c r="U13" s="10">
        <v>127</v>
      </c>
      <c r="V13" s="10">
        <v>712</v>
      </c>
      <c r="X13" s="9" t="s">
        <v>7</v>
      </c>
      <c r="Y13" s="13">
        <f t="shared" si="4"/>
        <v>15.912408759124089</v>
      </c>
      <c r="Z13" s="13">
        <f t="shared" si="5"/>
        <v>9.9756690997566917</v>
      </c>
      <c r="AA13" s="13">
        <f t="shared" si="6"/>
        <v>49.68369829683698</v>
      </c>
      <c r="AB13" s="37">
        <f t="shared" si="7"/>
        <v>5.2554744525547443</v>
      </c>
      <c r="AC13" s="84">
        <f t="shared" si="8"/>
        <v>19.172749391727496</v>
      </c>
      <c r="AD13" s="90">
        <f t="shared" si="9"/>
        <v>9.7810218978102181</v>
      </c>
      <c r="AE13" s="13">
        <f t="shared" si="10"/>
        <v>19.172749391727496</v>
      </c>
      <c r="AF13" s="13">
        <f t="shared" si="11"/>
        <v>44.963503649635037</v>
      </c>
      <c r="AG13" s="37">
        <f t="shared" si="12"/>
        <v>4.9635036496350367</v>
      </c>
      <c r="AH13" s="91">
        <f t="shared" si="13"/>
        <v>21.119221411192214</v>
      </c>
      <c r="AI13" s="98">
        <f t="shared" si="14"/>
        <v>20.389294403892944</v>
      </c>
      <c r="AJ13" s="13">
        <f t="shared" si="15"/>
        <v>13.479318734793189</v>
      </c>
      <c r="AK13" s="13">
        <f t="shared" si="16"/>
        <v>44.963503649635037</v>
      </c>
      <c r="AL13" s="37">
        <f t="shared" si="17"/>
        <v>4.1362530413625302</v>
      </c>
      <c r="AM13" s="99">
        <f t="shared" si="18"/>
        <v>17.031630170316301</v>
      </c>
      <c r="AN13" s="28">
        <f t="shared" si="19"/>
        <v>5.7420924574209247</v>
      </c>
      <c r="AO13" s="13">
        <f t="shared" si="20"/>
        <v>13.236009732360095</v>
      </c>
      <c r="AP13" s="13">
        <f t="shared" si="21"/>
        <v>40.194647201946474</v>
      </c>
      <c r="AQ13" s="13">
        <f t="shared" si="22"/>
        <v>6.1800486618004866</v>
      </c>
      <c r="AR13" s="13">
        <f t="shared" si="23"/>
        <v>34.647201946472016</v>
      </c>
    </row>
    <row r="14" spans="1:44" x14ac:dyDescent="0.25">
      <c r="B14" s="9" t="s">
        <v>8</v>
      </c>
      <c r="C14" s="10">
        <v>355</v>
      </c>
      <c r="D14" s="10">
        <v>156</v>
      </c>
      <c r="E14" s="10">
        <v>767</v>
      </c>
      <c r="F14" s="26">
        <v>76</v>
      </c>
      <c r="G14" s="55">
        <v>308</v>
      </c>
      <c r="H14" s="66">
        <v>236</v>
      </c>
      <c r="I14" s="10">
        <v>315</v>
      </c>
      <c r="J14" s="10">
        <v>703</v>
      </c>
      <c r="K14" s="26">
        <v>69</v>
      </c>
      <c r="L14" s="67">
        <v>339</v>
      </c>
      <c r="M14" s="78">
        <v>334</v>
      </c>
      <c r="N14" s="10">
        <v>201</v>
      </c>
      <c r="O14" s="10">
        <v>767</v>
      </c>
      <c r="P14" s="26">
        <v>85</v>
      </c>
      <c r="Q14" s="79">
        <v>275</v>
      </c>
      <c r="R14" s="30">
        <v>114</v>
      </c>
      <c r="S14" s="10">
        <v>221</v>
      </c>
      <c r="T14" s="10">
        <v>631</v>
      </c>
      <c r="U14" s="10">
        <v>93</v>
      </c>
      <c r="V14" s="10">
        <v>603</v>
      </c>
      <c r="X14" s="9" t="s">
        <v>8</v>
      </c>
      <c r="Y14" s="13">
        <f t="shared" si="4"/>
        <v>21.359807460890494</v>
      </c>
      <c r="Z14" s="13">
        <f t="shared" si="5"/>
        <v>9.3862815884476536</v>
      </c>
      <c r="AA14" s="13">
        <f t="shared" si="6"/>
        <v>46.149217809867629</v>
      </c>
      <c r="AB14" s="37">
        <f t="shared" si="7"/>
        <v>4.57280385078219</v>
      </c>
      <c r="AC14" s="84">
        <f t="shared" si="8"/>
        <v>18.531889290012032</v>
      </c>
      <c r="AD14" s="90">
        <f t="shared" si="9"/>
        <v>14.199759326113117</v>
      </c>
      <c r="AE14" s="13">
        <f t="shared" si="10"/>
        <v>18.953068592057761</v>
      </c>
      <c r="AF14" s="13">
        <f t="shared" si="11"/>
        <v>42.298435619735258</v>
      </c>
      <c r="AG14" s="37">
        <f t="shared" si="12"/>
        <v>4.1516245487364625</v>
      </c>
      <c r="AH14" s="91">
        <f t="shared" si="13"/>
        <v>20.397111913357403</v>
      </c>
      <c r="AI14" s="98">
        <f t="shared" si="14"/>
        <v>20.096269554753309</v>
      </c>
      <c r="AJ14" s="13">
        <f t="shared" si="15"/>
        <v>12.093862815884476</v>
      </c>
      <c r="AK14" s="13">
        <f t="shared" si="16"/>
        <v>46.149217809867629</v>
      </c>
      <c r="AL14" s="37">
        <f t="shared" si="17"/>
        <v>5.1143200962695552</v>
      </c>
      <c r="AM14" s="99">
        <f t="shared" si="18"/>
        <v>16.546329723225032</v>
      </c>
      <c r="AN14" s="28">
        <f t="shared" si="19"/>
        <v>6.8592057761732859</v>
      </c>
      <c r="AO14" s="13">
        <f t="shared" si="20"/>
        <v>13.297232250300842</v>
      </c>
      <c r="AP14" s="13">
        <f t="shared" si="21"/>
        <v>37.966305655836344</v>
      </c>
      <c r="AQ14" s="13">
        <f t="shared" si="22"/>
        <v>5.5956678700361007</v>
      </c>
      <c r="AR14" s="13">
        <f t="shared" si="23"/>
        <v>36.281588447653426</v>
      </c>
    </row>
    <row r="15" spans="1:44" x14ac:dyDescent="0.25">
      <c r="B15" s="9" t="s">
        <v>9</v>
      </c>
      <c r="C15" s="10">
        <v>108</v>
      </c>
      <c r="D15" s="10">
        <v>73</v>
      </c>
      <c r="E15" s="10">
        <v>452</v>
      </c>
      <c r="F15" s="26">
        <v>61</v>
      </c>
      <c r="G15" s="55">
        <v>134</v>
      </c>
      <c r="H15" s="66">
        <v>65</v>
      </c>
      <c r="I15" s="10">
        <v>120</v>
      </c>
      <c r="J15" s="10">
        <v>444</v>
      </c>
      <c r="K15" s="26">
        <v>47</v>
      </c>
      <c r="L15" s="67">
        <v>152</v>
      </c>
      <c r="M15" s="78">
        <v>118</v>
      </c>
      <c r="N15" s="10">
        <v>128</v>
      </c>
      <c r="O15" s="10">
        <v>387</v>
      </c>
      <c r="P15" s="26">
        <v>63</v>
      </c>
      <c r="Q15" s="79">
        <v>132</v>
      </c>
      <c r="R15" s="30">
        <v>69</v>
      </c>
      <c r="S15" s="10">
        <v>111</v>
      </c>
      <c r="T15" s="10">
        <v>316</v>
      </c>
      <c r="U15" s="10">
        <v>51</v>
      </c>
      <c r="V15" s="10">
        <v>281</v>
      </c>
      <c r="X15" s="9" t="s">
        <v>9</v>
      </c>
      <c r="Y15" s="13">
        <f t="shared" si="4"/>
        <v>13.043478260869565</v>
      </c>
      <c r="Z15" s="13">
        <f t="shared" si="5"/>
        <v>8.8164251207729478</v>
      </c>
      <c r="AA15" s="13">
        <f t="shared" si="6"/>
        <v>54.589371980676326</v>
      </c>
      <c r="AB15" s="37">
        <f t="shared" si="7"/>
        <v>7.3671497584541061</v>
      </c>
      <c r="AC15" s="84">
        <f t="shared" si="8"/>
        <v>16.183574879227052</v>
      </c>
      <c r="AD15" s="90">
        <f t="shared" si="9"/>
        <v>7.85024154589372</v>
      </c>
      <c r="AE15" s="13">
        <f t="shared" si="10"/>
        <v>14.492753623188406</v>
      </c>
      <c r="AF15" s="13">
        <f t="shared" si="11"/>
        <v>53.623188405797109</v>
      </c>
      <c r="AG15" s="37">
        <f t="shared" si="12"/>
        <v>5.6763285024154593</v>
      </c>
      <c r="AH15" s="91">
        <f t="shared" si="13"/>
        <v>18.357487922705314</v>
      </c>
      <c r="AI15" s="98">
        <f t="shared" si="14"/>
        <v>14.251207729468598</v>
      </c>
      <c r="AJ15" s="13">
        <f t="shared" si="15"/>
        <v>15.458937198067632</v>
      </c>
      <c r="AK15" s="13">
        <f t="shared" si="16"/>
        <v>46.739130434782609</v>
      </c>
      <c r="AL15" s="37">
        <f t="shared" si="17"/>
        <v>7.608695652173914</v>
      </c>
      <c r="AM15" s="99">
        <f t="shared" si="18"/>
        <v>15.942028985507244</v>
      </c>
      <c r="AN15" s="28">
        <f t="shared" si="19"/>
        <v>8.3333333333333321</v>
      </c>
      <c r="AO15" s="13">
        <f t="shared" si="20"/>
        <v>13.405797101449277</v>
      </c>
      <c r="AP15" s="13">
        <f t="shared" si="21"/>
        <v>38.164251207729464</v>
      </c>
      <c r="AQ15" s="13">
        <f t="shared" si="22"/>
        <v>6.1594202898550732</v>
      </c>
      <c r="AR15" s="13">
        <f t="shared" si="23"/>
        <v>33.937198067632849</v>
      </c>
    </row>
    <row r="16" spans="1:44" x14ac:dyDescent="0.25">
      <c r="B16" s="4" t="s">
        <v>45</v>
      </c>
      <c r="C16" s="8"/>
      <c r="D16" s="8"/>
      <c r="E16" s="8"/>
      <c r="F16" s="8"/>
      <c r="G16" s="54"/>
      <c r="H16" s="64"/>
      <c r="I16" s="8"/>
      <c r="J16" s="8"/>
      <c r="K16" s="8"/>
      <c r="L16" s="65"/>
      <c r="M16" s="76"/>
      <c r="N16" s="8"/>
      <c r="O16" s="8"/>
      <c r="P16" s="8"/>
      <c r="Q16" s="77"/>
      <c r="R16" s="8"/>
      <c r="S16" s="8"/>
      <c r="T16" s="8"/>
      <c r="U16" s="8"/>
      <c r="V16" s="8"/>
      <c r="X16" s="4" t="s">
        <v>45</v>
      </c>
      <c r="Y16" s="8"/>
      <c r="Z16" s="8"/>
      <c r="AA16" s="8"/>
      <c r="AB16" s="8"/>
      <c r="AC16" s="54"/>
      <c r="AD16" s="64"/>
      <c r="AE16" s="8"/>
      <c r="AF16" s="8"/>
      <c r="AG16" s="8"/>
      <c r="AH16" s="65"/>
      <c r="AI16" s="76"/>
      <c r="AJ16" s="8"/>
      <c r="AK16" s="8"/>
      <c r="AL16" s="8"/>
      <c r="AM16" s="77"/>
      <c r="AN16" s="8"/>
      <c r="AO16" s="8"/>
      <c r="AP16" s="8"/>
      <c r="AQ16" s="8"/>
      <c r="AR16" s="8"/>
    </row>
    <row r="17" spans="2:44" x14ac:dyDescent="0.25">
      <c r="B17" s="9" t="s">
        <v>38</v>
      </c>
      <c r="C17" s="10">
        <v>337</v>
      </c>
      <c r="D17" s="10">
        <v>165</v>
      </c>
      <c r="E17" s="10">
        <v>793</v>
      </c>
      <c r="F17" s="26">
        <v>80</v>
      </c>
      <c r="G17" s="55">
        <v>282</v>
      </c>
      <c r="H17" s="66">
        <v>217</v>
      </c>
      <c r="I17" s="10">
        <v>352</v>
      </c>
      <c r="J17" s="10">
        <v>735</v>
      </c>
      <c r="K17" s="26">
        <v>66</v>
      </c>
      <c r="L17" s="67">
        <v>287</v>
      </c>
      <c r="M17" s="78">
        <v>268</v>
      </c>
      <c r="N17" s="10">
        <v>205</v>
      </c>
      <c r="O17" s="10">
        <v>835</v>
      </c>
      <c r="P17" s="26">
        <v>90</v>
      </c>
      <c r="Q17" s="79">
        <v>259</v>
      </c>
      <c r="R17" s="30">
        <v>108</v>
      </c>
      <c r="S17" s="10">
        <v>226</v>
      </c>
      <c r="T17" s="10">
        <v>659</v>
      </c>
      <c r="U17" s="10">
        <v>88</v>
      </c>
      <c r="V17" s="10">
        <v>576</v>
      </c>
      <c r="X17" s="9" t="s">
        <v>38</v>
      </c>
      <c r="Y17" s="13">
        <f t="shared" ref="Y17:Y23" si="24">C17/SUM($C17:$G17)*100</f>
        <v>20.337960168980086</v>
      </c>
      <c r="Z17" s="13">
        <f t="shared" ref="Z17:Z23" si="25">D17/SUM($C17:$G17)*100</f>
        <v>9.9577549788774888</v>
      </c>
      <c r="AA17" s="13">
        <f t="shared" ref="AA17:AA23" si="26">E17/SUM($C17:$G17)*100</f>
        <v>47.857573928786962</v>
      </c>
      <c r="AB17" s="37">
        <f t="shared" ref="AB17:AB23" si="27">F17/SUM($C17:$G17)*100</f>
        <v>4.8280024140012072</v>
      </c>
      <c r="AC17" s="84">
        <f t="shared" ref="AC17:AC23" si="28">G17/SUM($C17:$G17)*100</f>
        <v>17.018708509354255</v>
      </c>
      <c r="AD17" s="90">
        <f t="shared" ref="AD17:AD23" si="29">H17/SUM($H17:$L17)*100</f>
        <v>13.095956547978274</v>
      </c>
      <c r="AE17" s="13">
        <f t="shared" ref="AE17:AE23" si="30">I17/SUM($H17:$L17)*100</f>
        <v>21.243210621605311</v>
      </c>
      <c r="AF17" s="13">
        <f t="shared" ref="AF17:AF23" si="31">J17/SUM($H17:$L17)*100</f>
        <v>44.357272178636087</v>
      </c>
      <c r="AG17" s="37">
        <f t="shared" ref="AG17:AG23" si="32">K17/SUM($H17:$L17)*100</f>
        <v>3.9831019915509955</v>
      </c>
      <c r="AH17" s="91">
        <f t="shared" ref="AH17:AH23" si="33">L17/SUM($H17:$L17)*100</f>
        <v>17.320458660229328</v>
      </c>
      <c r="AI17" s="98">
        <f t="shared" ref="AI17:AI23" si="34">M17/SUM($M17:$Q17)*100</f>
        <v>16.173808086904042</v>
      </c>
      <c r="AJ17" s="13">
        <f t="shared" ref="AJ17:AJ23" si="35">N17/SUM($M17:$Q17)*100</f>
        <v>12.371756185878093</v>
      </c>
      <c r="AK17" s="13">
        <f t="shared" ref="AK17:AK23" si="36">O17/SUM($M17:$Q17)*100</f>
        <v>50.392275196137589</v>
      </c>
      <c r="AL17" s="37">
        <f t="shared" ref="AL17:AL23" si="37">P17/SUM($M17:$Q17)*100</f>
        <v>5.4315027157513578</v>
      </c>
      <c r="AM17" s="99">
        <f t="shared" ref="AM17:AM23" si="38">Q17/SUM($M17:$Q17)*100</f>
        <v>15.630657815328908</v>
      </c>
      <c r="AN17" s="28">
        <f t="shared" ref="AN17:AN23" si="39">R17/SUM($R17:$V17)*100</f>
        <v>6.5178032589016288</v>
      </c>
      <c r="AO17" s="13">
        <f t="shared" ref="AO17:AO23" si="40">S17/SUM($R17:$V17)*100</f>
        <v>13.63910681955341</v>
      </c>
      <c r="AP17" s="13">
        <f t="shared" ref="AP17:AP23" si="41">T17/SUM($R17:$V17)*100</f>
        <v>39.770669885334939</v>
      </c>
      <c r="AQ17" s="13">
        <f t="shared" ref="AQ17:AQ23" si="42">U17/SUM($R17:$V17)*100</f>
        <v>5.3108026554013277</v>
      </c>
      <c r="AR17" s="13">
        <f t="shared" ref="AR17:AR23" si="43">V17/SUM($R17:$V17)*100</f>
        <v>34.761617380808687</v>
      </c>
    </row>
    <row r="18" spans="2:44" x14ac:dyDescent="0.25">
      <c r="B18" s="9" t="s">
        <v>39</v>
      </c>
      <c r="C18" s="10">
        <v>69</v>
      </c>
      <c r="D18" s="10">
        <v>52</v>
      </c>
      <c r="E18" s="10">
        <v>345</v>
      </c>
      <c r="F18" s="26">
        <v>39</v>
      </c>
      <c r="G18" s="55">
        <v>124</v>
      </c>
      <c r="H18" s="66">
        <v>41</v>
      </c>
      <c r="I18" s="10">
        <v>79</v>
      </c>
      <c r="J18" s="10">
        <v>325</v>
      </c>
      <c r="K18" s="26">
        <v>37</v>
      </c>
      <c r="L18" s="67">
        <v>147</v>
      </c>
      <c r="M18" s="78">
        <v>77</v>
      </c>
      <c r="N18" s="10">
        <v>74</v>
      </c>
      <c r="O18" s="10">
        <v>317</v>
      </c>
      <c r="P18" s="26">
        <v>32</v>
      </c>
      <c r="Q18" s="79">
        <v>129</v>
      </c>
      <c r="R18" s="30">
        <v>21</v>
      </c>
      <c r="S18" s="10">
        <v>49</v>
      </c>
      <c r="T18" s="10">
        <v>299</v>
      </c>
      <c r="U18" s="10">
        <v>42</v>
      </c>
      <c r="V18" s="10">
        <v>218</v>
      </c>
      <c r="X18" s="9" t="s">
        <v>39</v>
      </c>
      <c r="Y18" s="13">
        <f t="shared" si="24"/>
        <v>10.969793322734498</v>
      </c>
      <c r="Z18" s="13">
        <f t="shared" si="25"/>
        <v>8.2670906200317962</v>
      </c>
      <c r="AA18" s="13">
        <f t="shared" si="26"/>
        <v>54.848966613672502</v>
      </c>
      <c r="AB18" s="37">
        <f t="shared" si="27"/>
        <v>6.2003179650238476</v>
      </c>
      <c r="AC18" s="84">
        <f t="shared" si="28"/>
        <v>19.713831478537362</v>
      </c>
      <c r="AD18" s="90">
        <f t="shared" si="29"/>
        <v>6.5182829888712241</v>
      </c>
      <c r="AE18" s="13">
        <f t="shared" si="30"/>
        <v>12.559618441971383</v>
      </c>
      <c r="AF18" s="13">
        <f t="shared" si="31"/>
        <v>51.669316375198726</v>
      </c>
      <c r="AG18" s="37">
        <f t="shared" si="32"/>
        <v>5.8823529411764701</v>
      </c>
      <c r="AH18" s="91">
        <f t="shared" si="33"/>
        <v>23.370429252782195</v>
      </c>
      <c r="AI18" s="98">
        <f t="shared" si="34"/>
        <v>12.241653418124006</v>
      </c>
      <c r="AJ18" s="13">
        <f t="shared" si="35"/>
        <v>11.76470588235294</v>
      </c>
      <c r="AK18" s="13">
        <f t="shared" si="36"/>
        <v>50.397456279809219</v>
      </c>
      <c r="AL18" s="37">
        <f t="shared" si="37"/>
        <v>5.0874403815580287</v>
      </c>
      <c r="AM18" s="99">
        <f t="shared" si="38"/>
        <v>20.5087440381558</v>
      </c>
      <c r="AN18" s="28">
        <f t="shared" si="39"/>
        <v>3.3386327503974562</v>
      </c>
      <c r="AO18" s="13">
        <f t="shared" si="40"/>
        <v>7.7901430842607313</v>
      </c>
      <c r="AP18" s="13">
        <f t="shared" si="41"/>
        <v>47.535771065182828</v>
      </c>
      <c r="AQ18" s="13">
        <f t="shared" si="42"/>
        <v>6.6772655007949124</v>
      </c>
      <c r="AR18" s="13">
        <f t="shared" si="43"/>
        <v>34.658187599364069</v>
      </c>
    </row>
    <row r="19" spans="2:44" x14ac:dyDescent="0.25">
      <c r="B19" s="9" t="s">
        <v>40</v>
      </c>
      <c r="C19" s="10">
        <v>243</v>
      </c>
      <c r="D19" s="10">
        <v>160</v>
      </c>
      <c r="E19" s="10">
        <v>939</v>
      </c>
      <c r="F19" s="26">
        <v>95</v>
      </c>
      <c r="G19" s="55">
        <v>315</v>
      </c>
      <c r="H19" s="66">
        <v>151</v>
      </c>
      <c r="I19" s="10">
        <v>286</v>
      </c>
      <c r="J19" s="10">
        <v>875</v>
      </c>
      <c r="K19" s="26">
        <v>85</v>
      </c>
      <c r="L19" s="67">
        <v>355</v>
      </c>
      <c r="M19" s="78">
        <v>329</v>
      </c>
      <c r="N19" s="10">
        <v>224</v>
      </c>
      <c r="O19" s="10">
        <v>833</v>
      </c>
      <c r="P19" s="26">
        <v>81</v>
      </c>
      <c r="Q19" s="79">
        <v>285</v>
      </c>
      <c r="R19" s="30">
        <v>126</v>
      </c>
      <c r="S19" s="10">
        <v>222</v>
      </c>
      <c r="T19" s="10">
        <v>721</v>
      </c>
      <c r="U19" s="10">
        <v>97</v>
      </c>
      <c r="V19" s="10">
        <v>586</v>
      </c>
      <c r="X19" s="9" t="s">
        <v>40</v>
      </c>
      <c r="Y19" s="13">
        <f t="shared" si="24"/>
        <v>13.86986301369863</v>
      </c>
      <c r="Z19" s="13">
        <f t="shared" si="25"/>
        <v>9.1324200913241995</v>
      </c>
      <c r="AA19" s="13">
        <f t="shared" si="26"/>
        <v>53.595890410958901</v>
      </c>
      <c r="AB19" s="37">
        <f t="shared" si="27"/>
        <v>5.4223744292237441</v>
      </c>
      <c r="AC19" s="84">
        <f t="shared" si="28"/>
        <v>17.979452054794521</v>
      </c>
      <c r="AD19" s="90">
        <f t="shared" si="29"/>
        <v>8.6187214611872154</v>
      </c>
      <c r="AE19" s="13">
        <f t="shared" si="30"/>
        <v>16.324200913242009</v>
      </c>
      <c r="AF19" s="13">
        <f t="shared" si="31"/>
        <v>49.942922374429223</v>
      </c>
      <c r="AG19" s="37">
        <f t="shared" si="32"/>
        <v>4.8515981735159812</v>
      </c>
      <c r="AH19" s="91">
        <f t="shared" si="33"/>
        <v>20.262557077625569</v>
      </c>
      <c r="AI19" s="98">
        <f t="shared" si="34"/>
        <v>18.778538812785389</v>
      </c>
      <c r="AJ19" s="13">
        <f t="shared" si="35"/>
        <v>12.785388127853881</v>
      </c>
      <c r="AK19" s="13">
        <f t="shared" si="36"/>
        <v>47.545662100456617</v>
      </c>
      <c r="AL19" s="37">
        <f t="shared" si="37"/>
        <v>4.6232876712328768</v>
      </c>
      <c r="AM19" s="99">
        <f t="shared" si="38"/>
        <v>16.267123287671232</v>
      </c>
      <c r="AN19" s="28">
        <f t="shared" si="39"/>
        <v>7.1917808219178081</v>
      </c>
      <c r="AO19" s="13">
        <f t="shared" si="40"/>
        <v>12.671232876712329</v>
      </c>
      <c r="AP19" s="13">
        <f t="shared" si="41"/>
        <v>41.152968036529678</v>
      </c>
      <c r="AQ19" s="13">
        <f t="shared" si="42"/>
        <v>5.5365296803652964</v>
      </c>
      <c r="AR19" s="13">
        <f t="shared" si="43"/>
        <v>33.44748858447489</v>
      </c>
    </row>
    <row r="20" spans="2:44" x14ac:dyDescent="0.25">
      <c r="B20" s="9" t="s">
        <v>41</v>
      </c>
      <c r="C20" s="10">
        <v>36</v>
      </c>
      <c r="D20" s="10">
        <v>17</v>
      </c>
      <c r="E20" s="10">
        <v>90</v>
      </c>
      <c r="F20" s="26">
        <v>17</v>
      </c>
      <c r="G20" s="55">
        <v>35</v>
      </c>
      <c r="H20" s="66">
        <v>11</v>
      </c>
      <c r="I20" s="10">
        <v>40</v>
      </c>
      <c r="J20" s="10">
        <v>86</v>
      </c>
      <c r="K20" s="26">
        <v>13</v>
      </c>
      <c r="L20" s="67">
        <v>45</v>
      </c>
      <c r="M20" s="78">
        <v>41</v>
      </c>
      <c r="N20" s="10">
        <v>25</v>
      </c>
      <c r="O20" s="10">
        <v>96</v>
      </c>
      <c r="P20" s="26">
        <v>11</v>
      </c>
      <c r="Q20" s="79">
        <v>22</v>
      </c>
      <c r="R20" s="30">
        <v>12</v>
      </c>
      <c r="S20" s="10">
        <v>22</v>
      </c>
      <c r="T20" s="10">
        <v>75</v>
      </c>
      <c r="U20" s="10">
        <v>12</v>
      </c>
      <c r="V20" s="10">
        <v>74</v>
      </c>
      <c r="X20" s="9" t="s">
        <v>41</v>
      </c>
      <c r="Y20" s="13">
        <f t="shared" si="24"/>
        <v>18.461538461538463</v>
      </c>
      <c r="Z20" s="13">
        <f t="shared" si="25"/>
        <v>8.7179487179487172</v>
      </c>
      <c r="AA20" s="13">
        <f t="shared" si="26"/>
        <v>46.153846153846153</v>
      </c>
      <c r="AB20" s="37">
        <f t="shared" si="27"/>
        <v>8.7179487179487172</v>
      </c>
      <c r="AC20" s="84">
        <f t="shared" si="28"/>
        <v>17.948717948717949</v>
      </c>
      <c r="AD20" s="90">
        <f t="shared" si="29"/>
        <v>5.6410256410256414</v>
      </c>
      <c r="AE20" s="13">
        <f t="shared" si="30"/>
        <v>20.512820512820511</v>
      </c>
      <c r="AF20" s="13">
        <f t="shared" si="31"/>
        <v>44.102564102564102</v>
      </c>
      <c r="AG20" s="37">
        <f t="shared" si="32"/>
        <v>6.666666666666667</v>
      </c>
      <c r="AH20" s="91">
        <f t="shared" si="33"/>
        <v>23.076923076923077</v>
      </c>
      <c r="AI20" s="98">
        <f t="shared" si="34"/>
        <v>21.025641025641026</v>
      </c>
      <c r="AJ20" s="13">
        <f t="shared" si="35"/>
        <v>12.820512820512819</v>
      </c>
      <c r="AK20" s="13">
        <f t="shared" si="36"/>
        <v>49.230769230769234</v>
      </c>
      <c r="AL20" s="37">
        <f t="shared" si="37"/>
        <v>5.6410256410256414</v>
      </c>
      <c r="AM20" s="99">
        <f t="shared" si="38"/>
        <v>11.282051282051283</v>
      </c>
      <c r="AN20" s="28">
        <f t="shared" si="39"/>
        <v>6.1538461538461542</v>
      </c>
      <c r="AO20" s="13">
        <f t="shared" si="40"/>
        <v>11.282051282051283</v>
      </c>
      <c r="AP20" s="13">
        <f t="shared" si="41"/>
        <v>38.461538461538467</v>
      </c>
      <c r="AQ20" s="13">
        <f t="shared" si="42"/>
        <v>6.1538461538461542</v>
      </c>
      <c r="AR20" s="13">
        <f t="shared" si="43"/>
        <v>37.948717948717949</v>
      </c>
    </row>
    <row r="21" spans="2:44" x14ac:dyDescent="0.25">
      <c r="B21" s="9" t="s">
        <v>42</v>
      </c>
      <c r="C21" s="10">
        <v>69</v>
      </c>
      <c r="D21" s="10">
        <v>41</v>
      </c>
      <c r="E21" s="10">
        <v>111</v>
      </c>
      <c r="F21" s="26">
        <v>26</v>
      </c>
      <c r="G21" s="55">
        <v>116</v>
      </c>
      <c r="H21" s="66">
        <v>56</v>
      </c>
      <c r="I21" s="10">
        <v>76</v>
      </c>
      <c r="J21" s="10">
        <v>99</v>
      </c>
      <c r="K21" s="26">
        <v>20</v>
      </c>
      <c r="L21" s="67">
        <v>112</v>
      </c>
      <c r="M21" s="78">
        <v>109</v>
      </c>
      <c r="N21" s="10">
        <v>55</v>
      </c>
      <c r="O21" s="10">
        <v>87</v>
      </c>
      <c r="P21" s="26">
        <v>16</v>
      </c>
      <c r="Q21" s="79">
        <v>96</v>
      </c>
      <c r="R21" s="30">
        <v>42</v>
      </c>
      <c r="S21" s="10">
        <v>74</v>
      </c>
      <c r="T21" s="10">
        <v>84</v>
      </c>
      <c r="U21" s="10">
        <v>27</v>
      </c>
      <c r="V21" s="10">
        <v>136</v>
      </c>
      <c r="X21" s="9" t="s">
        <v>42</v>
      </c>
      <c r="Y21" s="13">
        <f t="shared" si="24"/>
        <v>19.008264462809919</v>
      </c>
      <c r="Z21" s="13">
        <f t="shared" si="25"/>
        <v>11.294765840220386</v>
      </c>
      <c r="AA21" s="13">
        <f t="shared" si="26"/>
        <v>30.578512396694212</v>
      </c>
      <c r="AB21" s="37">
        <f t="shared" si="27"/>
        <v>7.1625344352617084</v>
      </c>
      <c r="AC21" s="84">
        <f t="shared" si="28"/>
        <v>31.955922865013775</v>
      </c>
      <c r="AD21" s="90">
        <f t="shared" si="29"/>
        <v>15.426997245179063</v>
      </c>
      <c r="AE21" s="13">
        <f t="shared" si="30"/>
        <v>20.9366391184573</v>
      </c>
      <c r="AF21" s="13">
        <f t="shared" si="31"/>
        <v>27.27272727272727</v>
      </c>
      <c r="AG21" s="37">
        <f t="shared" si="32"/>
        <v>5.5096418732782375</v>
      </c>
      <c r="AH21" s="91">
        <f t="shared" si="33"/>
        <v>30.853994490358126</v>
      </c>
      <c r="AI21" s="98">
        <f t="shared" si="34"/>
        <v>30.02754820936639</v>
      </c>
      <c r="AJ21" s="13">
        <f t="shared" si="35"/>
        <v>15.151515151515152</v>
      </c>
      <c r="AK21" s="13">
        <f t="shared" si="36"/>
        <v>23.966942148760332</v>
      </c>
      <c r="AL21" s="37">
        <f t="shared" si="37"/>
        <v>4.4077134986225897</v>
      </c>
      <c r="AM21" s="99">
        <f>Q21/SUM($M21:$Q21)*100</f>
        <v>26.446280991735538</v>
      </c>
      <c r="AN21" s="28">
        <f t="shared" si="39"/>
        <v>11.570247933884298</v>
      </c>
      <c r="AO21" s="13">
        <f t="shared" si="40"/>
        <v>20.385674931129476</v>
      </c>
      <c r="AP21" s="13">
        <f t="shared" si="41"/>
        <v>23.140495867768596</v>
      </c>
      <c r="AQ21" s="13">
        <f t="shared" si="42"/>
        <v>7.4380165289256199</v>
      </c>
      <c r="AR21" s="13">
        <f t="shared" si="43"/>
        <v>37.465564738292009</v>
      </c>
    </row>
    <row r="22" spans="2:44" x14ac:dyDescent="0.25">
      <c r="B22" s="9" t="s">
        <v>43</v>
      </c>
      <c r="C22" s="10">
        <v>24</v>
      </c>
      <c r="D22" s="10">
        <v>11</v>
      </c>
      <c r="E22" s="10">
        <v>134</v>
      </c>
      <c r="F22" s="26">
        <v>9</v>
      </c>
      <c r="G22" s="55">
        <v>47</v>
      </c>
      <c r="H22" s="66">
        <v>15</v>
      </c>
      <c r="I22" s="10">
        <v>31</v>
      </c>
      <c r="J22" s="10">
        <v>122</v>
      </c>
      <c r="K22" s="26">
        <v>11</v>
      </c>
      <c r="L22" s="67">
        <v>46</v>
      </c>
      <c r="M22" s="78">
        <v>46</v>
      </c>
      <c r="N22" s="10">
        <v>35</v>
      </c>
      <c r="O22" s="10">
        <v>96</v>
      </c>
      <c r="P22" s="26">
        <v>10</v>
      </c>
      <c r="Q22" s="79">
        <v>38</v>
      </c>
      <c r="R22" s="30">
        <v>11</v>
      </c>
      <c r="S22" s="10">
        <v>32</v>
      </c>
      <c r="T22" s="10">
        <v>89</v>
      </c>
      <c r="U22" s="10">
        <v>12</v>
      </c>
      <c r="V22" s="10">
        <v>81</v>
      </c>
      <c r="X22" s="9" t="s">
        <v>43</v>
      </c>
      <c r="Y22" s="13">
        <f t="shared" si="24"/>
        <v>10.666666666666668</v>
      </c>
      <c r="Z22" s="13">
        <f t="shared" si="25"/>
        <v>4.8888888888888893</v>
      </c>
      <c r="AA22" s="13">
        <f t="shared" si="26"/>
        <v>59.55555555555555</v>
      </c>
      <c r="AB22" s="37">
        <f t="shared" si="27"/>
        <v>4</v>
      </c>
      <c r="AC22" s="84">
        <f t="shared" si="28"/>
        <v>20.888888888888889</v>
      </c>
      <c r="AD22" s="90">
        <f t="shared" si="29"/>
        <v>6.666666666666667</v>
      </c>
      <c r="AE22" s="13">
        <f t="shared" si="30"/>
        <v>13.777777777777779</v>
      </c>
      <c r="AF22" s="13">
        <f t="shared" si="31"/>
        <v>54.222222222222229</v>
      </c>
      <c r="AG22" s="37">
        <f t="shared" si="32"/>
        <v>4.8888888888888893</v>
      </c>
      <c r="AH22" s="91">
        <f t="shared" si="33"/>
        <v>20.444444444444446</v>
      </c>
      <c r="AI22" s="98">
        <f t="shared" si="34"/>
        <v>20.444444444444446</v>
      </c>
      <c r="AJ22" s="13">
        <f t="shared" si="35"/>
        <v>15.555555555555555</v>
      </c>
      <c r="AK22" s="13">
        <f t="shared" si="36"/>
        <v>42.666666666666671</v>
      </c>
      <c r="AL22" s="37">
        <f t="shared" si="37"/>
        <v>4.4444444444444446</v>
      </c>
      <c r="AM22" s="99">
        <f t="shared" si="38"/>
        <v>16.888888888888889</v>
      </c>
      <c r="AN22" s="28">
        <f t="shared" si="39"/>
        <v>4.8888888888888893</v>
      </c>
      <c r="AO22" s="13">
        <f t="shared" si="40"/>
        <v>14.222222222222221</v>
      </c>
      <c r="AP22" s="13">
        <f t="shared" si="41"/>
        <v>39.555555555555557</v>
      </c>
      <c r="AQ22" s="13">
        <f t="shared" si="42"/>
        <v>5.3333333333333339</v>
      </c>
      <c r="AR22" s="13">
        <f t="shared" si="43"/>
        <v>36</v>
      </c>
    </row>
    <row r="23" spans="2:44" x14ac:dyDescent="0.25">
      <c r="B23" s="9" t="s">
        <v>44</v>
      </c>
      <c r="C23" s="10">
        <v>123</v>
      </c>
      <c r="D23" s="10">
        <v>99</v>
      </c>
      <c r="E23" s="10">
        <v>472</v>
      </c>
      <c r="F23" s="26">
        <v>58</v>
      </c>
      <c r="G23" s="55">
        <v>182</v>
      </c>
      <c r="H23" s="66">
        <v>59</v>
      </c>
      <c r="I23" s="10">
        <v>163</v>
      </c>
      <c r="J23" s="10">
        <v>452</v>
      </c>
      <c r="K23" s="26">
        <v>52</v>
      </c>
      <c r="L23" s="67">
        <v>208</v>
      </c>
      <c r="M23" s="78">
        <v>174</v>
      </c>
      <c r="N23" s="10">
        <v>164</v>
      </c>
      <c r="O23" s="10">
        <v>379</v>
      </c>
      <c r="P23" s="26">
        <v>45</v>
      </c>
      <c r="Q23" s="79">
        <v>172</v>
      </c>
      <c r="R23" s="30">
        <v>62</v>
      </c>
      <c r="S23" s="10">
        <v>142</v>
      </c>
      <c r="T23" s="10">
        <v>340</v>
      </c>
      <c r="U23" s="10">
        <v>64</v>
      </c>
      <c r="V23" s="10">
        <v>326</v>
      </c>
      <c r="X23" s="9" t="s">
        <v>44</v>
      </c>
      <c r="Y23" s="13">
        <f t="shared" si="24"/>
        <v>13.16916488222698</v>
      </c>
      <c r="Z23" s="13">
        <f t="shared" si="25"/>
        <v>10.599571734475374</v>
      </c>
      <c r="AA23" s="13">
        <f t="shared" si="26"/>
        <v>50.53533190578159</v>
      </c>
      <c r="AB23" s="37">
        <f t="shared" si="27"/>
        <v>6.209850107066381</v>
      </c>
      <c r="AC23" s="84">
        <f t="shared" si="28"/>
        <v>19.486081370449678</v>
      </c>
      <c r="AD23" s="90">
        <f t="shared" si="29"/>
        <v>6.3169164882226987</v>
      </c>
      <c r="AE23" s="13">
        <f t="shared" si="30"/>
        <v>17.45182012847966</v>
      </c>
      <c r="AF23" s="13">
        <f t="shared" si="31"/>
        <v>48.394004282655246</v>
      </c>
      <c r="AG23" s="37">
        <f t="shared" si="32"/>
        <v>5.5674518201284791</v>
      </c>
      <c r="AH23" s="91">
        <f t="shared" si="33"/>
        <v>22.269807280513916</v>
      </c>
      <c r="AI23" s="98">
        <f t="shared" si="34"/>
        <v>18.629550321199144</v>
      </c>
      <c r="AJ23" s="13">
        <f t="shared" si="35"/>
        <v>17.558886509635975</v>
      </c>
      <c r="AK23" s="13">
        <f t="shared" si="36"/>
        <v>40.578158458244111</v>
      </c>
      <c r="AL23" s="37">
        <f t="shared" si="37"/>
        <v>4.8179871520342612</v>
      </c>
      <c r="AM23" s="99">
        <f t="shared" si="38"/>
        <v>18.41541755888651</v>
      </c>
      <c r="AN23" s="28">
        <f t="shared" si="39"/>
        <v>6.6381156316916492</v>
      </c>
      <c r="AO23" s="13">
        <f t="shared" si="40"/>
        <v>15.203426124197003</v>
      </c>
      <c r="AP23" s="13">
        <f t="shared" si="41"/>
        <v>36.402569593147746</v>
      </c>
      <c r="AQ23" s="13">
        <f t="shared" si="42"/>
        <v>6.8522483940042829</v>
      </c>
      <c r="AR23" s="13">
        <f t="shared" si="43"/>
        <v>34.903640256959321</v>
      </c>
    </row>
    <row r="24" spans="2:44" x14ac:dyDescent="0.25">
      <c r="B24" s="4" t="s">
        <v>75</v>
      </c>
      <c r="C24" s="19"/>
      <c r="D24" s="19"/>
      <c r="E24" s="19"/>
      <c r="F24" s="56"/>
      <c r="G24" s="57"/>
      <c r="H24" s="68"/>
      <c r="I24" s="56"/>
      <c r="J24" s="4"/>
      <c r="K24" s="19"/>
      <c r="L24" s="155"/>
      <c r="M24" s="156"/>
      <c r="N24" s="56"/>
      <c r="O24" s="4"/>
      <c r="P24" s="4"/>
      <c r="Q24" s="100"/>
      <c r="X24" s="4" t="s">
        <v>75</v>
      </c>
      <c r="Y24" s="19"/>
      <c r="Z24" s="19"/>
      <c r="AA24" s="19"/>
      <c r="AB24" s="56"/>
      <c r="AC24" s="57"/>
      <c r="AD24" s="68"/>
      <c r="AE24" s="56"/>
      <c r="AF24" s="4"/>
      <c r="AG24" s="19"/>
      <c r="AH24" s="155"/>
      <c r="AI24" s="156"/>
      <c r="AJ24" s="56"/>
      <c r="AK24" s="4"/>
      <c r="AL24" s="4"/>
      <c r="AM24" s="100"/>
    </row>
    <row r="25" spans="2:44" x14ac:dyDescent="0.25">
      <c r="B25" s="9" t="s">
        <v>76</v>
      </c>
      <c r="C25" s="10">
        <v>576</v>
      </c>
      <c r="D25" s="10">
        <v>405</v>
      </c>
      <c r="E25" s="10">
        <v>2155</v>
      </c>
      <c r="F25" s="26">
        <v>248</v>
      </c>
      <c r="G25" s="55">
        <v>842</v>
      </c>
      <c r="H25" s="66">
        <v>350</v>
      </c>
      <c r="I25" s="10">
        <v>717</v>
      </c>
      <c r="J25" s="10">
        <v>2016</v>
      </c>
      <c r="K25" s="26">
        <v>216</v>
      </c>
      <c r="L25" s="67">
        <v>927</v>
      </c>
      <c r="M25" s="78">
        <v>797</v>
      </c>
      <c r="N25" s="10">
        <v>569</v>
      </c>
      <c r="O25" s="10">
        <v>1888</v>
      </c>
      <c r="P25" s="26">
        <v>205</v>
      </c>
      <c r="Q25" s="79">
        <v>767</v>
      </c>
      <c r="R25" s="30">
        <v>288</v>
      </c>
      <c r="S25" s="10">
        <v>557</v>
      </c>
      <c r="T25" s="10">
        <v>1676</v>
      </c>
      <c r="U25" s="10">
        <v>254</v>
      </c>
      <c r="V25" s="10">
        <v>1451</v>
      </c>
      <c r="X25" s="9" t="s">
        <v>76</v>
      </c>
      <c r="Y25" s="41">
        <f t="shared" ref="Y25:Y26" si="44">C25/SUM($C25:$G25)*100</f>
        <v>13.62991008045433</v>
      </c>
      <c r="Z25" s="41">
        <f t="shared" ref="Z25:Z26" si="45">D25/SUM($C25:$G25)*100</f>
        <v>9.5835305253194516</v>
      </c>
      <c r="AA25" s="41">
        <f t="shared" ref="AA25:AA26" si="46">E25/SUM($C25:$G25)*100</f>
        <v>50.993847610033129</v>
      </c>
      <c r="AB25" s="44">
        <f t="shared" ref="AB25:AB26" si="47">F25/SUM($C25:$G25)*100</f>
        <v>5.8684335068622815</v>
      </c>
      <c r="AC25" s="101">
        <f t="shared" ref="AC25:AC26" si="48">G25/SUM($C25:$G25)*100</f>
        <v>19.92427827733081</v>
      </c>
      <c r="AD25" s="157">
        <f t="shared" ref="AD25:AD26" si="49">H25/SUM($H25:$L25)*100</f>
        <v>8.2820634169427354</v>
      </c>
      <c r="AE25" s="41">
        <f t="shared" ref="AE25:AE26" si="50">I25/SUM($H25:$L25)*100</f>
        <v>16.966398485565545</v>
      </c>
      <c r="AF25" s="41">
        <f t="shared" ref="AF25:AF26" si="51">J25/SUM($H25:$L25)*100</f>
        <v>47.704685281590152</v>
      </c>
      <c r="AG25" s="44">
        <f t="shared" ref="AG25:AG26" si="52">K25/SUM($H25:$L25)*100</f>
        <v>5.1112162801703738</v>
      </c>
      <c r="AH25" s="158">
        <f t="shared" ref="AH25:AH26" si="53">L25/SUM($H25:$L25)*100</f>
        <v>21.935636535731188</v>
      </c>
      <c r="AI25" s="159">
        <f t="shared" ref="AI25:AI26" si="54">M25/SUM($M25:$Q25)*100</f>
        <v>18.859441552295316</v>
      </c>
      <c r="AJ25" s="41">
        <f t="shared" ref="AJ25:AJ26" si="55">N25/SUM($M25:$Q25)*100</f>
        <v>13.464268812115476</v>
      </c>
      <c r="AK25" s="41">
        <f t="shared" ref="AK25:AK26" si="56">O25/SUM($M25:$Q25)*100</f>
        <v>44.675816374822524</v>
      </c>
      <c r="AL25" s="44">
        <f t="shared" ref="AL25:AL26" si="57">P25/SUM($M25:$Q25)*100</f>
        <v>4.8509228584950304</v>
      </c>
      <c r="AM25" s="160">
        <f t="shared" ref="AM25:AM26" si="58">Q25/SUM($M25:$Q25)*100</f>
        <v>18.149550402271654</v>
      </c>
      <c r="AN25" s="43">
        <f t="shared" ref="AN25:AN26" si="59">R25/SUM($R25:$V25)*100</f>
        <v>6.814955040227165</v>
      </c>
      <c r="AO25" s="41">
        <f t="shared" ref="AO25:AO26" si="60">S25/SUM($R25:$V25)*100</f>
        <v>13.180312352106011</v>
      </c>
      <c r="AP25" s="41">
        <f t="shared" ref="AP25:AP26" si="61">T25/SUM($R25:$V25)*100</f>
        <v>39.65925224798864</v>
      </c>
      <c r="AQ25" s="41">
        <f t="shared" ref="AQ25:AQ26" si="62">U25/SUM($R25:$V25)*100</f>
        <v>6.0104117368670131</v>
      </c>
      <c r="AR25" s="41">
        <f t="shared" ref="AR25:AR26" si="63">V25/SUM($R25:$V25)*100</f>
        <v>34.335068622811171</v>
      </c>
    </row>
    <row r="26" spans="2:44" x14ac:dyDescent="0.25">
      <c r="B26" s="9" t="s">
        <v>77</v>
      </c>
      <c r="C26" s="10">
        <v>325</v>
      </c>
      <c r="D26" s="10">
        <v>140</v>
      </c>
      <c r="E26" s="10">
        <v>729</v>
      </c>
      <c r="F26" s="26">
        <v>76</v>
      </c>
      <c r="G26" s="55">
        <v>259</v>
      </c>
      <c r="H26" s="66">
        <v>200</v>
      </c>
      <c r="I26" s="10">
        <v>310</v>
      </c>
      <c r="J26" s="10">
        <v>678</v>
      </c>
      <c r="K26" s="26">
        <v>68</v>
      </c>
      <c r="L26" s="67">
        <v>273</v>
      </c>
      <c r="M26" s="78">
        <v>247</v>
      </c>
      <c r="N26" s="10">
        <v>213</v>
      </c>
      <c r="O26" s="10">
        <v>755</v>
      </c>
      <c r="P26" s="26">
        <v>80</v>
      </c>
      <c r="Q26" s="79">
        <v>234</v>
      </c>
      <c r="R26" s="30">
        <v>94</v>
      </c>
      <c r="S26" s="10">
        <v>210</v>
      </c>
      <c r="T26" s="10">
        <v>591</v>
      </c>
      <c r="U26" s="10">
        <v>88</v>
      </c>
      <c r="V26" s="10">
        <v>546</v>
      </c>
      <c r="X26" s="9" t="s">
        <v>77</v>
      </c>
      <c r="Y26" s="41">
        <f t="shared" si="44"/>
        <v>21.255722694571617</v>
      </c>
      <c r="Z26" s="41">
        <f t="shared" si="45"/>
        <v>9.1563113145846966</v>
      </c>
      <c r="AA26" s="41">
        <f t="shared" si="46"/>
        <v>47.678221059516027</v>
      </c>
      <c r="AB26" s="44">
        <f t="shared" si="47"/>
        <v>4.9705689993459776</v>
      </c>
      <c r="AC26" s="101">
        <f t="shared" si="48"/>
        <v>16.939175931981687</v>
      </c>
      <c r="AD26" s="157">
        <f t="shared" si="49"/>
        <v>13.080444735120993</v>
      </c>
      <c r="AE26" s="41">
        <f t="shared" si="50"/>
        <v>20.27468933943754</v>
      </c>
      <c r="AF26" s="41">
        <f t="shared" si="51"/>
        <v>44.34270765206017</v>
      </c>
      <c r="AG26" s="44">
        <f t="shared" si="52"/>
        <v>4.4473512099411385</v>
      </c>
      <c r="AH26" s="158">
        <f t="shared" si="53"/>
        <v>17.854807063440155</v>
      </c>
      <c r="AI26" s="159">
        <f t="shared" si="54"/>
        <v>16.154349247874428</v>
      </c>
      <c r="AJ26" s="41">
        <f t="shared" si="55"/>
        <v>13.93067364290386</v>
      </c>
      <c r="AK26" s="41">
        <f t="shared" si="56"/>
        <v>49.378678875081754</v>
      </c>
      <c r="AL26" s="44">
        <f t="shared" si="57"/>
        <v>5.2321778940483972</v>
      </c>
      <c r="AM26" s="160">
        <f t="shared" si="58"/>
        <v>15.304120340091561</v>
      </c>
      <c r="AN26" s="43">
        <f t="shared" si="59"/>
        <v>6.1478090255068674</v>
      </c>
      <c r="AO26" s="41">
        <f t="shared" si="60"/>
        <v>13.734466971877044</v>
      </c>
      <c r="AP26" s="41">
        <f t="shared" si="61"/>
        <v>38.652714192282538</v>
      </c>
      <c r="AQ26" s="41">
        <f t="shared" si="62"/>
        <v>5.755395683453238</v>
      </c>
      <c r="AR26" s="41">
        <f t="shared" si="63"/>
        <v>35.709614126880311</v>
      </c>
    </row>
  </sheetData>
  <mergeCells count="11">
    <mergeCell ref="D2:E2"/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23" max="1048575" man="1"/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G2" sqref="G2"/>
    </sheetView>
  </sheetViews>
  <sheetFormatPr defaultRowHeight="15" x14ac:dyDescent="0.25"/>
  <cols>
    <col min="1" max="1" width="3.42578125" customWidth="1"/>
    <col min="2" max="2" width="28.28515625" customWidth="1"/>
    <col min="3" max="4" width="8.7109375" customWidth="1"/>
    <col min="5" max="5" width="11.140625" customWidth="1"/>
    <col min="6" max="30" width="8.7109375" customWidth="1"/>
    <col min="31" max="31" width="5.7109375" customWidth="1"/>
    <col min="32" max="32" width="28.28515625" customWidth="1"/>
    <col min="33" max="34" width="13.7109375" customWidth="1"/>
  </cols>
  <sheetData>
    <row r="1" spans="1:60" ht="18" x14ac:dyDescent="0.25">
      <c r="B1" s="1" t="s">
        <v>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60" ht="18" x14ac:dyDescent="0.25">
      <c r="A2" s="32"/>
      <c r="B2" s="1" t="s">
        <v>103</v>
      </c>
      <c r="C2" s="1"/>
      <c r="D2" s="200" t="s">
        <v>132</v>
      </c>
      <c r="E2" s="200"/>
      <c r="F2" s="1"/>
      <c r="G2" s="1"/>
      <c r="H2" s="1"/>
      <c r="I2" s="1"/>
      <c r="J2" s="1"/>
      <c r="K2" s="1"/>
      <c r="L2" s="1"/>
      <c r="M2" s="1"/>
      <c r="N2" s="1"/>
    </row>
    <row r="3" spans="1:60" x14ac:dyDescent="0.25">
      <c r="B3" s="33" t="s">
        <v>61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60" ht="18" customHeight="1" x14ac:dyDescent="0.25">
      <c r="B4" s="1" t="s">
        <v>119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W4" s="1"/>
      <c r="X4" s="1"/>
      <c r="Y4" s="1"/>
      <c r="AA4" s="1"/>
      <c r="AB4" s="1"/>
      <c r="AC4" s="1"/>
    </row>
    <row r="5" spans="1:60" ht="4.5" customHeight="1" x14ac:dyDescent="0.25"/>
    <row r="6" spans="1:60" ht="14.25" customHeight="1" x14ac:dyDescent="0.25">
      <c r="B6" s="20" t="s">
        <v>55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AF6" s="20" t="s">
        <v>56</v>
      </c>
    </row>
    <row r="7" spans="1:60" ht="21" customHeight="1" x14ac:dyDescent="0.25">
      <c r="B7" s="180" t="s">
        <v>0</v>
      </c>
      <c r="C7" s="180" t="s">
        <v>120</v>
      </c>
      <c r="D7" s="180"/>
      <c r="E7" s="180"/>
      <c r="F7" s="180"/>
      <c r="G7" s="183" t="s">
        <v>121</v>
      </c>
      <c r="H7" s="180"/>
      <c r="I7" s="180"/>
      <c r="J7" s="180"/>
      <c r="K7" s="185" t="s">
        <v>122</v>
      </c>
      <c r="L7" s="180"/>
      <c r="M7" s="180"/>
      <c r="N7" s="180"/>
      <c r="O7" s="187" t="s">
        <v>123</v>
      </c>
      <c r="P7" s="180"/>
      <c r="Q7" s="180"/>
      <c r="R7" s="180"/>
      <c r="S7" s="187" t="s">
        <v>124</v>
      </c>
      <c r="T7" s="180"/>
      <c r="U7" s="180"/>
      <c r="V7" s="180"/>
      <c r="W7" s="187" t="s">
        <v>125</v>
      </c>
      <c r="X7" s="180"/>
      <c r="Y7" s="180"/>
      <c r="Z7" s="180"/>
      <c r="AA7" s="187" t="s">
        <v>126</v>
      </c>
      <c r="AB7" s="180"/>
      <c r="AC7" s="180"/>
      <c r="AD7" s="180"/>
      <c r="AF7" s="180" t="s">
        <v>0</v>
      </c>
      <c r="AG7" s="180" t="s">
        <v>120</v>
      </c>
      <c r="AH7" s="180"/>
      <c r="AI7" s="180"/>
      <c r="AJ7" s="180"/>
      <c r="AK7" s="183" t="s">
        <v>121</v>
      </c>
      <c r="AL7" s="180"/>
      <c r="AM7" s="180"/>
      <c r="AN7" s="180"/>
      <c r="AO7" s="185" t="s">
        <v>122</v>
      </c>
      <c r="AP7" s="180"/>
      <c r="AQ7" s="180"/>
      <c r="AR7" s="180"/>
      <c r="AS7" s="187" t="s">
        <v>123</v>
      </c>
      <c r="AT7" s="180"/>
      <c r="AU7" s="180"/>
      <c r="AV7" s="180"/>
      <c r="AW7" s="187" t="s">
        <v>124</v>
      </c>
      <c r="AX7" s="180"/>
      <c r="AY7" s="180"/>
      <c r="AZ7" s="180"/>
      <c r="BA7" s="187" t="s">
        <v>125</v>
      </c>
      <c r="BB7" s="180"/>
      <c r="BC7" s="180"/>
      <c r="BD7" s="180"/>
      <c r="BE7" s="187" t="s">
        <v>126</v>
      </c>
      <c r="BF7" s="180"/>
      <c r="BG7" s="180"/>
      <c r="BH7" s="180"/>
    </row>
    <row r="8" spans="1:60" ht="67.5" customHeight="1" x14ac:dyDescent="0.25">
      <c r="B8" s="181"/>
      <c r="C8" s="58" t="s">
        <v>127</v>
      </c>
      <c r="D8" s="167" t="s">
        <v>128</v>
      </c>
      <c r="E8" s="167" t="s">
        <v>129</v>
      </c>
      <c r="F8" s="167" t="s">
        <v>29</v>
      </c>
      <c r="G8" s="58" t="s">
        <v>127</v>
      </c>
      <c r="H8" s="167" t="s">
        <v>128</v>
      </c>
      <c r="I8" s="167" t="s">
        <v>129</v>
      </c>
      <c r="J8" s="167" t="s">
        <v>29</v>
      </c>
      <c r="K8" s="58" t="s">
        <v>127</v>
      </c>
      <c r="L8" s="167" t="s">
        <v>128</v>
      </c>
      <c r="M8" s="167" t="s">
        <v>129</v>
      </c>
      <c r="N8" s="167" t="s">
        <v>29</v>
      </c>
      <c r="O8" s="58" t="s">
        <v>127</v>
      </c>
      <c r="P8" s="167" t="s">
        <v>128</v>
      </c>
      <c r="Q8" s="167" t="s">
        <v>129</v>
      </c>
      <c r="R8" s="167" t="s">
        <v>29</v>
      </c>
      <c r="S8" s="58" t="s">
        <v>127</v>
      </c>
      <c r="T8" s="167" t="s">
        <v>128</v>
      </c>
      <c r="U8" s="167" t="s">
        <v>129</v>
      </c>
      <c r="V8" s="167" t="s">
        <v>29</v>
      </c>
      <c r="W8" s="58" t="s">
        <v>127</v>
      </c>
      <c r="X8" s="167" t="s">
        <v>128</v>
      </c>
      <c r="Y8" s="167" t="s">
        <v>129</v>
      </c>
      <c r="Z8" s="167" t="s">
        <v>29</v>
      </c>
      <c r="AA8" s="58" t="s">
        <v>127</v>
      </c>
      <c r="AB8" s="167" t="s">
        <v>128</v>
      </c>
      <c r="AC8" s="167" t="s">
        <v>129</v>
      </c>
      <c r="AD8" s="167" t="s">
        <v>29</v>
      </c>
      <c r="AF8" s="181"/>
      <c r="AG8" s="58" t="s">
        <v>127</v>
      </c>
      <c r="AH8" s="167" t="s">
        <v>128</v>
      </c>
      <c r="AI8" s="167" t="s">
        <v>129</v>
      </c>
      <c r="AJ8" s="167" t="s">
        <v>29</v>
      </c>
      <c r="AK8" s="58" t="s">
        <v>127</v>
      </c>
      <c r="AL8" s="167" t="s">
        <v>128</v>
      </c>
      <c r="AM8" s="167" t="s">
        <v>129</v>
      </c>
      <c r="AN8" s="167" t="s">
        <v>29</v>
      </c>
      <c r="AO8" s="58" t="s">
        <v>127</v>
      </c>
      <c r="AP8" s="167" t="s">
        <v>128</v>
      </c>
      <c r="AQ8" s="167" t="s">
        <v>129</v>
      </c>
      <c r="AR8" s="167" t="s">
        <v>29</v>
      </c>
      <c r="AS8" s="58" t="s">
        <v>127</v>
      </c>
      <c r="AT8" s="167" t="s">
        <v>128</v>
      </c>
      <c r="AU8" s="167" t="s">
        <v>129</v>
      </c>
      <c r="AV8" s="167" t="s">
        <v>29</v>
      </c>
      <c r="AW8" s="58" t="s">
        <v>127</v>
      </c>
      <c r="AX8" s="167" t="s">
        <v>128</v>
      </c>
      <c r="AY8" s="167" t="s">
        <v>129</v>
      </c>
      <c r="AZ8" s="167" t="s">
        <v>29</v>
      </c>
      <c r="BA8" s="58" t="s">
        <v>127</v>
      </c>
      <c r="BB8" s="167" t="s">
        <v>128</v>
      </c>
      <c r="BC8" s="167" t="s">
        <v>129</v>
      </c>
      <c r="BD8" s="167" t="s">
        <v>29</v>
      </c>
      <c r="BE8" s="58" t="s">
        <v>127</v>
      </c>
      <c r="BF8" s="167" t="s">
        <v>128</v>
      </c>
      <c r="BG8" s="167" t="s">
        <v>129</v>
      </c>
      <c r="BH8" s="167" t="s">
        <v>29</v>
      </c>
    </row>
    <row r="9" spans="1:60" x14ac:dyDescent="0.25">
      <c r="B9" s="4" t="s">
        <v>4</v>
      </c>
      <c r="C9" s="4"/>
      <c r="D9" s="4"/>
      <c r="E9" s="4"/>
      <c r="F9" s="4"/>
      <c r="G9" s="68"/>
      <c r="H9" s="4"/>
      <c r="I9" s="4"/>
      <c r="J9" s="4"/>
      <c r="K9" s="130"/>
      <c r="L9" s="4"/>
      <c r="M9" s="4"/>
      <c r="N9" s="4"/>
      <c r="O9" s="8"/>
      <c r="P9" s="8"/>
      <c r="Q9" s="8"/>
      <c r="S9" s="8"/>
      <c r="T9" s="8"/>
      <c r="U9" s="8"/>
      <c r="W9" s="8"/>
      <c r="X9" s="8"/>
      <c r="Y9" s="8"/>
      <c r="AA9" s="8"/>
      <c r="AB9" s="8"/>
      <c r="AC9" s="8"/>
      <c r="AF9" s="4" t="s">
        <v>4</v>
      </c>
      <c r="AG9" s="5"/>
      <c r="AH9" s="5"/>
      <c r="AI9" s="5"/>
      <c r="AJ9" s="5"/>
      <c r="AK9" s="60"/>
      <c r="AL9" s="5"/>
      <c r="AM9" s="5"/>
      <c r="AN9" s="5"/>
      <c r="AO9" s="7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x14ac:dyDescent="0.25">
      <c r="B10" s="6" t="s">
        <v>4</v>
      </c>
      <c r="C10" s="121">
        <v>1070</v>
      </c>
      <c r="D10" s="121">
        <v>1508</v>
      </c>
      <c r="E10" s="121">
        <v>1798</v>
      </c>
      <c r="F10" s="121">
        <v>1379</v>
      </c>
      <c r="G10" s="121">
        <v>788</v>
      </c>
      <c r="H10" s="121">
        <v>1375</v>
      </c>
      <c r="I10" s="121">
        <v>2510</v>
      </c>
      <c r="J10" s="121">
        <v>1082</v>
      </c>
      <c r="K10" s="121">
        <v>230</v>
      </c>
      <c r="L10" s="121">
        <v>1512</v>
      </c>
      <c r="M10" s="121">
        <v>2779</v>
      </c>
      <c r="N10" s="121">
        <v>1234</v>
      </c>
      <c r="O10" s="121">
        <v>335</v>
      </c>
      <c r="P10" s="121">
        <v>1320</v>
      </c>
      <c r="Q10" s="121">
        <v>2873</v>
      </c>
      <c r="R10" s="121">
        <v>1227</v>
      </c>
      <c r="S10" s="121">
        <v>717</v>
      </c>
      <c r="T10" s="121">
        <v>1491</v>
      </c>
      <c r="U10" s="121">
        <v>2308</v>
      </c>
      <c r="V10" s="121">
        <v>1239</v>
      </c>
      <c r="W10" s="121">
        <v>478</v>
      </c>
      <c r="X10" s="121">
        <v>1384</v>
      </c>
      <c r="Y10" s="121">
        <v>2789</v>
      </c>
      <c r="Z10" s="121">
        <v>1104</v>
      </c>
      <c r="AA10" s="121">
        <v>28</v>
      </c>
      <c r="AB10" s="121">
        <v>546</v>
      </c>
      <c r="AC10" s="121">
        <v>4244</v>
      </c>
      <c r="AD10" s="121">
        <v>937</v>
      </c>
      <c r="AF10" s="6" t="s">
        <v>4</v>
      </c>
      <c r="AG10" s="105">
        <f>C10/(C10+D10+E10+F10)*100</f>
        <v>18.592528236316248</v>
      </c>
      <c r="AH10" s="106">
        <f>D10/(D10+E10+F10+C10)*100</f>
        <v>26.203301476976542</v>
      </c>
      <c r="AI10" s="106">
        <f>E10/(E10+F10+D10+C10)*100</f>
        <v>31.242397914856646</v>
      </c>
      <c r="AJ10" s="106">
        <f>F10/(F10+E10+D10+C10)*100</f>
        <v>23.961772371850564</v>
      </c>
      <c r="AK10" s="137">
        <f>G10/(G10+H10+I10+J10)*100</f>
        <v>13.692441355343179</v>
      </c>
      <c r="AL10" s="106">
        <f>H10/(H10+I10+J10+G10)*100</f>
        <v>23.892267593397047</v>
      </c>
      <c r="AM10" s="106">
        <f>I10/(I10+J10+H10+G10)*100</f>
        <v>43.614248479582976</v>
      </c>
      <c r="AN10" s="106">
        <f>J10/(J10+I10+H10+G10)*100</f>
        <v>18.801042571676803</v>
      </c>
      <c r="AO10" s="145">
        <f>K10/(K10+L10+M10+N10)*100</f>
        <v>3.9965247610773238</v>
      </c>
      <c r="AP10" s="106">
        <f>L10/(L10+M10+N10+K10)*100</f>
        <v>26.272806255430059</v>
      </c>
      <c r="AQ10" s="106">
        <f>M10/(M10+N10+L10+K10)*100</f>
        <v>48.288444830582101</v>
      </c>
      <c r="AR10" s="106">
        <f>N10/(N10+M10+L10+K10)*100</f>
        <v>21.442224152910512</v>
      </c>
      <c r="AS10" s="135">
        <f>O10/(O10+P10+Q10+R10)*100</f>
        <v>5.8210251954821892</v>
      </c>
      <c r="AT10" s="106">
        <f>P10/(P10+Q10+R10+O10)*100</f>
        <v>22.936576889661165</v>
      </c>
      <c r="AU10" s="106">
        <f>Q10/(Q10+R10+P10+O10)*100</f>
        <v>49.921807124239791</v>
      </c>
      <c r="AV10" s="106">
        <f>R10/(R10+Q10+P10+O10)*100</f>
        <v>21.320590790616855</v>
      </c>
      <c r="AW10" s="135">
        <f>S10/(S10+T10+U10+V10)*100</f>
        <v>12.458731537793224</v>
      </c>
      <c r="AX10" s="106">
        <f>T10/(T10+U10+V10+S10)*100</f>
        <v>25.90790616854909</v>
      </c>
      <c r="AY10" s="106">
        <f>U10/(U10+V10+T10+S10)*100</f>
        <v>40.104257167680281</v>
      </c>
      <c r="AZ10" s="106">
        <f>V10/(V10+U10+T10+S10)*100</f>
        <v>21.529105125977409</v>
      </c>
      <c r="BA10" s="135">
        <f>W10/(W10+X10+Y10+Z10)*100</f>
        <v>8.3058210251954829</v>
      </c>
      <c r="BB10" s="106">
        <f>X10/(X10+Y10+Z10+W10)*100</f>
        <v>24.048653344917465</v>
      </c>
      <c r="BC10" s="106">
        <f>Y10/(Y10+Z10+X10+W10)*100</f>
        <v>48.462206776715902</v>
      </c>
      <c r="BD10" s="106">
        <f>Z10/(Z10+Y10+X10+W10)*100</f>
        <v>19.183318853171155</v>
      </c>
      <c r="BE10" s="135">
        <f>AA10/(AA10+AB10+AC10+AD10)*100</f>
        <v>0.48653344917463076</v>
      </c>
      <c r="BF10" s="106">
        <f>AB10/(AB10+AC10+AD10+AA10)*100</f>
        <v>9.4874022589053002</v>
      </c>
      <c r="BG10" s="106">
        <f>AC10/(AC10+AD10+AB10+AA10)*100</f>
        <v>73.744569939183322</v>
      </c>
      <c r="BH10" s="106">
        <f>AD10/(AD10+AC10+AB10+AA10)*100</f>
        <v>16.28149435273675</v>
      </c>
    </row>
    <row r="11" spans="1:60" x14ac:dyDescent="0.25">
      <c r="B11" s="4" t="s">
        <v>5</v>
      </c>
      <c r="C11" s="122"/>
      <c r="D11" s="122"/>
      <c r="E11" s="122"/>
      <c r="F11" s="122"/>
      <c r="G11" s="128"/>
      <c r="H11" s="122"/>
      <c r="I11" s="122"/>
      <c r="J11" s="122"/>
      <c r="K11" s="133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F11" s="4" t="s">
        <v>5</v>
      </c>
      <c r="AG11" s="108"/>
      <c r="AH11" s="109"/>
      <c r="AI11" s="109"/>
      <c r="AJ11" s="109"/>
      <c r="AK11" s="139"/>
      <c r="AL11" s="109"/>
      <c r="AM11" s="109"/>
      <c r="AN11" s="109"/>
      <c r="AO11" s="147"/>
      <c r="AP11" s="109"/>
      <c r="AQ11" s="109"/>
      <c r="AR11" s="109"/>
      <c r="AS11" s="108"/>
      <c r="AT11" s="109"/>
      <c r="AU11" s="109"/>
      <c r="AV11" s="109"/>
      <c r="AW11" s="108"/>
      <c r="AX11" s="109"/>
      <c r="AY11" s="109"/>
      <c r="AZ11" s="109"/>
      <c r="BA11" s="108"/>
      <c r="BB11" s="109"/>
      <c r="BC11" s="109"/>
      <c r="BD11" s="109"/>
      <c r="BE11" s="108"/>
      <c r="BF11" s="109"/>
      <c r="BG11" s="109"/>
      <c r="BH11" s="109"/>
    </row>
    <row r="12" spans="1:60" x14ac:dyDescent="0.25">
      <c r="B12" s="9" t="s">
        <v>6</v>
      </c>
      <c r="C12" s="42">
        <v>135</v>
      </c>
      <c r="D12" s="42">
        <v>282</v>
      </c>
      <c r="E12" s="42">
        <v>467</v>
      </c>
      <c r="F12" s="42">
        <v>326</v>
      </c>
      <c r="G12" s="42">
        <v>72</v>
      </c>
      <c r="H12" s="162">
        <v>185</v>
      </c>
      <c r="I12" s="42">
        <v>704</v>
      </c>
      <c r="J12" s="42">
        <v>249</v>
      </c>
      <c r="K12" s="42">
        <v>55</v>
      </c>
      <c r="L12" s="164">
        <v>241</v>
      </c>
      <c r="M12" s="42">
        <v>637</v>
      </c>
      <c r="N12" s="42">
        <v>277</v>
      </c>
      <c r="O12" s="42">
        <v>60</v>
      </c>
      <c r="P12" s="166">
        <v>230</v>
      </c>
      <c r="Q12" s="42">
        <v>639</v>
      </c>
      <c r="R12" s="42">
        <v>281</v>
      </c>
      <c r="S12" s="42">
        <v>128</v>
      </c>
      <c r="T12" s="166">
        <v>272</v>
      </c>
      <c r="U12" s="42">
        <v>523</v>
      </c>
      <c r="V12" s="42">
        <v>287</v>
      </c>
      <c r="W12" s="42">
        <v>104</v>
      </c>
      <c r="X12" s="166">
        <v>252</v>
      </c>
      <c r="Y12" s="42">
        <v>603</v>
      </c>
      <c r="Z12" s="42">
        <v>251</v>
      </c>
      <c r="AA12" s="42">
        <v>10</v>
      </c>
      <c r="AB12" s="166">
        <v>132</v>
      </c>
      <c r="AC12" s="42">
        <v>837</v>
      </c>
      <c r="AD12" s="42">
        <v>231</v>
      </c>
      <c r="AF12" s="9" t="s">
        <v>6</v>
      </c>
      <c r="AG12" s="111">
        <f>C12/(C12+D12+E12+F12)*100</f>
        <v>11.15702479338843</v>
      </c>
      <c r="AH12" s="112">
        <f>D12/(D12+E12+F12+C12)*100</f>
        <v>23.305785123966942</v>
      </c>
      <c r="AI12" s="112">
        <f>E12/(E12+F12+D12+C12)*100</f>
        <v>38.595041322314053</v>
      </c>
      <c r="AJ12" s="112">
        <f>F12/(F12+E12+D12+C12)*100</f>
        <v>26.942148760330582</v>
      </c>
      <c r="AK12" s="111">
        <f>G12/(G12+H12+I12+J12)*100</f>
        <v>5.9504132231404956</v>
      </c>
      <c r="AL12" s="112">
        <f>H12/(H12+I12+J12+G12)*100</f>
        <v>15.289256198347106</v>
      </c>
      <c r="AM12" s="112">
        <f t="shared" ref="AM12:AM15" si="0">I12/(I12+J12+H12+G12)*100</f>
        <v>58.18181818181818</v>
      </c>
      <c r="AN12" s="112">
        <f>J12/(J12+I12+H12+G12)*100</f>
        <v>20.578512396694215</v>
      </c>
      <c r="AO12" s="149">
        <f>K12/(K12+L12+M12+N12)*100</f>
        <v>4.5454545454545459</v>
      </c>
      <c r="AP12" s="112">
        <f>L12/(L12+M12+N12+K12)*100</f>
        <v>19.917355371900829</v>
      </c>
      <c r="AQ12" s="112">
        <f>M12/(M12+N12+L12+K12)*100</f>
        <v>52.644628099173552</v>
      </c>
      <c r="AR12" s="112">
        <f>N12/(N12+M12+L12+K12)*100</f>
        <v>22.892561983471076</v>
      </c>
      <c r="AS12" s="136">
        <f>O12/(O12+P12+Q12+R12)*100</f>
        <v>4.9586776859504136</v>
      </c>
      <c r="AT12" s="112">
        <f>P12/(P12+Q12+R12+O12)*100</f>
        <v>19.008264462809919</v>
      </c>
      <c r="AU12" s="112">
        <f>Q12/(Q12+R12+P12+O12)*100</f>
        <v>52.809917355371908</v>
      </c>
      <c r="AV12" s="112">
        <f>R12/(R12+Q12+P12+O12)*100</f>
        <v>23.223140495867771</v>
      </c>
      <c r="AW12" s="136">
        <f>S12/(S12+T12+U12+V12)*100</f>
        <v>10.578512396694215</v>
      </c>
      <c r="AX12" s="112">
        <f>T12/(T12+U12+V12+S12)*100</f>
        <v>22.479338842975206</v>
      </c>
      <c r="AY12" s="112">
        <f>U12/(U12+V12+T12+S12)*100</f>
        <v>43.223140495867767</v>
      </c>
      <c r="AZ12" s="112">
        <f>V12/(V12+U12+T12+S12)*100</f>
        <v>23.719008264462811</v>
      </c>
      <c r="BA12" s="136">
        <f>W12/(W12+X12+Y12+Z12)*100</f>
        <v>8.5950413223140494</v>
      </c>
      <c r="BB12" s="112">
        <f>X12/(X12+Y12+Z12+W12)*100</f>
        <v>20.826446280991735</v>
      </c>
      <c r="BC12" s="112">
        <f>Y12/(Y12+Z12+X12+W12)*100</f>
        <v>49.834710743801651</v>
      </c>
      <c r="BD12" s="112">
        <f>Z12/(Z12+Y12+X12+W12)*100</f>
        <v>20.743801652892564</v>
      </c>
      <c r="BE12" s="136">
        <f>AA12/(AA12+AB12+AC12+AD12)*100</f>
        <v>0.82644628099173556</v>
      </c>
      <c r="BF12" s="112">
        <f>AB12/(AB12+AC12+AD12+AA12)*100</f>
        <v>10.909090909090908</v>
      </c>
      <c r="BG12" s="112">
        <f>AC12/(AC12+AD12+AB12+AA12)*100</f>
        <v>69.173553719008268</v>
      </c>
      <c r="BH12" s="112">
        <f>AD12/(AD12+AC12+AB12+AA12)*100</f>
        <v>19.090909090909093</v>
      </c>
    </row>
    <row r="13" spans="1:60" x14ac:dyDescent="0.25">
      <c r="B13" s="9" t="s">
        <v>7</v>
      </c>
      <c r="C13" s="42">
        <v>332</v>
      </c>
      <c r="D13" s="42">
        <v>530</v>
      </c>
      <c r="E13" s="42">
        <v>718</v>
      </c>
      <c r="F13" s="42">
        <v>475</v>
      </c>
      <c r="G13" s="42">
        <v>223</v>
      </c>
      <c r="H13" s="162">
        <v>434</v>
      </c>
      <c r="I13" s="42">
        <v>1048</v>
      </c>
      <c r="J13" s="42">
        <v>350</v>
      </c>
      <c r="K13" s="42">
        <v>77</v>
      </c>
      <c r="L13" s="164">
        <v>545</v>
      </c>
      <c r="M13" s="42">
        <v>1011</v>
      </c>
      <c r="N13" s="42">
        <v>422</v>
      </c>
      <c r="O13" s="42">
        <v>114</v>
      </c>
      <c r="P13" s="166">
        <v>474</v>
      </c>
      <c r="Q13" s="42">
        <v>1034</v>
      </c>
      <c r="R13" s="42">
        <v>433</v>
      </c>
      <c r="S13" s="42">
        <v>278</v>
      </c>
      <c r="T13" s="166">
        <v>527</v>
      </c>
      <c r="U13" s="42">
        <v>819</v>
      </c>
      <c r="V13" s="42">
        <v>431</v>
      </c>
      <c r="W13" s="42">
        <v>179</v>
      </c>
      <c r="X13" s="166">
        <v>492</v>
      </c>
      <c r="Y13" s="42">
        <v>993</v>
      </c>
      <c r="Z13" s="42">
        <v>391</v>
      </c>
      <c r="AA13" s="42">
        <v>10</v>
      </c>
      <c r="AB13" s="166">
        <v>216</v>
      </c>
      <c r="AC13" s="42">
        <v>1499</v>
      </c>
      <c r="AD13" s="42">
        <v>330</v>
      </c>
      <c r="AF13" s="9" t="s">
        <v>7</v>
      </c>
      <c r="AG13" s="111">
        <f t="shared" ref="AG13:AG26" si="1">C13/(C13+D13+E13+F13)*100</f>
        <v>16.155717761557177</v>
      </c>
      <c r="AH13" s="112">
        <f t="shared" ref="AH13:AH26" si="2">D13/(D13+E13+F13+C13)*100</f>
        <v>25.790754257907544</v>
      </c>
      <c r="AI13" s="112">
        <f t="shared" ref="AI13:AI26" si="3">E13/(E13+F13+D13+C13)*100</f>
        <v>34.93917274939173</v>
      </c>
      <c r="AJ13" s="112">
        <f t="shared" ref="AJ13:AJ26" si="4">F13/(F13+E13+D13+C13)*100</f>
        <v>23.114355231143552</v>
      </c>
      <c r="AK13" s="111">
        <f t="shared" ref="AK13:AK15" si="5">G13/(G13+H13+I13+J13)*100</f>
        <v>10.851581508515814</v>
      </c>
      <c r="AL13" s="112">
        <f t="shared" ref="AL13:AL26" si="6">H13/(H13+I13+J13+G13)*100</f>
        <v>21.119221411192214</v>
      </c>
      <c r="AM13" s="112">
        <f t="shared" si="0"/>
        <v>50.997566909975667</v>
      </c>
      <c r="AN13" s="112">
        <f t="shared" ref="AN13:AN26" si="7">J13/(J13+I13+H13+G13)*100</f>
        <v>17.031630170316301</v>
      </c>
      <c r="AO13" s="149">
        <f t="shared" ref="AO13:AO26" si="8">K13/(K13+L13+M13+N13)*100</f>
        <v>3.7469586374695862</v>
      </c>
      <c r="AP13" s="112">
        <f t="shared" ref="AP13:AP15" si="9">L13/(L13+M13+N13+K13)*100</f>
        <v>26.520681265206814</v>
      </c>
      <c r="AQ13" s="112">
        <f t="shared" ref="AQ13:AQ26" si="10">M13/(M13+N13+L13+K13)*100</f>
        <v>49.197080291970799</v>
      </c>
      <c r="AR13" s="112">
        <f t="shared" ref="AR13:AR26" si="11">N13/(N13+M13+L13+K13)*100</f>
        <v>20.535279805352801</v>
      </c>
      <c r="AS13" s="136">
        <f t="shared" ref="AS13:AS26" si="12">O13/(O13+P13+Q13+R13)*100</f>
        <v>5.5474452554744529</v>
      </c>
      <c r="AT13" s="112">
        <f t="shared" ref="AT13:AT26" si="13">P13/(P13+Q13+R13+O13)*100</f>
        <v>23.065693430656932</v>
      </c>
      <c r="AU13" s="112">
        <f t="shared" ref="AU13:AU26" si="14">Q13/(Q13+R13+P13+O13)*100</f>
        <v>50.316301703163013</v>
      </c>
      <c r="AV13" s="112">
        <f t="shared" ref="AV13:AV26" si="15">R13/(R13+Q13+P13+O13)*100</f>
        <v>21.070559610705597</v>
      </c>
      <c r="AW13" s="136">
        <f t="shared" ref="AW13:AW26" si="16">S13/(S13+T13+U13+V13)*100</f>
        <v>13.527980535279804</v>
      </c>
      <c r="AX13" s="112">
        <f t="shared" ref="AX13:AX26" si="17">T13/(T13+U13+V13+S13)*100</f>
        <v>25.644768856447687</v>
      </c>
      <c r="AY13" s="112">
        <f t="shared" ref="AY13:AY26" si="18">U13/(U13+V13+T13+S13)*100</f>
        <v>39.854014598540147</v>
      </c>
      <c r="AZ13" s="112">
        <f t="shared" ref="AZ13:AZ15" si="19">V13/(V13+U13+T13+S13)*100</f>
        <v>20.973236009732361</v>
      </c>
      <c r="BA13" s="136">
        <f t="shared" ref="BA13:BA26" si="20">W13/(W13+X13+Y13+Z13)*100</f>
        <v>8.7104622871046224</v>
      </c>
      <c r="BB13" s="112">
        <f t="shared" ref="BB13:BB15" si="21">X13/(X13+Y13+Z13+W13)*100</f>
        <v>23.941605839416059</v>
      </c>
      <c r="BC13" s="112">
        <f t="shared" ref="BC13:BC26" si="22">Y13/(Y13+Z13+X13+W13)*100</f>
        <v>48.321167883211679</v>
      </c>
      <c r="BD13" s="112">
        <f t="shared" ref="BD13:BD26" si="23">Z13/(Z13+Y13+X13+W13)*100</f>
        <v>19.026763990267639</v>
      </c>
      <c r="BE13" s="136">
        <f t="shared" ref="BE13:BE15" si="24">AA13/(AA13+AB13+AC13+AD13)*100</f>
        <v>0.48661800486618007</v>
      </c>
      <c r="BF13" s="112">
        <f t="shared" ref="BF13:BF26" si="25">AB13/(AB13+AC13+AD13+AA13)*100</f>
        <v>10.510948905109489</v>
      </c>
      <c r="BG13" s="112">
        <f t="shared" ref="BG13:BG15" si="26">AC13/(AC13+AD13+AB13+AA13)*100</f>
        <v>72.944038929440396</v>
      </c>
      <c r="BH13" s="112">
        <f t="shared" ref="BH13:BH15" si="27">AD13/(AD13+AC13+AB13+AA13)*100</f>
        <v>16.058394160583941</v>
      </c>
    </row>
    <row r="14" spans="1:60" x14ac:dyDescent="0.25">
      <c r="B14" s="9" t="s">
        <v>8</v>
      </c>
      <c r="C14" s="42">
        <v>362</v>
      </c>
      <c r="D14" s="42">
        <v>454</v>
      </c>
      <c r="E14" s="42">
        <v>443</v>
      </c>
      <c r="F14" s="42">
        <v>403</v>
      </c>
      <c r="G14" s="42">
        <v>262</v>
      </c>
      <c r="H14" s="162">
        <v>485</v>
      </c>
      <c r="I14" s="42">
        <v>593</v>
      </c>
      <c r="J14" s="42">
        <v>322</v>
      </c>
      <c r="K14" s="42">
        <v>71</v>
      </c>
      <c r="L14" s="164">
        <v>461</v>
      </c>
      <c r="M14" s="42">
        <v>767</v>
      </c>
      <c r="N14" s="42">
        <v>363</v>
      </c>
      <c r="O14" s="42">
        <v>105</v>
      </c>
      <c r="P14" s="166">
        <v>394</v>
      </c>
      <c r="Q14" s="42">
        <v>814</v>
      </c>
      <c r="R14" s="42">
        <v>349</v>
      </c>
      <c r="S14" s="42">
        <v>222</v>
      </c>
      <c r="T14" s="166">
        <v>452</v>
      </c>
      <c r="U14" s="42">
        <v>635</v>
      </c>
      <c r="V14" s="42">
        <v>353</v>
      </c>
      <c r="W14" s="42">
        <v>135</v>
      </c>
      <c r="X14" s="166">
        <v>430</v>
      </c>
      <c r="Y14" s="42">
        <v>779</v>
      </c>
      <c r="Z14" s="42">
        <v>318</v>
      </c>
      <c r="AA14" s="42">
        <v>6</v>
      </c>
      <c r="AB14" s="166">
        <v>139</v>
      </c>
      <c r="AC14" s="42">
        <v>1254</v>
      </c>
      <c r="AD14" s="42">
        <v>263</v>
      </c>
      <c r="AF14" s="9" t="s">
        <v>8</v>
      </c>
      <c r="AG14" s="111">
        <f t="shared" si="1"/>
        <v>21.780986762936223</v>
      </c>
      <c r="AH14" s="112">
        <f t="shared" si="2"/>
        <v>27.3164861612515</v>
      </c>
      <c r="AI14" s="112">
        <f t="shared" si="3"/>
        <v>26.654632972322499</v>
      </c>
      <c r="AJ14" s="112">
        <f t="shared" si="4"/>
        <v>24.247894103489774</v>
      </c>
      <c r="AK14" s="111">
        <f t="shared" si="5"/>
        <v>15.764139590854393</v>
      </c>
      <c r="AL14" s="112">
        <f t="shared" si="6"/>
        <v>29.181708784596871</v>
      </c>
      <c r="AM14" s="112">
        <f t="shared" si="0"/>
        <v>35.679903730445247</v>
      </c>
      <c r="AN14" s="112">
        <f t="shared" si="7"/>
        <v>19.374247894103487</v>
      </c>
      <c r="AO14" s="149">
        <f t="shared" si="8"/>
        <v>4.2719614921780984</v>
      </c>
      <c r="AP14" s="112">
        <f t="shared" si="9"/>
        <v>27.737665463297233</v>
      </c>
      <c r="AQ14" s="112">
        <f t="shared" si="10"/>
        <v>46.149217809867629</v>
      </c>
      <c r="AR14" s="112">
        <f t="shared" si="11"/>
        <v>21.841155234657037</v>
      </c>
      <c r="AS14" s="136">
        <f t="shared" si="12"/>
        <v>6.3176895306859198</v>
      </c>
      <c r="AT14" s="112">
        <f t="shared" si="13"/>
        <v>23.706377858002405</v>
      </c>
      <c r="AU14" s="112">
        <f t="shared" si="14"/>
        <v>48.977135980746091</v>
      </c>
      <c r="AV14" s="112">
        <f t="shared" si="15"/>
        <v>20.998796630565582</v>
      </c>
      <c r="AW14" s="136">
        <f t="shared" si="16"/>
        <v>13.357400722021662</v>
      </c>
      <c r="AX14" s="112">
        <f t="shared" si="17"/>
        <v>27.196149217809868</v>
      </c>
      <c r="AY14" s="112">
        <f t="shared" si="18"/>
        <v>38.206979542719615</v>
      </c>
      <c r="AZ14" s="112">
        <f t="shared" si="19"/>
        <v>21.239470517448858</v>
      </c>
      <c r="BA14" s="136">
        <f t="shared" si="20"/>
        <v>8.1227436823104693</v>
      </c>
      <c r="BB14" s="112">
        <f t="shared" si="21"/>
        <v>25.872442839951866</v>
      </c>
      <c r="BC14" s="112">
        <f t="shared" si="22"/>
        <v>46.871239470517452</v>
      </c>
      <c r="BD14" s="112">
        <f t="shared" si="23"/>
        <v>19.133574007220215</v>
      </c>
      <c r="BE14" s="136">
        <f t="shared" si="24"/>
        <v>0.36101083032490977</v>
      </c>
      <c r="BF14" s="112">
        <f t="shared" si="25"/>
        <v>8.3634175691937429</v>
      </c>
      <c r="BG14" s="112">
        <f t="shared" si="26"/>
        <v>75.451263537906129</v>
      </c>
      <c r="BH14" s="112">
        <f t="shared" si="27"/>
        <v>15.824308062575209</v>
      </c>
    </row>
    <row r="15" spans="1:60" x14ac:dyDescent="0.25">
      <c r="B15" s="9" t="s">
        <v>9</v>
      </c>
      <c r="C15" s="42">
        <v>241</v>
      </c>
      <c r="D15" s="42">
        <v>242</v>
      </c>
      <c r="E15" s="42">
        <v>170</v>
      </c>
      <c r="F15" s="42">
        <v>175</v>
      </c>
      <c r="G15" s="42">
        <v>231</v>
      </c>
      <c r="H15" s="162">
        <v>271</v>
      </c>
      <c r="I15" s="42">
        <v>165</v>
      </c>
      <c r="J15" s="42">
        <v>161</v>
      </c>
      <c r="K15" s="42">
        <v>27</v>
      </c>
      <c r="L15" s="164">
        <v>265</v>
      </c>
      <c r="M15" s="42">
        <v>364</v>
      </c>
      <c r="N15" s="42">
        <v>172</v>
      </c>
      <c r="O15" s="42">
        <v>56</v>
      </c>
      <c r="P15" s="166">
        <v>222</v>
      </c>
      <c r="Q15" s="42">
        <v>386</v>
      </c>
      <c r="R15" s="42">
        <v>164</v>
      </c>
      <c r="S15" s="42">
        <v>89</v>
      </c>
      <c r="T15" s="166">
        <v>240</v>
      </c>
      <c r="U15" s="42">
        <v>331</v>
      </c>
      <c r="V15" s="42">
        <v>168</v>
      </c>
      <c r="W15" s="42">
        <v>60</v>
      </c>
      <c r="X15" s="166">
        <v>210</v>
      </c>
      <c r="Y15" s="42">
        <v>414</v>
      </c>
      <c r="Z15" s="42">
        <v>144</v>
      </c>
      <c r="AA15" s="42">
        <v>2</v>
      </c>
      <c r="AB15" s="166">
        <v>59</v>
      </c>
      <c r="AC15" s="42">
        <v>654</v>
      </c>
      <c r="AD15" s="42">
        <v>113</v>
      </c>
      <c r="AF15" s="9" t="s">
        <v>9</v>
      </c>
      <c r="AG15" s="111">
        <f t="shared" si="1"/>
        <v>29.106280193236717</v>
      </c>
      <c r="AH15" s="112">
        <f t="shared" si="2"/>
        <v>29.227053140096622</v>
      </c>
      <c r="AI15" s="112">
        <f t="shared" si="3"/>
        <v>20.531400966183575</v>
      </c>
      <c r="AJ15" s="112">
        <f t="shared" si="4"/>
        <v>21.135265700483092</v>
      </c>
      <c r="AK15" s="111">
        <f t="shared" si="5"/>
        <v>27.898550724637683</v>
      </c>
      <c r="AL15" s="112">
        <f t="shared" si="6"/>
        <v>32.729468599033815</v>
      </c>
      <c r="AM15" s="112">
        <f t="shared" si="0"/>
        <v>19.927536231884059</v>
      </c>
      <c r="AN15" s="112">
        <f t="shared" si="7"/>
        <v>19.444444444444446</v>
      </c>
      <c r="AO15" s="149">
        <f t="shared" si="8"/>
        <v>3.2608695652173911</v>
      </c>
      <c r="AP15" s="112">
        <f t="shared" si="9"/>
        <v>32.004830917874393</v>
      </c>
      <c r="AQ15" s="112">
        <f t="shared" si="10"/>
        <v>43.961352657004831</v>
      </c>
      <c r="AR15" s="112">
        <f t="shared" si="11"/>
        <v>20.772946859903382</v>
      </c>
      <c r="AS15" s="136">
        <f t="shared" si="12"/>
        <v>6.7632850241545892</v>
      </c>
      <c r="AT15" s="112">
        <f t="shared" si="13"/>
        <v>26.811594202898554</v>
      </c>
      <c r="AU15" s="112">
        <f t="shared" si="14"/>
        <v>46.618357487922708</v>
      </c>
      <c r="AV15" s="112">
        <f t="shared" si="15"/>
        <v>19.806763285024154</v>
      </c>
      <c r="AW15" s="136">
        <f t="shared" si="16"/>
        <v>10.748792270531402</v>
      </c>
      <c r="AX15" s="112">
        <f t="shared" si="17"/>
        <v>28.985507246376812</v>
      </c>
      <c r="AY15" s="112">
        <f t="shared" si="18"/>
        <v>39.975845410628018</v>
      </c>
      <c r="AZ15" s="112">
        <f t="shared" si="19"/>
        <v>20.289855072463769</v>
      </c>
      <c r="BA15" s="136">
        <f t="shared" si="20"/>
        <v>7.2463768115942031</v>
      </c>
      <c r="BB15" s="112">
        <f t="shared" si="21"/>
        <v>25.362318840579711</v>
      </c>
      <c r="BC15" s="112">
        <f t="shared" si="22"/>
        <v>50</v>
      </c>
      <c r="BD15" s="112">
        <f t="shared" si="23"/>
        <v>17.391304347826086</v>
      </c>
      <c r="BE15" s="136">
        <f t="shared" si="24"/>
        <v>0.24154589371980675</v>
      </c>
      <c r="BF15" s="112">
        <f t="shared" si="25"/>
        <v>7.1256038647342992</v>
      </c>
      <c r="BG15" s="112">
        <f t="shared" si="26"/>
        <v>78.985507246376812</v>
      </c>
      <c r="BH15" s="112">
        <f t="shared" si="27"/>
        <v>13.647342995169081</v>
      </c>
    </row>
    <row r="16" spans="1:60" x14ac:dyDescent="0.25">
      <c r="B16" s="4" t="s">
        <v>45</v>
      </c>
      <c r="C16" s="122"/>
      <c r="D16" s="122"/>
      <c r="E16" s="122"/>
      <c r="F16" s="122"/>
      <c r="G16" s="128"/>
      <c r="H16" s="122"/>
      <c r="I16" s="122"/>
      <c r="J16" s="122"/>
      <c r="K16" s="133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F16" s="4" t="s">
        <v>45</v>
      </c>
      <c r="AG16" s="108"/>
      <c r="AH16" s="109"/>
      <c r="AI16" s="109"/>
      <c r="AJ16" s="109"/>
      <c r="AK16" s="139"/>
      <c r="AL16" s="109"/>
      <c r="AM16" s="109"/>
      <c r="AN16" s="109"/>
      <c r="AO16" s="147"/>
      <c r="AP16" s="109"/>
      <c r="AQ16" s="109"/>
      <c r="AR16" s="109"/>
      <c r="AS16" s="108"/>
      <c r="AT16" s="109"/>
      <c r="AU16" s="109"/>
      <c r="AV16" s="109"/>
      <c r="AW16" s="108"/>
      <c r="AX16" s="109"/>
      <c r="AY16" s="109"/>
      <c r="AZ16" s="109"/>
      <c r="BA16" s="108"/>
      <c r="BB16" s="109"/>
      <c r="BC16" s="109"/>
      <c r="BD16" s="109"/>
      <c r="BE16" s="108"/>
      <c r="BF16" s="109"/>
      <c r="BG16" s="109"/>
      <c r="BH16" s="109"/>
    </row>
    <row r="17" spans="2:60" x14ac:dyDescent="0.25">
      <c r="B17" s="9" t="s">
        <v>38</v>
      </c>
      <c r="C17" s="42">
        <v>259</v>
      </c>
      <c r="D17" s="42">
        <v>501</v>
      </c>
      <c r="E17" s="42">
        <v>512</v>
      </c>
      <c r="F17" s="42">
        <v>385</v>
      </c>
      <c r="G17" s="162">
        <v>161</v>
      </c>
      <c r="H17" s="42">
        <v>489</v>
      </c>
      <c r="I17" s="42">
        <v>725</v>
      </c>
      <c r="J17" s="42">
        <v>282</v>
      </c>
      <c r="K17" s="164">
        <v>71</v>
      </c>
      <c r="L17" s="42">
        <v>518</v>
      </c>
      <c r="M17" s="42">
        <v>759</v>
      </c>
      <c r="N17" s="42">
        <v>309</v>
      </c>
      <c r="O17" s="166">
        <v>111</v>
      </c>
      <c r="P17" s="42">
        <v>489</v>
      </c>
      <c r="Q17" s="42">
        <v>771</v>
      </c>
      <c r="R17" s="42">
        <v>286</v>
      </c>
      <c r="S17" s="166">
        <v>235</v>
      </c>
      <c r="T17" s="42">
        <v>504</v>
      </c>
      <c r="U17" s="42">
        <v>606</v>
      </c>
      <c r="V17" s="42">
        <v>312</v>
      </c>
      <c r="W17" s="166">
        <v>122</v>
      </c>
      <c r="X17" s="42">
        <v>463</v>
      </c>
      <c r="Y17" s="42">
        <v>800</v>
      </c>
      <c r="Z17" s="42">
        <v>272</v>
      </c>
      <c r="AA17" s="166">
        <v>5</v>
      </c>
      <c r="AB17" s="42">
        <v>185</v>
      </c>
      <c r="AC17" s="42">
        <v>1234</v>
      </c>
      <c r="AD17" s="42">
        <v>233</v>
      </c>
      <c r="AF17" s="9" t="s">
        <v>38</v>
      </c>
      <c r="AG17" s="111">
        <f t="shared" si="1"/>
        <v>15.630657815328908</v>
      </c>
      <c r="AH17" s="112">
        <f t="shared" si="2"/>
        <v>30.235365117682562</v>
      </c>
      <c r="AI17" s="112">
        <f t="shared" si="3"/>
        <v>30.899215449607727</v>
      </c>
      <c r="AJ17" s="112">
        <f t="shared" si="4"/>
        <v>23.234761617380808</v>
      </c>
      <c r="AK17" s="111">
        <f t="shared" ref="AK17:AK23" si="28">G17/(G17+H17+I17+J17)*100</f>
        <v>9.7163548581774304</v>
      </c>
      <c r="AL17" s="112">
        <f t="shared" si="6"/>
        <v>29.511164755582374</v>
      </c>
      <c r="AM17" s="112">
        <f t="shared" ref="AM17:AM23" si="29">I17/(I17+J17+H17+G17)*100</f>
        <v>43.753771876885935</v>
      </c>
      <c r="AN17" s="112">
        <f t="shared" si="7"/>
        <v>17.018708509354255</v>
      </c>
      <c r="AO17" s="149">
        <f t="shared" si="8"/>
        <v>4.2848521424260708</v>
      </c>
      <c r="AP17" s="112">
        <f>L17/(L17+M17+N17+K17)*100</f>
        <v>31.261315630657815</v>
      </c>
      <c r="AQ17" s="112">
        <f t="shared" si="10"/>
        <v>45.805672902836456</v>
      </c>
      <c r="AR17" s="112">
        <f t="shared" si="11"/>
        <v>18.648159324079664</v>
      </c>
      <c r="AS17" s="136">
        <f t="shared" si="12"/>
        <v>6.698853349426674</v>
      </c>
      <c r="AT17" s="112">
        <f t="shared" si="13"/>
        <v>29.511164755582374</v>
      </c>
      <c r="AU17" s="112">
        <f t="shared" si="14"/>
        <v>46.529873264936633</v>
      </c>
      <c r="AV17" s="112">
        <f t="shared" si="15"/>
        <v>17.260108630054315</v>
      </c>
      <c r="AW17" s="136">
        <f t="shared" si="16"/>
        <v>14.182257091128545</v>
      </c>
      <c r="AX17" s="112">
        <f t="shared" si="17"/>
        <v>30.416415208207603</v>
      </c>
      <c r="AY17" s="112">
        <f t="shared" si="18"/>
        <v>36.572118286059144</v>
      </c>
      <c r="AZ17" s="112">
        <f t="shared" ref="AZ17:AZ23" si="30">V17/(V17+U17+T17+S17)*100</f>
        <v>18.829209414604708</v>
      </c>
      <c r="BA17" s="136">
        <f t="shared" si="20"/>
        <v>7.3627036813518414</v>
      </c>
      <c r="BB17" s="112">
        <f t="shared" ref="BB17:BB23" si="31">X17/(X17+Y17+Z17+W17)*100</f>
        <v>27.942063971031985</v>
      </c>
      <c r="BC17" s="112">
        <f t="shared" si="22"/>
        <v>48.280024140012067</v>
      </c>
      <c r="BD17" s="112">
        <f t="shared" si="23"/>
        <v>16.415208207604103</v>
      </c>
      <c r="BE17" s="136">
        <f t="shared" ref="BE17:BE23" si="32">AA17/(AA17+AB17+AC17+AD17)*100</f>
        <v>0.30175015087507545</v>
      </c>
      <c r="BF17" s="112">
        <f t="shared" si="25"/>
        <v>11.164755582377792</v>
      </c>
      <c r="BG17" s="112">
        <f t="shared" ref="BG17:BG23" si="33">AC17/(AC17+AD17+AB17+AA17)*100</f>
        <v>74.471937235968625</v>
      </c>
      <c r="BH17" s="112">
        <f t="shared" ref="BH17:BH23" si="34">AD17/(AD17+AC17+AB17+AA17)*100</f>
        <v>14.061557030778516</v>
      </c>
    </row>
    <row r="18" spans="2:60" x14ac:dyDescent="0.25">
      <c r="B18" s="9" t="s">
        <v>39</v>
      </c>
      <c r="C18" s="42">
        <v>91</v>
      </c>
      <c r="D18" s="42">
        <v>147</v>
      </c>
      <c r="E18" s="42">
        <v>237</v>
      </c>
      <c r="F18" s="42">
        <v>154</v>
      </c>
      <c r="G18" s="162">
        <v>60</v>
      </c>
      <c r="H18" s="42">
        <v>162</v>
      </c>
      <c r="I18" s="42">
        <v>292</v>
      </c>
      <c r="J18" s="42">
        <v>115</v>
      </c>
      <c r="K18" s="164">
        <v>17</v>
      </c>
      <c r="L18" s="42">
        <v>150</v>
      </c>
      <c r="M18" s="42">
        <v>318</v>
      </c>
      <c r="N18" s="42">
        <v>144</v>
      </c>
      <c r="O18" s="166">
        <v>32</v>
      </c>
      <c r="P18" s="42">
        <v>130</v>
      </c>
      <c r="Q18" s="42">
        <v>325</v>
      </c>
      <c r="R18" s="42">
        <v>142</v>
      </c>
      <c r="S18" s="166">
        <v>44</v>
      </c>
      <c r="T18" s="42">
        <v>150</v>
      </c>
      <c r="U18" s="42">
        <v>289</v>
      </c>
      <c r="V18" s="42">
        <v>146</v>
      </c>
      <c r="W18" s="166">
        <v>23</v>
      </c>
      <c r="X18" s="42">
        <v>122</v>
      </c>
      <c r="Y18" s="42">
        <v>348</v>
      </c>
      <c r="Z18" s="42">
        <v>136</v>
      </c>
      <c r="AA18" s="166">
        <v>1</v>
      </c>
      <c r="AB18" s="42">
        <v>62</v>
      </c>
      <c r="AC18" s="42">
        <v>447</v>
      </c>
      <c r="AD18" s="42">
        <v>119</v>
      </c>
      <c r="AF18" s="9" t="s">
        <v>39</v>
      </c>
      <c r="AG18" s="111">
        <f t="shared" si="1"/>
        <v>14.467408585055644</v>
      </c>
      <c r="AH18" s="112">
        <f t="shared" si="2"/>
        <v>23.370429252782195</v>
      </c>
      <c r="AI18" s="112">
        <f t="shared" si="3"/>
        <v>37.678855325914149</v>
      </c>
      <c r="AJ18" s="112">
        <f t="shared" si="4"/>
        <v>24.483306836248012</v>
      </c>
      <c r="AK18" s="111">
        <f t="shared" si="28"/>
        <v>9.5389507154213042</v>
      </c>
      <c r="AL18" s="112">
        <f t="shared" si="6"/>
        <v>25.755166931637518</v>
      </c>
      <c r="AM18" s="112">
        <f t="shared" si="29"/>
        <v>46.422893481717011</v>
      </c>
      <c r="AN18" s="112">
        <f t="shared" si="7"/>
        <v>18.282988871224166</v>
      </c>
      <c r="AO18" s="149">
        <f t="shared" si="8"/>
        <v>2.7027027027027026</v>
      </c>
      <c r="AP18" s="112">
        <f t="shared" ref="AP18:AP26" si="35">L18/(L18+M18+N18+K18)*100</f>
        <v>23.847376788553259</v>
      </c>
      <c r="AQ18" s="112">
        <f t="shared" si="10"/>
        <v>50.556438791732901</v>
      </c>
      <c r="AR18" s="112">
        <f t="shared" si="11"/>
        <v>22.893481717011131</v>
      </c>
      <c r="AS18" s="136">
        <f t="shared" si="12"/>
        <v>5.0874403815580287</v>
      </c>
      <c r="AT18" s="112">
        <f t="shared" si="13"/>
        <v>20.66772655007949</v>
      </c>
      <c r="AU18" s="112">
        <f t="shared" si="14"/>
        <v>51.669316375198726</v>
      </c>
      <c r="AV18" s="112">
        <f t="shared" si="15"/>
        <v>22.575516693163753</v>
      </c>
      <c r="AW18" s="136">
        <f t="shared" si="16"/>
        <v>6.995230524642289</v>
      </c>
      <c r="AX18" s="112">
        <f t="shared" si="17"/>
        <v>23.847376788553259</v>
      </c>
      <c r="AY18" s="112">
        <f t="shared" si="18"/>
        <v>45.945945945945951</v>
      </c>
      <c r="AZ18" s="112">
        <f t="shared" si="30"/>
        <v>23.211446740858506</v>
      </c>
      <c r="BA18" s="136">
        <f t="shared" si="20"/>
        <v>3.6565977742448332</v>
      </c>
      <c r="BB18" s="112">
        <f t="shared" si="31"/>
        <v>19.395866454689983</v>
      </c>
      <c r="BC18" s="112">
        <f t="shared" si="22"/>
        <v>55.325914149443555</v>
      </c>
      <c r="BD18" s="112">
        <f t="shared" si="23"/>
        <v>21.621621621621621</v>
      </c>
      <c r="BE18" s="136">
        <f t="shared" si="32"/>
        <v>0.1589825119236884</v>
      </c>
      <c r="BF18" s="112">
        <f t="shared" si="25"/>
        <v>9.8569157392686808</v>
      </c>
      <c r="BG18" s="112">
        <f t="shared" si="33"/>
        <v>71.065182829888712</v>
      </c>
      <c r="BH18" s="112">
        <f t="shared" si="34"/>
        <v>18.918918918918919</v>
      </c>
    </row>
    <row r="19" spans="2:60" x14ac:dyDescent="0.25">
      <c r="B19" s="9" t="s">
        <v>40</v>
      </c>
      <c r="C19" s="42">
        <v>328</v>
      </c>
      <c r="D19" s="42">
        <v>445</v>
      </c>
      <c r="E19" s="42">
        <v>584</v>
      </c>
      <c r="F19" s="42">
        <v>395</v>
      </c>
      <c r="G19" s="162">
        <v>195</v>
      </c>
      <c r="H19" s="42">
        <v>332</v>
      </c>
      <c r="I19" s="42">
        <v>915</v>
      </c>
      <c r="J19" s="42">
        <v>310</v>
      </c>
      <c r="K19" s="164">
        <v>79</v>
      </c>
      <c r="L19" s="42">
        <v>431</v>
      </c>
      <c r="M19" s="42">
        <v>918</v>
      </c>
      <c r="N19" s="42">
        <v>324</v>
      </c>
      <c r="O19" s="166">
        <v>108</v>
      </c>
      <c r="P19" s="42">
        <v>437</v>
      </c>
      <c r="Q19" s="42">
        <v>891</v>
      </c>
      <c r="R19" s="42">
        <v>316</v>
      </c>
      <c r="S19" s="166">
        <v>187</v>
      </c>
      <c r="T19" s="42">
        <v>465</v>
      </c>
      <c r="U19" s="42">
        <v>748</v>
      </c>
      <c r="V19" s="42">
        <v>352</v>
      </c>
      <c r="W19" s="166">
        <v>146</v>
      </c>
      <c r="X19" s="42">
        <v>435</v>
      </c>
      <c r="Y19" s="42">
        <v>868</v>
      </c>
      <c r="Z19" s="42">
        <v>303</v>
      </c>
      <c r="AA19" s="166">
        <v>12</v>
      </c>
      <c r="AB19" s="42">
        <v>159</v>
      </c>
      <c r="AC19" s="42">
        <v>1319</v>
      </c>
      <c r="AD19" s="42">
        <v>262</v>
      </c>
      <c r="AF19" s="9" t="s">
        <v>40</v>
      </c>
      <c r="AG19" s="111">
        <f t="shared" si="1"/>
        <v>18.721461187214611</v>
      </c>
      <c r="AH19" s="112">
        <f t="shared" si="2"/>
        <v>25.399543378995432</v>
      </c>
      <c r="AI19" s="112">
        <f t="shared" si="3"/>
        <v>33.333333333333329</v>
      </c>
      <c r="AJ19" s="112">
        <f t="shared" si="4"/>
        <v>22.545662100456621</v>
      </c>
      <c r="AK19" s="111">
        <f t="shared" si="28"/>
        <v>11.13013698630137</v>
      </c>
      <c r="AL19" s="112">
        <f t="shared" si="6"/>
        <v>18.949771689497716</v>
      </c>
      <c r="AM19" s="112">
        <f t="shared" si="29"/>
        <v>52.226027397260275</v>
      </c>
      <c r="AN19" s="112">
        <f t="shared" si="7"/>
        <v>17.69406392694064</v>
      </c>
      <c r="AO19" s="149">
        <f t="shared" si="8"/>
        <v>4.5091324200913236</v>
      </c>
      <c r="AP19" s="112">
        <f t="shared" si="35"/>
        <v>24.600456621004565</v>
      </c>
      <c r="AQ19" s="112">
        <f t="shared" si="10"/>
        <v>52.397260273972599</v>
      </c>
      <c r="AR19" s="112">
        <f t="shared" si="11"/>
        <v>18.493150684931507</v>
      </c>
      <c r="AS19" s="136">
        <f t="shared" si="12"/>
        <v>6.1643835616438354</v>
      </c>
      <c r="AT19" s="112">
        <f t="shared" si="13"/>
        <v>24.942922374429223</v>
      </c>
      <c r="AU19" s="112">
        <f t="shared" si="14"/>
        <v>50.856164383561641</v>
      </c>
      <c r="AV19" s="112">
        <f t="shared" si="15"/>
        <v>18.036529680365295</v>
      </c>
      <c r="AW19" s="136">
        <f t="shared" si="16"/>
        <v>10.673515981735161</v>
      </c>
      <c r="AX19" s="112">
        <f t="shared" si="17"/>
        <v>26.541095890410958</v>
      </c>
      <c r="AY19" s="112">
        <f t="shared" si="18"/>
        <v>42.694063926940643</v>
      </c>
      <c r="AZ19" s="112">
        <f t="shared" si="30"/>
        <v>20.091324200913242</v>
      </c>
      <c r="BA19" s="136">
        <f t="shared" si="20"/>
        <v>8.3333333333333321</v>
      </c>
      <c r="BB19" s="112">
        <f t="shared" si="31"/>
        <v>24.828767123287669</v>
      </c>
      <c r="BC19" s="112">
        <f t="shared" si="22"/>
        <v>49.543378995433791</v>
      </c>
      <c r="BD19" s="112">
        <f t="shared" si="23"/>
        <v>17.294520547945204</v>
      </c>
      <c r="BE19" s="136">
        <f t="shared" si="32"/>
        <v>0.68493150684931503</v>
      </c>
      <c r="BF19" s="112">
        <f t="shared" si="25"/>
        <v>9.0753424657534243</v>
      </c>
      <c r="BG19" s="112">
        <f t="shared" si="33"/>
        <v>75.285388127853878</v>
      </c>
      <c r="BH19" s="112">
        <f t="shared" si="34"/>
        <v>14.954337899543379</v>
      </c>
    </row>
    <row r="20" spans="2:60" x14ac:dyDescent="0.25">
      <c r="B20" s="9" t="s">
        <v>41</v>
      </c>
      <c r="C20" s="42">
        <v>48</v>
      </c>
      <c r="D20" s="42">
        <v>51</v>
      </c>
      <c r="E20" s="42">
        <v>52</v>
      </c>
      <c r="F20" s="42">
        <v>44</v>
      </c>
      <c r="G20" s="162">
        <v>33</v>
      </c>
      <c r="H20" s="42">
        <v>56</v>
      </c>
      <c r="I20" s="42">
        <v>66</v>
      </c>
      <c r="J20" s="42">
        <v>40</v>
      </c>
      <c r="K20" s="164">
        <v>8</v>
      </c>
      <c r="L20" s="42">
        <v>54</v>
      </c>
      <c r="M20" s="42">
        <v>87</v>
      </c>
      <c r="N20" s="42">
        <v>46</v>
      </c>
      <c r="O20" s="166">
        <v>7</v>
      </c>
      <c r="P20" s="42">
        <v>25</v>
      </c>
      <c r="Q20" s="42">
        <v>114</v>
      </c>
      <c r="R20" s="42">
        <v>49</v>
      </c>
      <c r="S20" s="166">
        <v>27</v>
      </c>
      <c r="T20" s="42">
        <v>50</v>
      </c>
      <c r="U20" s="42">
        <v>79</v>
      </c>
      <c r="V20" s="42">
        <v>39</v>
      </c>
      <c r="W20" s="166">
        <v>14</v>
      </c>
      <c r="X20" s="42">
        <v>41</v>
      </c>
      <c r="Y20" s="42">
        <v>97</v>
      </c>
      <c r="Z20" s="42">
        <v>43</v>
      </c>
      <c r="AA20" s="166">
        <v>1</v>
      </c>
      <c r="AB20" s="42">
        <v>12</v>
      </c>
      <c r="AC20" s="42">
        <v>148</v>
      </c>
      <c r="AD20" s="42">
        <v>34</v>
      </c>
      <c r="AF20" s="9" t="s">
        <v>41</v>
      </c>
      <c r="AG20" s="111">
        <f t="shared" si="1"/>
        <v>24.615384615384617</v>
      </c>
      <c r="AH20" s="112">
        <f t="shared" si="2"/>
        <v>26.153846153846157</v>
      </c>
      <c r="AI20" s="112">
        <f t="shared" si="3"/>
        <v>26.666666666666668</v>
      </c>
      <c r="AJ20" s="112">
        <f t="shared" si="4"/>
        <v>22.564102564102566</v>
      </c>
      <c r="AK20" s="111">
        <f t="shared" si="28"/>
        <v>16.923076923076923</v>
      </c>
      <c r="AL20" s="112">
        <f t="shared" si="6"/>
        <v>28.717948717948715</v>
      </c>
      <c r="AM20" s="112">
        <f t="shared" si="29"/>
        <v>33.846153846153847</v>
      </c>
      <c r="AN20" s="112">
        <f t="shared" si="7"/>
        <v>20.512820512820511</v>
      </c>
      <c r="AO20" s="149">
        <f t="shared" si="8"/>
        <v>4.1025641025641022</v>
      </c>
      <c r="AP20" s="112">
        <f t="shared" si="35"/>
        <v>27.692307692307693</v>
      </c>
      <c r="AQ20" s="112">
        <f t="shared" si="10"/>
        <v>44.61538461538462</v>
      </c>
      <c r="AR20" s="112">
        <f t="shared" si="11"/>
        <v>23.589743589743588</v>
      </c>
      <c r="AS20" s="136">
        <f t="shared" si="12"/>
        <v>3.5897435897435894</v>
      </c>
      <c r="AT20" s="112">
        <f t="shared" si="13"/>
        <v>12.820512820512819</v>
      </c>
      <c r="AU20" s="112">
        <f t="shared" si="14"/>
        <v>58.461538461538467</v>
      </c>
      <c r="AV20" s="112">
        <f t="shared" si="15"/>
        <v>25.128205128205128</v>
      </c>
      <c r="AW20" s="136">
        <f t="shared" si="16"/>
        <v>13.846153846153847</v>
      </c>
      <c r="AX20" s="112">
        <f t="shared" si="17"/>
        <v>25.641025641025639</v>
      </c>
      <c r="AY20" s="112">
        <f t="shared" si="18"/>
        <v>40.512820512820511</v>
      </c>
      <c r="AZ20" s="112">
        <f t="shared" si="30"/>
        <v>20</v>
      </c>
      <c r="BA20" s="136">
        <f t="shared" si="20"/>
        <v>7.1794871794871788</v>
      </c>
      <c r="BB20" s="112">
        <f t="shared" si="31"/>
        <v>21.025641025641026</v>
      </c>
      <c r="BC20" s="112">
        <f t="shared" si="22"/>
        <v>49.743589743589745</v>
      </c>
      <c r="BD20" s="112">
        <f t="shared" si="23"/>
        <v>22.051282051282051</v>
      </c>
      <c r="BE20" s="136">
        <f t="shared" si="32"/>
        <v>0.51282051282051277</v>
      </c>
      <c r="BF20" s="112">
        <f t="shared" si="25"/>
        <v>6.1538461538461542</v>
      </c>
      <c r="BG20" s="112">
        <f t="shared" si="33"/>
        <v>75.897435897435898</v>
      </c>
      <c r="BH20" s="112">
        <f t="shared" si="34"/>
        <v>17.435897435897434</v>
      </c>
    </row>
    <row r="21" spans="2:60" x14ac:dyDescent="0.25">
      <c r="B21" s="9" t="s">
        <v>42</v>
      </c>
      <c r="C21" s="42">
        <v>69</v>
      </c>
      <c r="D21" s="42">
        <v>72</v>
      </c>
      <c r="E21" s="42">
        <v>113</v>
      </c>
      <c r="F21" s="42">
        <v>109</v>
      </c>
      <c r="G21" s="162">
        <v>23</v>
      </c>
      <c r="H21" s="42">
        <v>56</v>
      </c>
      <c r="I21" s="42">
        <v>196</v>
      </c>
      <c r="J21" s="42">
        <v>88</v>
      </c>
      <c r="K21" s="164">
        <v>20</v>
      </c>
      <c r="L21" s="42">
        <v>91</v>
      </c>
      <c r="M21" s="42">
        <v>163</v>
      </c>
      <c r="N21" s="42">
        <v>89</v>
      </c>
      <c r="O21" s="166">
        <v>27</v>
      </c>
      <c r="P21" s="42">
        <v>64</v>
      </c>
      <c r="Q21" s="42">
        <v>182</v>
      </c>
      <c r="R21" s="42">
        <v>90</v>
      </c>
      <c r="S21" s="166">
        <v>67</v>
      </c>
      <c r="T21" s="42">
        <v>72</v>
      </c>
      <c r="U21" s="42">
        <v>132</v>
      </c>
      <c r="V21" s="42">
        <v>92</v>
      </c>
      <c r="W21" s="166">
        <v>50</v>
      </c>
      <c r="X21" s="42">
        <v>87</v>
      </c>
      <c r="Y21" s="42">
        <v>136</v>
      </c>
      <c r="Z21" s="42">
        <v>90</v>
      </c>
      <c r="AA21" s="166">
        <v>4</v>
      </c>
      <c r="AB21" s="42">
        <v>33</v>
      </c>
      <c r="AC21" s="42">
        <v>251</v>
      </c>
      <c r="AD21" s="42">
        <v>75</v>
      </c>
      <c r="AF21" s="9" t="s">
        <v>42</v>
      </c>
      <c r="AG21" s="111">
        <f t="shared" si="1"/>
        <v>19.008264462809919</v>
      </c>
      <c r="AH21" s="112">
        <f t="shared" si="2"/>
        <v>19.834710743801654</v>
      </c>
      <c r="AI21" s="112">
        <f t="shared" si="3"/>
        <v>31.129476584022036</v>
      </c>
      <c r="AJ21" s="112">
        <f t="shared" si="4"/>
        <v>30.02754820936639</v>
      </c>
      <c r="AK21" s="111">
        <f t="shared" si="28"/>
        <v>6.336088154269973</v>
      </c>
      <c r="AL21" s="112">
        <f t="shared" si="6"/>
        <v>15.426997245179063</v>
      </c>
      <c r="AM21" s="112">
        <f t="shared" si="29"/>
        <v>53.994490358126725</v>
      </c>
      <c r="AN21" s="112">
        <f t="shared" si="7"/>
        <v>24.242424242424242</v>
      </c>
      <c r="AO21" s="149">
        <f t="shared" si="8"/>
        <v>5.5096418732782375</v>
      </c>
      <c r="AP21" s="112">
        <f t="shared" si="35"/>
        <v>25.068870523415974</v>
      </c>
      <c r="AQ21" s="112">
        <f t="shared" si="10"/>
        <v>44.903581267217632</v>
      </c>
      <c r="AR21" s="112">
        <f t="shared" si="11"/>
        <v>24.517906336088156</v>
      </c>
      <c r="AS21" s="136">
        <f t="shared" si="12"/>
        <v>7.4380165289256199</v>
      </c>
      <c r="AT21" s="112">
        <f t="shared" si="13"/>
        <v>17.630853994490359</v>
      </c>
      <c r="AU21" s="112">
        <f t="shared" si="14"/>
        <v>50.137741046831948</v>
      </c>
      <c r="AV21" s="112">
        <f t="shared" si="15"/>
        <v>24.793388429752067</v>
      </c>
      <c r="AW21" s="136">
        <f t="shared" si="16"/>
        <v>18.457300275482094</v>
      </c>
      <c r="AX21" s="112">
        <f t="shared" si="17"/>
        <v>19.834710743801654</v>
      </c>
      <c r="AY21" s="112">
        <f t="shared" si="18"/>
        <v>36.363636363636367</v>
      </c>
      <c r="AZ21" s="112">
        <f t="shared" si="30"/>
        <v>25.344352617079892</v>
      </c>
      <c r="BA21" s="136">
        <f t="shared" si="20"/>
        <v>13.774104683195592</v>
      </c>
      <c r="BB21" s="112">
        <f t="shared" si="31"/>
        <v>23.966942148760332</v>
      </c>
      <c r="BC21" s="112">
        <f t="shared" si="22"/>
        <v>37.465564738292009</v>
      </c>
      <c r="BD21" s="112">
        <f t="shared" si="23"/>
        <v>24.793388429752067</v>
      </c>
      <c r="BE21" s="136">
        <f t="shared" si="32"/>
        <v>1.1019283746556474</v>
      </c>
      <c r="BF21" s="112">
        <f t="shared" si="25"/>
        <v>9.0909090909090917</v>
      </c>
      <c r="BG21" s="112">
        <f t="shared" si="33"/>
        <v>69.146005509641867</v>
      </c>
      <c r="BH21" s="112">
        <f t="shared" si="34"/>
        <v>20.66115702479339</v>
      </c>
    </row>
    <row r="22" spans="2:60" x14ac:dyDescent="0.25">
      <c r="B22" s="9" t="s">
        <v>43</v>
      </c>
      <c r="C22" s="42">
        <v>45</v>
      </c>
      <c r="D22" s="42">
        <v>63</v>
      </c>
      <c r="E22" s="42">
        <v>53</v>
      </c>
      <c r="F22" s="42">
        <v>64</v>
      </c>
      <c r="G22" s="162">
        <v>84</v>
      </c>
      <c r="H22" s="42">
        <v>51</v>
      </c>
      <c r="I22" s="42">
        <v>40</v>
      </c>
      <c r="J22" s="42">
        <v>50</v>
      </c>
      <c r="K22" s="164">
        <v>2</v>
      </c>
      <c r="L22" s="42">
        <v>47</v>
      </c>
      <c r="M22" s="42">
        <v>108</v>
      </c>
      <c r="N22" s="42">
        <v>68</v>
      </c>
      <c r="O22" s="166">
        <v>4</v>
      </c>
      <c r="P22" s="42">
        <v>31</v>
      </c>
      <c r="Q22" s="42">
        <v>130</v>
      </c>
      <c r="R22" s="42">
        <v>60</v>
      </c>
      <c r="S22" s="166">
        <v>32</v>
      </c>
      <c r="T22" s="42">
        <v>48</v>
      </c>
      <c r="U22" s="42">
        <v>87</v>
      </c>
      <c r="V22" s="42">
        <v>58</v>
      </c>
      <c r="W22" s="166">
        <v>23</v>
      </c>
      <c r="X22" s="42">
        <v>50</v>
      </c>
      <c r="Y22" s="42">
        <v>104</v>
      </c>
      <c r="Z22" s="42">
        <v>48</v>
      </c>
      <c r="AA22" s="166">
        <v>1</v>
      </c>
      <c r="AB22" s="42">
        <v>17</v>
      </c>
      <c r="AC22" s="42">
        <v>165</v>
      </c>
      <c r="AD22" s="42">
        <v>42</v>
      </c>
      <c r="AF22" s="9" t="s">
        <v>43</v>
      </c>
      <c r="AG22" s="111">
        <f t="shared" si="1"/>
        <v>20</v>
      </c>
      <c r="AH22" s="112">
        <f t="shared" si="2"/>
        <v>28.000000000000004</v>
      </c>
      <c r="AI22" s="112">
        <f t="shared" si="3"/>
        <v>23.555555555555554</v>
      </c>
      <c r="AJ22" s="112">
        <f t="shared" si="4"/>
        <v>28.444444444444443</v>
      </c>
      <c r="AK22" s="111">
        <f t="shared" si="28"/>
        <v>37.333333333333336</v>
      </c>
      <c r="AL22" s="112">
        <f t="shared" si="6"/>
        <v>22.666666666666664</v>
      </c>
      <c r="AM22" s="112">
        <f t="shared" si="29"/>
        <v>17.777777777777779</v>
      </c>
      <c r="AN22" s="112">
        <f t="shared" si="7"/>
        <v>22.222222222222221</v>
      </c>
      <c r="AO22" s="149">
        <f t="shared" si="8"/>
        <v>0.88888888888888884</v>
      </c>
      <c r="AP22" s="112">
        <f t="shared" si="35"/>
        <v>20.888888888888889</v>
      </c>
      <c r="AQ22" s="112">
        <f t="shared" si="10"/>
        <v>48</v>
      </c>
      <c r="AR22" s="112">
        <f t="shared" si="11"/>
        <v>30.222222222222221</v>
      </c>
      <c r="AS22" s="136">
        <f t="shared" si="12"/>
        <v>1.7777777777777777</v>
      </c>
      <c r="AT22" s="112">
        <f t="shared" si="13"/>
        <v>13.777777777777779</v>
      </c>
      <c r="AU22" s="112">
        <f t="shared" si="14"/>
        <v>57.777777777777771</v>
      </c>
      <c r="AV22" s="112">
        <f t="shared" si="15"/>
        <v>26.666666666666668</v>
      </c>
      <c r="AW22" s="136">
        <f t="shared" si="16"/>
        <v>14.222222222222221</v>
      </c>
      <c r="AX22" s="112">
        <f t="shared" si="17"/>
        <v>21.333333333333336</v>
      </c>
      <c r="AY22" s="112">
        <f t="shared" si="18"/>
        <v>38.666666666666664</v>
      </c>
      <c r="AZ22" s="112">
        <f t="shared" si="30"/>
        <v>25.777777777777779</v>
      </c>
      <c r="BA22" s="136">
        <f t="shared" si="20"/>
        <v>10.222222222222223</v>
      </c>
      <c r="BB22" s="112">
        <f t="shared" si="31"/>
        <v>22.222222222222221</v>
      </c>
      <c r="BC22" s="112">
        <f t="shared" si="22"/>
        <v>46.222222222222221</v>
      </c>
      <c r="BD22" s="112">
        <f t="shared" si="23"/>
        <v>21.333333333333336</v>
      </c>
      <c r="BE22" s="136">
        <f t="shared" si="32"/>
        <v>0.44444444444444442</v>
      </c>
      <c r="BF22" s="112">
        <f t="shared" si="25"/>
        <v>7.5555555555555554</v>
      </c>
      <c r="BG22" s="112">
        <f t="shared" si="33"/>
        <v>73.333333333333329</v>
      </c>
      <c r="BH22" s="112">
        <f t="shared" si="34"/>
        <v>18.666666666666668</v>
      </c>
    </row>
    <row r="23" spans="2:60" x14ac:dyDescent="0.25">
      <c r="B23" s="9" t="s">
        <v>44</v>
      </c>
      <c r="C23" s="42">
        <v>230</v>
      </c>
      <c r="D23" s="42">
        <v>229</v>
      </c>
      <c r="E23" s="42">
        <v>247</v>
      </c>
      <c r="F23" s="42">
        <v>228</v>
      </c>
      <c r="G23" s="162">
        <v>232</v>
      </c>
      <c r="H23" s="42">
        <v>229</v>
      </c>
      <c r="I23" s="42">
        <v>276</v>
      </c>
      <c r="J23" s="42">
        <v>197</v>
      </c>
      <c r="K23" s="164">
        <v>33</v>
      </c>
      <c r="L23" s="42">
        <v>221</v>
      </c>
      <c r="M23" s="42">
        <v>426</v>
      </c>
      <c r="N23" s="42">
        <v>254</v>
      </c>
      <c r="O23" s="166">
        <v>46</v>
      </c>
      <c r="P23" s="42">
        <v>144</v>
      </c>
      <c r="Q23" s="42">
        <v>460</v>
      </c>
      <c r="R23" s="42">
        <v>284</v>
      </c>
      <c r="S23" s="166">
        <v>125</v>
      </c>
      <c r="T23" s="42">
        <v>202</v>
      </c>
      <c r="U23" s="42">
        <v>367</v>
      </c>
      <c r="V23" s="42">
        <v>240</v>
      </c>
      <c r="W23" s="166">
        <v>100</v>
      </c>
      <c r="X23" s="42">
        <v>186</v>
      </c>
      <c r="Y23" s="42">
        <v>436</v>
      </c>
      <c r="Z23" s="42">
        <v>212</v>
      </c>
      <c r="AA23" s="166">
        <v>4</v>
      </c>
      <c r="AB23" s="42">
        <v>78</v>
      </c>
      <c r="AC23" s="42">
        <v>680</v>
      </c>
      <c r="AD23" s="42">
        <v>172</v>
      </c>
      <c r="AF23" s="9" t="s">
        <v>44</v>
      </c>
      <c r="AG23" s="111">
        <f t="shared" si="1"/>
        <v>24.62526766595289</v>
      </c>
      <c r="AH23" s="112">
        <f t="shared" si="2"/>
        <v>24.518201284796572</v>
      </c>
      <c r="AI23" s="112">
        <f t="shared" si="3"/>
        <v>26.445396145610278</v>
      </c>
      <c r="AJ23" s="112">
        <f t="shared" si="4"/>
        <v>24.411134903640257</v>
      </c>
      <c r="AK23" s="111">
        <f t="shared" si="28"/>
        <v>24.839400428265524</v>
      </c>
      <c r="AL23" s="112">
        <f t="shared" si="6"/>
        <v>24.518201284796572</v>
      </c>
      <c r="AM23" s="112">
        <f t="shared" si="29"/>
        <v>29.550321199143468</v>
      </c>
      <c r="AN23" s="112">
        <f t="shared" si="7"/>
        <v>21.092077087794433</v>
      </c>
      <c r="AO23" s="149">
        <f t="shared" si="8"/>
        <v>3.5331905781584587</v>
      </c>
      <c r="AP23" s="112">
        <f t="shared" si="35"/>
        <v>23.66167023554604</v>
      </c>
      <c r="AQ23" s="112">
        <f t="shared" si="10"/>
        <v>45.610278372591004</v>
      </c>
      <c r="AR23" s="112">
        <f t="shared" si="11"/>
        <v>27.194860813704498</v>
      </c>
      <c r="AS23" s="136">
        <f t="shared" si="12"/>
        <v>4.925053533190578</v>
      </c>
      <c r="AT23" s="112">
        <f t="shared" si="13"/>
        <v>15.417558886509635</v>
      </c>
      <c r="AU23" s="112">
        <f t="shared" si="14"/>
        <v>49.25053533190578</v>
      </c>
      <c r="AV23" s="112">
        <f t="shared" si="15"/>
        <v>30.406852248394006</v>
      </c>
      <c r="AW23" s="136">
        <f t="shared" si="16"/>
        <v>13.383297644539615</v>
      </c>
      <c r="AX23" s="112">
        <f t="shared" si="17"/>
        <v>21.627408993576015</v>
      </c>
      <c r="AY23" s="112">
        <f t="shared" si="18"/>
        <v>39.293361884368309</v>
      </c>
      <c r="AZ23" s="112">
        <f t="shared" si="30"/>
        <v>25.695931477516059</v>
      </c>
      <c r="BA23" s="136">
        <f t="shared" si="20"/>
        <v>10.706638115631693</v>
      </c>
      <c r="BB23" s="112">
        <f t="shared" si="31"/>
        <v>19.914346895074946</v>
      </c>
      <c r="BC23" s="112">
        <f t="shared" si="22"/>
        <v>46.680942184154176</v>
      </c>
      <c r="BD23" s="112">
        <f t="shared" si="23"/>
        <v>22.698072805139187</v>
      </c>
      <c r="BE23" s="136">
        <f t="shared" si="32"/>
        <v>0.42826552462526768</v>
      </c>
      <c r="BF23" s="112">
        <f t="shared" si="25"/>
        <v>8.3511777301927204</v>
      </c>
      <c r="BG23" s="112">
        <f t="shared" si="33"/>
        <v>72.805139186295492</v>
      </c>
      <c r="BH23" s="112">
        <f t="shared" si="34"/>
        <v>18.41541755888651</v>
      </c>
    </row>
    <row r="24" spans="2:60" x14ac:dyDescent="0.25">
      <c r="B24" s="4" t="s">
        <v>75</v>
      </c>
      <c r="C24" s="122"/>
      <c r="D24" s="122"/>
      <c r="E24" s="122"/>
      <c r="F24" s="122"/>
      <c r="G24" s="128"/>
      <c r="H24" s="122"/>
      <c r="I24" s="122"/>
      <c r="J24" s="122"/>
      <c r="K24" s="133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F24" s="4" t="s">
        <v>75</v>
      </c>
      <c r="AG24" s="111"/>
      <c r="AH24" s="112"/>
      <c r="AI24" s="112"/>
      <c r="AJ24" s="115"/>
      <c r="AK24" s="111"/>
      <c r="AL24" s="112"/>
      <c r="AM24" s="112"/>
      <c r="AN24" s="115"/>
      <c r="AO24" s="151"/>
      <c r="AP24" s="115"/>
      <c r="AQ24" s="115"/>
      <c r="AR24" s="115"/>
      <c r="AS24" s="114"/>
      <c r="AT24" s="115"/>
      <c r="AU24" s="115"/>
      <c r="AV24" s="115"/>
      <c r="AW24" s="114"/>
      <c r="AX24" s="115"/>
      <c r="AY24" s="115"/>
      <c r="AZ24" s="115"/>
      <c r="BA24" s="114"/>
      <c r="BB24" s="115"/>
      <c r="BC24" s="115"/>
      <c r="BD24" s="115"/>
      <c r="BE24" s="114"/>
      <c r="BF24" s="115"/>
      <c r="BG24" s="115"/>
      <c r="BH24" s="115"/>
    </row>
    <row r="25" spans="2:60" x14ac:dyDescent="0.25">
      <c r="B25" s="9" t="s">
        <v>76</v>
      </c>
      <c r="C25" s="42">
        <v>776</v>
      </c>
      <c r="D25" s="42">
        <v>1071</v>
      </c>
      <c r="E25" s="42">
        <v>1364</v>
      </c>
      <c r="F25" s="42">
        <v>1015</v>
      </c>
      <c r="G25" s="42">
        <v>530</v>
      </c>
      <c r="H25" s="42">
        <v>900</v>
      </c>
      <c r="I25" s="42">
        <v>1977</v>
      </c>
      <c r="J25" s="42">
        <v>819</v>
      </c>
      <c r="K25" s="42">
        <v>172</v>
      </c>
      <c r="L25" s="42">
        <v>1029</v>
      </c>
      <c r="M25" s="42">
        <v>2122</v>
      </c>
      <c r="N25" s="42">
        <v>903</v>
      </c>
      <c r="O25" s="42">
        <v>240</v>
      </c>
      <c r="P25" s="42">
        <v>930</v>
      </c>
      <c r="Q25" s="42">
        <v>2150</v>
      </c>
      <c r="R25" s="42">
        <v>906</v>
      </c>
      <c r="S25" s="42">
        <v>489</v>
      </c>
      <c r="T25" s="42">
        <v>1025</v>
      </c>
      <c r="U25" s="42">
        <v>1795</v>
      </c>
      <c r="V25" s="42">
        <v>917</v>
      </c>
      <c r="W25" s="42">
        <v>346</v>
      </c>
      <c r="X25" s="42">
        <v>971</v>
      </c>
      <c r="Y25" s="42">
        <v>2078</v>
      </c>
      <c r="Z25" s="42">
        <v>831</v>
      </c>
      <c r="AA25" s="42">
        <v>18</v>
      </c>
      <c r="AB25" s="42">
        <v>394</v>
      </c>
      <c r="AC25" s="42">
        <v>3094</v>
      </c>
      <c r="AD25" s="42">
        <v>720</v>
      </c>
      <c r="AF25" s="9" t="s">
        <v>76</v>
      </c>
      <c r="AG25" s="111">
        <f t="shared" si="1"/>
        <v>18.362517747278751</v>
      </c>
      <c r="AH25" s="112">
        <f t="shared" si="2"/>
        <v>25.343114055844772</v>
      </c>
      <c r="AI25" s="112">
        <f t="shared" si="3"/>
        <v>32.276384287742552</v>
      </c>
      <c r="AJ25" s="112">
        <f t="shared" si="4"/>
        <v>24.017983909133932</v>
      </c>
      <c r="AK25" s="111">
        <f>G25/(G25+H25+I25+J25)*100</f>
        <v>12.541410317084715</v>
      </c>
      <c r="AL25" s="112">
        <f t="shared" si="6"/>
        <v>21.296734500709892</v>
      </c>
      <c r="AM25" s="112">
        <f t="shared" ref="AM25:AM26" si="36">I25/(I25+J25+H25+G25)*100</f>
        <v>46.781826786559392</v>
      </c>
      <c r="AN25" s="112">
        <f t="shared" si="7"/>
        <v>19.380028395646001</v>
      </c>
      <c r="AO25" s="149">
        <f t="shared" si="8"/>
        <v>4.070042593469001</v>
      </c>
      <c r="AP25" s="112">
        <f t="shared" si="35"/>
        <v>24.349266445811644</v>
      </c>
      <c r="AQ25" s="112">
        <f t="shared" si="10"/>
        <v>50.212967345007101</v>
      </c>
      <c r="AR25" s="112">
        <f t="shared" si="11"/>
        <v>21.367723615712258</v>
      </c>
      <c r="AS25" s="136">
        <f t="shared" si="12"/>
        <v>5.6791292001893039</v>
      </c>
      <c r="AT25" s="112">
        <f t="shared" si="13"/>
        <v>22.006625650733554</v>
      </c>
      <c r="AU25" s="112">
        <f t="shared" si="14"/>
        <v>50.875532418362511</v>
      </c>
      <c r="AV25" s="112">
        <f t="shared" si="15"/>
        <v>21.438712730714624</v>
      </c>
      <c r="AW25" s="136">
        <f t="shared" si="16"/>
        <v>11.571225745385707</v>
      </c>
      <c r="AX25" s="112">
        <f t="shared" si="17"/>
        <v>24.254614292475154</v>
      </c>
      <c r="AY25" s="112">
        <f t="shared" si="18"/>
        <v>42.475153809749173</v>
      </c>
      <c r="AZ25" s="112">
        <f t="shared" ref="AZ25:AZ26" si="37">V25/(V25+U25+T25+S25)*100</f>
        <v>21.699006152389966</v>
      </c>
      <c r="BA25" s="136">
        <f t="shared" si="20"/>
        <v>8.187411263606247</v>
      </c>
      <c r="BB25" s="112">
        <f t="shared" ref="BB25:BB26" si="38">X25/(X25+Y25+Z25+W25)*100</f>
        <v>22.976810222432562</v>
      </c>
      <c r="BC25" s="112">
        <f t="shared" si="22"/>
        <v>49.171793658305731</v>
      </c>
      <c r="BD25" s="112">
        <f t="shared" si="23"/>
        <v>19.663984855655467</v>
      </c>
      <c r="BE25" s="136">
        <f t="shared" ref="BE25:BE26" si="39">AA25/(AA25+AB25+AC25+AD25)*100</f>
        <v>0.42593469001419781</v>
      </c>
      <c r="BF25" s="112">
        <f t="shared" si="25"/>
        <v>9.3232371036441073</v>
      </c>
      <c r="BG25" s="112">
        <f t="shared" ref="BG25:BG26" si="40">AC25/(AC25+AD25+AB25+AA25)*100</f>
        <v>73.213440605773783</v>
      </c>
      <c r="BH25" s="112">
        <f t="shared" ref="BH25:BH26" si="41">AD25/(AD25+AC25+AB25+AA25)*100</f>
        <v>17.037387600567914</v>
      </c>
    </row>
    <row r="26" spans="2:60" x14ac:dyDescent="0.25">
      <c r="B26" s="9" t="s">
        <v>77</v>
      </c>
      <c r="C26" s="42">
        <v>294</v>
      </c>
      <c r="D26" s="42">
        <v>437</v>
      </c>
      <c r="E26" s="42">
        <v>434</v>
      </c>
      <c r="F26" s="42">
        <v>364</v>
      </c>
      <c r="G26" s="42">
        <v>258</v>
      </c>
      <c r="H26" s="42">
        <v>475</v>
      </c>
      <c r="I26" s="42">
        <v>533</v>
      </c>
      <c r="J26" s="42">
        <v>263</v>
      </c>
      <c r="K26" s="42">
        <v>58</v>
      </c>
      <c r="L26" s="42">
        <v>483</v>
      </c>
      <c r="M26" s="42">
        <v>657</v>
      </c>
      <c r="N26" s="42">
        <v>331</v>
      </c>
      <c r="O26" s="42">
        <v>95</v>
      </c>
      <c r="P26" s="42">
        <v>390</v>
      </c>
      <c r="Q26" s="42">
        <v>723</v>
      </c>
      <c r="R26" s="42">
        <v>321</v>
      </c>
      <c r="S26" s="42">
        <v>228</v>
      </c>
      <c r="T26" s="42">
        <v>466</v>
      </c>
      <c r="U26" s="42">
        <v>513</v>
      </c>
      <c r="V26" s="42">
        <v>322</v>
      </c>
      <c r="W26" s="42">
        <v>132</v>
      </c>
      <c r="X26" s="42">
        <v>413</v>
      </c>
      <c r="Y26" s="42">
        <v>711</v>
      </c>
      <c r="Z26" s="42">
        <v>273</v>
      </c>
      <c r="AA26" s="42">
        <v>10</v>
      </c>
      <c r="AB26" s="42">
        <v>152</v>
      </c>
      <c r="AC26" s="42">
        <v>1150</v>
      </c>
      <c r="AD26" s="42">
        <v>217</v>
      </c>
      <c r="AF26" s="9" t="s">
        <v>77</v>
      </c>
      <c r="AG26" s="111">
        <f t="shared" si="1"/>
        <v>19.228253760627862</v>
      </c>
      <c r="AH26" s="112">
        <f t="shared" si="2"/>
        <v>28.580771746239371</v>
      </c>
      <c r="AI26" s="112">
        <f t="shared" si="3"/>
        <v>28.38456507521256</v>
      </c>
      <c r="AJ26" s="112">
        <f t="shared" si="4"/>
        <v>23.806409417920211</v>
      </c>
      <c r="AK26" s="111">
        <f t="shared" ref="AK26" si="42">G26/(G26+H26+I26+J26)*100</f>
        <v>16.873773708306082</v>
      </c>
      <c r="AL26" s="112">
        <f t="shared" si="6"/>
        <v>31.06605624591236</v>
      </c>
      <c r="AM26" s="112">
        <f t="shared" si="36"/>
        <v>34.859385219097447</v>
      </c>
      <c r="AN26" s="112">
        <f t="shared" si="7"/>
        <v>17.200784826684107</v>
      </c>
      <c r="AO26" s="149">
        <f t="shared" si="8"/>
        <v>3.7933289731850879</v>
      </c>
      <c r="AP26" s="112">
        <f t="shared" si="35"/>
        <v>31.589274035317199</v>
      </c>
      <c r="AQ26" s="112">
        <f t="shared" si="10"/>
        <v>42.969260954872468</v>
      </c>
      <c r="AR26" s="112">
        <f t="shared" si="11"/>
        <v>21.648136036625246</v>
      </c>
      <c r="AS26" s="136">
        <f t="shared" si="12"/>
        <v>6.2132112491824723</v>
      </c>
      <c r="AT26" s="112">
        <f t="shared" si="13"/>
        <v>25.506867233485934</v>
      </c>
      <c r="AU26" s="112">
        <f t="shared" si="14"/>
        <v>47.28580771746239</v>
      </c>
      <c r="AV26" s="112">
        <f t="shared" si="15"/>
        <v>20.994113799869197</v>
      </c>
      <c r="AW26" s="136">
        <f t="shared" si="16"/>
        <v>14.911706998037932</v>
      </c>
      <c r="AX26" s="112">
        <f t="shared" si="17"/>
        <v>30.477436232831916</v>
      </c>
      <c r="AY26" s="112">
        <f t="shared" si="18"/>
        <v>33.55134074558535</v>
      </c>
      <c r="AZ26" s="112">
        <f t="shared" si="37"/>
        <v>21.059516023544798</v>
      </c>
      <c r="BA26" s="136">
        <f t="shared" si="20"/>
        <v>8.6330935251798557</v>
      </c>
      <c r="BB26" s="112">
        <f t="shared" si="38"/>
        <v>27.01111837802485</v>
      </c>
      <c r="BC26" s="112">
        <f t="shared" si="22"/>
        <v>46.500981033355131</v>
      </c>
      <c r="BD26" s="112">
        <f t="shared" si="23"/>
        <v>17.854807063440155</v>
      </c>
      <c r="BE26" s="136">
        <f t="shared" si="39"/>
        <v>0.65402223675604965</v>
      </c>
      <c r="BF26" s="112">
        <f t="shared" si="25"/>
        <v>9.9411379986919552</v>
      </c>
      <c r="BG26" s="112">
        <f t="shared" si="40"/>
        <v>75.212557226945719</v>
      </c>
      <c r="BH26" s="112">
        <f t="shared" si="41"/>
        <v>14.19228253760628</v>
      </c>
    </row>
  </sheetData>
  <mergeCells count="17">
    <mergeCell ref="D2:E2"/>
    <mergeCell ref="AW7:AZ7"/>
    <mergeCell ref="BA7:BD7"/>
    <mergeCell ref="BE7:BH7"/>
    <mergeCell ref="AG7:AJ7"/>
    <mergeCell ref="AK7:AN7"/>
    <mergeCell ref="AO7:AR7"/>
    <mergeCell ref="AS7:AV7"/>
    <mergeCell ref="AF7:AF8"/>
    <mergeCell ref="S7:V7"/>
    <mergeCell ref="W7:Z7"/>
    <mergeCell ref="AA7:AD7"/>
    <mergeCell ref="B7:B8"/>
    <mergeCell ref="C7:F7"/>
    <mergeCell ref="G7:J7"/>
    <mergeCell ref="K7:N7"/>
    <mergeCell ref="O7: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58</v>
      </c>
    </row>
    <row r="2" spans="1:3" ht="18" x14ac:dyDescent="0.25">
      <c r="A2" s="32"/>
      <c r="B2" s="1" t="s">
        <v>103</v>
      </c>
    </row>
    <row r="3" spans="1:3" x14ac:dyDescent="0.25">
      <c r="B3" s="33" t="s">
        <v>61</v>
      </c>
    </row>
    <row r="4" spans="1:3" ht="18" x14ac:dyDescent="0.25">
      <c r="B4" s="1" t="s">
        <v>131</v>
      </c>
    </row>
    <row r="5" spans="1:3" ht="8.25" customHeight="1" x14ac:dyDescent="0.25"/>
    <row r="6" spans="1:3" x14ac:dyDescent="0.25">
      <c r="B6" s="196" t="s">
        <v>5</v>
      </c>
      <c r="C6" s="197"/>
    </row>
    <row r="7" spans="1:3" x14ac:dyDescent="0.25">
      <c r="B7" s="9" t="s">
        <v>6</v>
      </c>
      <c r="C7" s="34" t="s">
        <v>63</v>
      </c>
    </row>
    <row r="8" spans="1:3" x14ac:dyDescent="0.25">
      <c r="B8" s="9" t="s">
        <v>7</v>
      </c>
      <c r="C8" s="34" t="s">
        <v>64</v>
      </c>
    </row>
    <row r="9" spans="1:3" x14ac:dyDescent="0.25">
      <c r="B9" s="9" t="s">
        <v>8</v>
      </c>
      <c r="C9" s="34" t="s">
        <v>65</v>
      </c>
    </row>
    <row r="10" spans="1:3" x14ac:dyDescent="0.25">
      <c r="B10" s="9" t="s">
        <v>9</v>
      </c>
      <c r="C10" s="34" t="s">
        <v>74</v>
      </c>
    </row>
    <row r="11" spans="1:3" x14ac:dyDescent="0.25">
      <c r="B11" s="38"/>
      <c r="C11" s="39"/>
    </row>
    <row r="12" spans="1:3" x14ac:dyDescent="0.25">
      <c r="B12" s="198" t="s">
        <v>45</v>
      </c>
      <c r="C12" s="199"/>
    </row>
    <row r="13" spans="1:3" x14ac:dyDescent="0.25">
      <c r="B13" s="9" t="s">
        <v>38</v>
      </c>
      <c r="C13" s="34" t="s">
        <v>66</v>
      </c>
    </row>
    <row r="14" spans="1:3" x14ac:dyDescent="0.25">
      <c r="B14" s="9" t="s">
        <v>39</v>
      </c>
      <c r="C14" s="34" t="s">
        <v>67</v>
      </c>
    </row>
    <row r="15" spans="1:3" x14ac:dyDescent="0.25">
      <c r="B15" s="9" t="s">
        <v>40</v>
      </c>
      <c r="C15" s="34" t="s">
        <v>68</v>
      </c>
    </row>
    <row r="16" spans="1:3" x14ac:dyDescent="0.25">
      <c r="B16" s="9" t="s">
        <v>41</v>
      </c>
      <c r="C16" s="34" t="s">
        <v>69</v>
      </c>
    </row>
    <row r="17" spans="2:3" x14ac:dyDescent="0.25">
      <c r="B17" s="9" t="s">
        <v>42</v>
      </c>
      <c r="C17" s="34" t="s">
        <v>70</v>
      </c>
    </row>
    <row r="18" spans="2:3" x14ac:dyDescent="0.25">
      <c r="B18" s="9" t="s">
        <v>43</v>
      </c>
      <c r="C18" s="34" t="s">
        <v>71</v>
      </c>
    </row>
    <row r="19" spans="2:3" x14ac:dyDescent="0.25">
      <c r="B19" s="9" t="s">
        <v>44</v>
      </c>
      <c r="C19" s="34" t="s">
        <v>72</v>
      </c>
    </row>
    <row r="20" spans="2:3" x14ac:dyDescent="0.25">
      <c r="B20" s="38"/>
      <c r="C20" s="39"/>
    </row>
    <row r="21" spans="2:3" x14ac:dyDescent="0.25">
      <c r="B21" s="198" t="s">
        <v>75</v>
      </c>
      <c r="C21" s="199"/>
    </row>
    <row r="22" spans="2:3" ht="69.95" customHeight="1" x14ac:dyDescent="0.25">
      <c r="B22" s="9" t="s">
        <v>76</v>
      </c>
      <c r="C22" s="40" t="s">
        <v>79</v>
      </c>
    </row>
    <row r="23" spans="2:3" ht="69.95" customHeight="1" x14ac:dyDescent="0.25">
      <c r="B23" s="9" t="s">
        <v>77</v>
      </c>
      <c r="C23" s="40" t="s">
        <v>78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zoomScaleNormal="100" workbookViewId="0">
      <selection activeCell="F2" sqref="F2:G2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58</v>
      </c>
    </row>
    <row r="2" spans="1:24" ht="18" x14ac:dyDescent="0.25">
      <c r="A2" s="32"/>
      <c r="B2" s="1" t="s">
        <v>103</v>
      </c>
      <c r="F2" s="200" t="s">
        <v>132</v>
      </c>
      <c r="G2" s="200"/>
    </row>
    <row r="3" spans="1:24" x14ac:dyDescent="0.25">
      <c r="B3" s="33" t="s">
        <v>61</v>
      </c>
      <c r="F3" s="201" t="s">
        <v>133</v>
      </c>
    </row>
    <row r="4" spans="1:24" ht="18" customHeight="1" x14ac:dyDescent="0.25">
      <c r="B4" s="1" t="s">
        <v>62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168" t="s">
        <v>0</v>
      </c>
      <c r="C6" s="172" t="s">
        <v>46</v>
      </c>
      <c r="D6" s="172"/>
      <c r="E6" s="173"/>
      <c r="F6" s="177" t="s">
        <v>47</v>
      </c>
      <c r="G6" s="178"/>
      <c r="H6" s="178"/>
      <c r="I6" s="177" t="s">
        <v>54</v>
      </c>
      <c r="J6" s="178"/>
      <c r="K6" s="179"/>
      <c r="M6" s="168" t="s">
        <v>0</v>
      </c>
      <c r="N6" s="171" t="s">
        <v>46</v>
      </c>
      <c r="O6" s="172"/>
      <c r="P6" s="173"/>
      <c r="Q6" s="177" t="s">
        <v>47</v>
      </c>
      <c r="R6" s="178"/>
      <c r="S6" s="179"/>
      <c r="U6" s="168" t="s">
        <v>0</v>
      </c>
      <c r="V6" s="171" t="s">
        <v>57</v>
      </c>
      <c r="W6" s="172"/>
      <c r="X6" s="173"/>
    </row>
    <row r="7" spans="1:24" ht="27" customHeight="1" x14ac:dyDescent="0.25">
      <c r="B7" s="169"/>
      <c r="C7" s="16" t="s">
        <v>51</v>
      </c>
      <c r="D7" s="3" t="s">
        <v>48</v>
      </c>
      <c r="E7" s="3" t="s">
        <v>49</v>
      </c>
      <c r="F7" s="15" t="s">
        <v>51</v>
      </c>
      <c r="G7" s="15" t="s">
        <v>48</v>
      </c>
      <c r="H7" s="15" t="s">
        <v>49</v>
      </c>
      <c r="I7" s="15" t="s">
        <v>51</v>
      </c>
      <c r="J7" s="15" t="s">
        <v>48</v>
      </c>
      <c r="K7" s="18" t="s">
        <v>49</v>
      </c>
      <c r="M7" s="169"/>
      <c r="N7" s="16" t="s">
        <v>51</v>
      </c>
      <c r="O7" s="3" t="s">
        <v>48</v>
      </c>
      <c r="P7" s="3" t="s">
        <v>49</v>
      </c>
      <c r="Q7" s="15" t="s">
        <v>51</v>
      </c>
      <c r="R7" s="15" t="s">
        <v>48</v>
      </c>
      <c r="S7" s="18" t="s">
        <v>49</v>
      </c>
      <c r="U7" s="169"/>
      <c r="V7" s="22" t="s">
        <v>51</v>
      </c>
      <c r="W7" s="3" t="s">
        <v>48</v>
      </c>
      <c r="X7" s="3" t="s">
        <v>49</v>
      </c>
    </row>
    <row r="8" spans="1:24" x14ac:dyDescent="0.25">
      <c r="B8" s="170"/>
      <c r="C8" s="174" t="s">
        <v>50</v>
      </c>
      <c r="D8" s="176"/>
      <c r="E8" s="17" t="s">
        <v>52</v>
      </c>
      <c r="F8" s="174" t="s">
        <v>50</v>
      </c>
      <c r="G8" s="176"/>
      <c r="H8" s="17" t="s">
        <v>52</v>
      </c>
      <c r="I8" s="174" t="s">
        <v>53</v>
      </c>
      <c r="J8" s="175"/>
      <c r="K8" s="176"/>
      <c r="M8" s="170"/>
      <c r="N8" s="174" t="s">
        <v>53</v>
      </c>
      <c r="O8" s="175"/>
      <c r="P8" s="176"/>
      <c r="Q8" s="174" t="s">
        <v>53</v>
      </c>
      <c r="R8" s="175"/>
      <c r="S8" s="176"/>
      <c r="U8" s="170"/>
      <c r="V8" s="174" t="s">
        <v>53</v>
      </c>
      <c r="W8" s="175"/>
      <c r="X8" s="176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8883</v>
      </c>
      <c r="D10" s="7">
        <v>1138424</v>
      </c>
      <c r="E10" s="7">
        <v>207599.19500599999</v>
      </c>
      <c r="F10" s="7">
        <v>5785</v>
      </c>
      <c r="G10" s="7">
        <v>786183</v>
      </c>
      <c r="H10" s="7">
        <v>164611.03086200001</v>
      </c>
      <c r="I10" s="11">
        <f>F10/C10*100</f>
        <v>65.124394911628954</v>
      </c>
      <c r="J10" s="11">
        <f t="shared" ref="J10:K10" si="0">G10/D10*100</f>
        <v>69.058891941842404</v>
      </c>
      <c r="K10" s="11">
        <f t="shared" si="0"/>
        <v>79.292711543145657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99.999999999999972</v>
      </c>
      <c r="U10" s="6" t="s">
        <v>4</v>
      </c>
      <c r="V10" s="11">
        <f>F10/C10*100</f>
        <v>65.124394911628954</v>
      </c>
      <c r="W10" s="11">
        <f t="shared" ref="W10:X10" si="2">G10/D10*100</f>
        <v>69.058891941842404</v>
      </c>
      <c r="X10" s="11">
        <f t="shared" si="2"/>
        <v>79.292711543145657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1881</v>
      </c>
      <c r="D12" s="10">
        <v>9281</v>
      </c>
      <c r="E12" s="10">
        <v>1033.528879</v>
      </c>
      <c r="F12" s="10">
        <v>1219</v>
      </c>
      <c r="G12" s="10">
        <v>6040</v>
      </c>
      <c r="H12" s="10">
        <v>681.52062699999999</v>
      </c>
      <c r="I12" s="13">
        <f t="shared" ref="I12:I26" si="3">F12/C12*100</f>
        <v>64.805954279638485</v>
      </c>
      <c r="J12" s="13">
        <f t="shared" ref="J12:J26" si="4">G12/D12*100</f>
        <v>65.07919405236504</v>
      </c>
      <c r="K12" s="13">
        <f t="shared" ref="K12:K26" si="5">H12/E12*100</f>
        <v>65.941130513877013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21.071737251512531</v>
      </c>
      <c r="R12" s="13">
        <f>G12/$G$10*100</f>
        <v>0.76826896536811407</v>
      </c>
      <c r="S12" s="13">
        <f>H12/$H$10*100</f>
        <v>0.4140188075071019</v>
      </c>
      <c r="U12" s="9" t="s">
        <v>6</v>
      </c>
      <c r="V12" s="13">
        <f t="shared" ref="V12:V22" si="6">F12/C12*100</f>
        <v>64.805954279638485</v>
      </c>
      <c r="W12" s="13">
        <f t="shared" ref="W12:W23" si="7">G12/D12*100</f>
        <v>65.07919405236504</v>
      </c>
      <c r="X12" s="13">
        <f t="shared" ref="X12:X23" si="8">H12/E12*100</f>
        <v>65.941130513877013</v>
      </c>
    </row>
    <row r="13" spans="1:24" x14ac:dyDescent="0.2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2067</v>
      </c>
      <c r="G13" s="10">
        <v>44196</v>
      </c>
      <c r="H13" s="10">
        <v>5947.3884710000002</v>
      </c>
      <c r="I13" s="13">
        <f t="shared" si="3"/>
        <v>62.864963503649641</v>
      </c>
      <c r="J13" s="13">
        <f t="shared" si="4"/>
        <v>63.372526527100661</v>
      </c>
      <c r="K13" s="13">
        <f t="shared" si="5"/>
        <v>64.381358228335543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35.730337078651687</v>
      </c>
      <c r="R13" s="13">
        <f t="shared" ref="R13:R15" si="13">G13/$G$10*100</f>
        <v>5.6215919194386039</v>
      </c>
      <c r="S13" s="13">
        <f t="shared" ref="S13:S15" si="14">H13/$H$10*100</f>
        <v>3.6129950950771539</v>
      </c>
      <c r="U13" s="9" t="s">
        <v>7</v>
      </c>
      <c r="V13" s="13">
        <f t="shared" si="6"/>
        <v>62.864963503649641</v>
      </c>
      <c r="W13" s="13">
        <f t="shared" si="7"/>
        <v>63.372526527100661</v>
      </c>
      <c r="X13" s="13">
        <f t="shared" si="8"/>
        <v>64.381358228335543</v>
      </c>
    </row>
    <row r="14" spans="1:24" x14ac:dyDescent="0.2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1669</v>
      </c>
      <c r="G14" s="10">
        <v>159151</v>
      </c>
      <c r="H14" s="10">
        <v>24397.432865999999</v>
      </c>
      <c r="I14" s="13">
        <f t="shared" si="3"/>
        <v>65.348472983555212</v>
      </c>
      <c r="J14" s="13">
        <f t="shared" si="4"/>
        <v>64.993282232014153</v>
      </c>
      <c r="K14" s="13">
        <f t="shared" si="5"/>
        <v>66.311200625638605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28.850475367329299</v>
      </c>
      <c r="R14" s="13">
        <f t="shared" si="13"/>
        <v>20.24350564690409</v>
      </c>
      <c r="S14" s="13">
        <f t="shared" si="14"/>
        <v>14.82126242587797</v>
      </c>
      <c r="U14" s="9" t="s">
        <v>8</v>
      </c>
      <c r="V14" s="13">
        <f t="shared" si="6"/>
        <v>65.348472983555212</v>
      </c>
      <c r="W14" s="13">
        <f t="shared" si="7"/>
        <v>64.993282232014153</v>
      </c>
      <c r="X14" s="13">
        <f t="shared" si="8"/>
        <v>66.311200625638605</v>
      </c>
    </row>
    <row r="15" spans="1:24" x14ac:dyDescent="0.2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830</v>
      </c>
      <c r="G15" s="10">
        <v>576796</v>
      </c>
      <c r="H15" s="10">
        <v>133584.68889799999</v>
      </c>
      <c r="I15" s="13">
        <f t="shared" si="3"/>
        <v>71.551724137931032</v>
      </c>
      <c r="J15" s="13">
        <f t="shared" si="4"/>
        <v>70.813352485482426</v>
      </c>
      <c r="K15" s="13">
        <f t="shared" si="5"/>
        <v>83.211883363544857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14.347450302506481</v>
      </c>
      <c r="R15" s="13">
        <f t="shared" si="13"/>
        <v>73.366633468289194</v>
      </c>
      <c r="S15" s="13">
        <f t="shared" si="14"/>
        <v>81.151723671537752</v>
      </c>
      <c r="U15" s="9" t="s">
        <v>9</v>
      </c>
      <c r="V15" s="13">
        <f t="shared" si="6"/>
        <v>71.551724137931032</v>
      </c>
      <c r="W15" s="13">
        <f t="shared" si="7"/>
        <v>70.813352485482426</v>
      </c>
      <c r="X15" s="13">
        <f t="shared" si="8"/>
        <v>83.211883363544857</v>
      </c>
    </row>
    <row r="16" spans="1:24" x14ac:dyDescent="0.25">
      <c r="B16" s="4" t="s">
        <v>45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45</v>
      </c>
      <c r="N16" s="8"/>
      <c r="O16" s="8"/>
      <c r="P16" s="8"/>
      <c r="Q16" s="8"/>
      <c r="R16" s="8"/>
      <c r="S16" s="8"/>
      <c r="U16" s="4" t="s">
        <v>45</v>
      </c>
      <c r="V16" s="8"/>
      <c r="W16" s="8"/>
      <c r="X16" s="8"/>
    </row>
    <row r="17" spans="2:24" x14ac:dyDescent="0.25">
      <c r="B17" s="9" t="s">
        <v>38</v>
      </c>
      <c r="C17" s="10">
        <v>2496</v>
      </c>
      <c r="D17" s="10">
        <v>331316</v>
      </c>
      <c r="E17" s="10">
        <v>84051.342176999999</v>
      </c>
      <c r="F17" s="10">
        <v>1660</v>
      </c>
      <c r="G17" s="10">
        <v>234818</v>
      </c>
      <c r="H17" s="10">
        <v>68164.879365000001</v>
      </c>
      <c r="I17" s="13">
        <f t="shared" si="3"/>
        <v>66.506410256410248</v>
      </c>
      <c r="J17" s="13">
        <f t="shared" si="4"/>
        <v>70.874331453959357</v>
      </c>
      <c r="K17" s="13">
        <f t="shared" si="5"/>
        <v>81.099096813296086</v>
      </c>
      <c r="M17" s="9" t="s">
        <v>38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28.694900605012961</v>
      </c>
      <c r="R17" s="13">
        <f>G17/$G$10*100</f>
        <v>29.868109587716855</v>
      </c>
      <c r="S17" s="13">
        <f>H17/$H$10*100</f>
        <v>41.409666781168106</v>
      </c>
      <c r="U17" s="9" t="s">
        <v>38</v>
      </c>
      <c r="V17" s="13">
        <f t="shared" si="6"/>
        <v>66.506410256410248</v>
      </c>
      <c r="W17" s="13">
        <f t="shared" si="7"/>
        <v>70.874331453959357</v>
      </c>
      <c r="X17" s="13">
        <f t="shared" si="8"/>
        <v>81.099096813296086</v>
      </c>
    </row>
    <row r="18" spans="2:24" x14ac:dyDescent="0.25">
      <c r="B18" s="9" t="s">
        <v>39</v>
      </c>
      <c r="C18" s="10">
        <v>1022</v>
      </c>
      <c r="D18" s="10">
        <v>66734</v>
      </c>
      <c r="E18" s="10">
        <v>8947.0154390000007</v>
      </c>
      <c r="F18" s="10">
        <v>631</v>
      </c>
      <c r="G18" s="10">
        <v>41383</v>
      </c>
      <c r="H18" s="10">
        <v>5681.9223279999997</v>
      </c>
      <c r="I18" s="13">
        <f t="shared" si="3"/>
        <v>61.741682974559687</v>
      </c>
      <c r="J18" s="13">
        <f t="shared" si="4"/>
        <v>62.011868013306561</v>
      </c>
      <c r="K18" s="13">
        <f t="shared" si="5"/>
        <v>63.506343168164491</v>
      </c>
      <c r="M18" s="9" t="s">
        <v>39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10.90751944684529</v>
      </c>
      <c r="R18" s="13">
        <f t="shared" ref="R18:R23" si="19">G18/$G$10*100</f>
        <v>5.2637871844087192</v>
      </c>
      <c r="S18" s="13">
        <f t="shared" ref="S18:S23" si="20">H18/$H$10*100</f>
        <v>3.4517263504432951</v>
      </c>
      <c r="U18" s="9" t="s">
        <v>39</v>
      </c>
      <c r="V18" s="13">
        <f t="shared" si="6"/>
        <v>61.741682974559687</v>
      </c>
      <c r="W18" s="13">
        <f t="shared" si="7"/>
        <v>62.011868013306561</v>
      </c>
      <c r="X18" s="13">
        <f t="shared" si="8"/>
        <v>63.506343168164491</v>
      </c>
    </row>
    <row r="19" spans="2:24" x14ac:dyDescent="0.25">
      <c r="B19" s="9" t="s">
        <v>40</v>
      </c>
      <c r="C19" s="10">
        <v>2710</v>
      </c>
      <c r="D19" s="10">
        <v>238856</v>
      </c>
      <c r="E19" s="10">
        <v>73928.042906000002</v>
      </c>
      <c r="F19" s="10">
        <v>1763</v>
      </c>
      <c r="G19" s="10">
        <v>186181</v>
      </c>
      <c r="H19" s="10">
        <v>60188.554371999999</v>
      </c>
      <c r="I19" s="13">
        <f t="shared" si="3"/>
        <v>65.055350553505534</v>
      </c>
      <c r="J19" s="13">
        <f t="shared" si="4"/>
        <v>77.946963861071112</v>
      </c>
      <c r="K19" s="13">
        <f t="shared" si="5"/>
        <v>81.415051726081998</v>
      </c>
      <c r="M19" s="9" t="s">
        <v>40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30.475367329299914</v>
      </c>
      <c r="R19" s="13">
        <f t="shared" si="19"/>
        <v>23.681636463774975</v>
      </c>
      <c r="S19" s="13">
        <f t="shared" si="20"/>
        <v>36.564107555136118</v>
      </c>
      <c r="U19" s="9" t="s">
        <v>40</v>
      </c>
      <c r="V19" s="13">
        <f t="shared" si="6"/>
        <v>65.055350553505534</v>
      </c>
      <c r="W19" s="13">
        <f t="shared" si="7"/>
        <v>77.946963861071112</v>
      </c>
      <c r="X19" s="13">
        <f t="shared" si="8"/>
        <v>81.415051726081998</v>
      </c>
    </row>
    <row r="20" spans="2:24" x14ac:dyDescent="0.25">
      <c r="B20" s="9" t="s">
        <v>41</v>
      </c>
      <c r="C20" s="10">
        <v>284</v>
      </c>
      <c r="D20" s="10">
        <v>75411</v>
      </c>
      <c r="E20" s="10">
        <v>12340.078489</v>
      </c>
      <c r="F20" s="10">
        <v>196</v>
      </c>
      <c r="G20" s="10">
        <v>62660</v>
      </c>
      <c r="H20" s="10">
        <v>9977.2644409999994</v>
      </c>
      <c r="I20" s="13">
        <f t="shared" si="3"/>
        <v>69.014084507042256</v>
      </c>
      <c r="J20" s="13">
        <f t="shared" si="4"/>
        <v>83.091326199095633</v>
      </c>
      <c r="K20" s="13">
        <f t="shared" si="5"/>
        <v>80.85252010263774</v>
      </c>
      <c r="M20" s="9" t="s">
        <v>41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3.3880726015557481</v>
      </c>
      <c r="R20" s="13">
        <f t="shared" si="19"/>
        <v>7.9701545314513291</v>
      </c>
      <c r="S20" s="13">
        <f t="shared" si="20"/>
        <v>6.0611153388404073</v>
      </c>
      <c r="U20" s="9" t="s">
        <v>41</v>
      </c>
      <c r="V20" s="13">
        <f t="shared" si="6"/>
        <v>69.014084507042256</v>
      </c>
      <c r="W20" s="13">
        <f t="shared" si="7"/>
        <v>83.091326199095633</v>
      </c>
      <c r="X20" s="13">
        <f t="shared" si="8"/>
        <v>80.85252010263774</v>
      </c>
    </row>
    <row r="21" spans="2:24" x14ac:dyDescent="0.25">
      <c r="B21" s="9" t="s">
        <v>42</v>
      </c>
      <c r="C21" s="10">
        <v>579</v>
      </c>
      <c r="D21" s="10">
        <v>67283</v>
      </c>
      <c r="E21" s="10">
        <v>3612.6820360000002</v>
      </c>
      <c r="F21" s="10">
        <v>372</v>
      </c>
      <c r="G21" s="10">
        <v>39768</v>
      </c>
      <c r="H21" s="10">
        <v>2316.2920359999998</v>
      </c>
      <c r="I21" s="13">
        <f t="shared" si="3"/>
        <v>64.248704663212436</v>
      </c>
      <c r="J21" s="13">
        <f t="shared" si="4"/>
        <v>59.105569014461302</v>
      </c>
      <c r="K21" s="13">
        <f t="shared" si="5"/>
        <v>64.115579863336734</v>
      </c>
      <c r="M21" s="9" t="s">
        <v>42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6.4304235090751947</v>
      </c>
      <c r="R21" s="13">
        <f t="shared" si="19"/>
        <v>5.0583642739667489</v>
      </c>
      <c r="S21" s="13">
        <f t="shared" si="20"/>
        <v>1.4071305087335488</v>
      </c>
      <c r="U21" s="9" t="s">
        <v>42</v>
      </c>
      <c r="V21" s="13">
        <f t="shared" si="6"/>
        <v>64.248704663212436</v>
      </c>
      <c r="W21" s="13">
        <f t="shared" si="7"/>
        <v>59.105569014461302</v>
      </c>
      <c r="X21" s="13">
        <f t="shared" si="8"/>
        <v>64.115579863336734</v>
      </c>
    </row>
    <row r="22" spans="2:24" x14ac:dyDescent="0.25">
      <c r="B22" s="9" t="s">
        <v>43</v>
      </c>
      <c r="C22" s="10">
        <v>343</v>
      </c>
      <c r="D22" s="10">
        <v>45371</v>
      </c>
      <c r="E22" s="10">
        <v>8976.50857</v>
      </c>
      <c r="F22" s="10">
        <v>225</v>
      </c>
      <c r="G22" s="10">
        <v>33170</v>
      </c>
      <c r="H22" s="10">
        <v>7516.8730759999999</v>
      </c>
      <c r="I22" s="13">
        <f t="shared" si="3"/>
        <v>65.597667638483969</v>
      </c>
      <c r="J22" s="13">
        <f t="shared" si="4"/>
        <v>73.108373189923086</v>
      </c>
      <c r="K22" s="13">
        <f t="shared" si="5"/>
        <v>83.739385055809066</v>
      </c>
      <c r="M22" s="9" t="s">
        <v>43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3.8893690579083837</v>
      </c>
      <c r="R22" s="13">
        <f t="shared" si="19"/>
        <v>4.2191194670960828</v>
      </c>
      <c r="S22" s="13">
        <f t="shared" si="20"/>
        <v>4.5664455393039205</v>
      </c>
      <c r="U22" s="9" t="s">
        <v>43</v>
      </c>
      <c r="V22" s="13">
        <f t="shared" si="6"/>
        <v>65.597667638483969</v>
      </c>
      <c r="W22" s="13">
        <f t="shared" si="7"/>
        <v>73.108373189923086</v>
      </c>
      <c r="X22" s="13">
        <f t="shared" si="8"/>
        <v>83.739385055809066</v>
      </c>
    </row>
    <row r="23" spans="2:24" x14ac:dyDescent="0.25">
      <c r="B23" s="9" t="s">
        <v>44</v>
      </c>
      <c r="C23" s="10">
        <v>1449</v>
      </c>
      <c r="D23" s="10">
        <v>313453</v>
      </c>
      <c r="E23" s="10">
        <v>15743.525389</v>
      </c>
      <c r="F23" s="10">
        <v>938</v>
      </c>
      <c r="G23" s="10">
        <v>188203</v>
      </c>
      <c r="H23" s="10">
        <v>10765.245244</v>
      </c>
      <c r="I23" s="13">
        <f t="shared" si="3"/>
        <v>64.734299516908209</v>
      </c>
      <c r="J23" s="13">
        <f t="shared" si="4"/>
        <v>60.041856354860222</v>
      </c>
      <c r="K23" s="13">
        <f t="shared" si="5"/>
        <v>68.378873079606905</v>
      </c>
      <c r="M23" s="9" t="s">
        <v>44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16.214347450302508</v>
      </c>
      <c r="R23" s="13">
        <f t="shared" si="19"/>
        <v>23.938828491585294</v>
      </c>
      <c r="S23" s="13">
        <f t="shared" si="20"/>
        <v>6.5398079263745901</v>
      </c>
      <c r="U23" s="9" t="s">
        <v>44</v>
      </c>
      <c r="V23" s="13">
        <f>F23/C23*100</f>
        <v>64.734299516908209</v>
      </c>
      <c r="W23" s="13">
        <f t="shared" si="7"/>
        <v>60.041856354860222</v>
      </c>
      <c r="X23" s="13">
        <f t="shared" si="8"/>
        <v>68.378873079606905</v>
      </c>
    </row>
    <row r="24" spans="2:24" x14ac:dyDescent="0.25">
      <c r="B24" s="4" t="s">
        <v>75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75</v>
      </c>
      <c r="N24" s="10"/>
      <c r="O24" s="10"/>
      <c r="P24" s="10"/>
      <c r="Q24" s="10"/>
      <c r="R24" s="10"/>
      <c r="S24" s="10"/>
      <c r="T24" s="13"/>
      <c r="U24" s="4" t="s">
        <v>75</v>
      </c>
      <c r="V24" s="10"/>
      <c r="W24" s="10"/>
      <c r="X24" s="10"/>
    </row>
    <row r="25" spans="2:24" x14ac:dyDescent="0.25">
      <c r="B25" s="9" t="s">
        <v>76</v>
      </c>
      <c r="C25" s="10">
        <v>6554</v>
      </c>
      <c r="D25" s="10">
        <v>751613</v>
      </c>
      <c r="E25" s="10">
        <v>117248.282947</v>
      </c>
      <c r="F25" s="10">
        <v>4250</v>
      </c>
      <c r="G25" s="10">
        <v>522255</v>
      </c>
      <c r="H25" s="10">
        <v>93330.375887000002</v>
      </c>
      <c r="I25" s="41">
        <f t="shared" si="3"/>
        <v>64.845895636252664</v>
      </c>
      <c r="J25" s="41">
        <f t="shared" si="4"/>
        <v>69.484561868940531</v>
      </c>
      <c r="K25" s="41">
        <f t="shared" si="5"/>
        <v>79.600633409009774</v>
      </c>
      <c r="M25" s="9" t="s">
        <v>76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73.465859982713908</v>
      </c>
      <c r="R25" s="13">
        <f>G25/$G$10*100</f>
        <v>66.429190150384827</v>
      </c>
      <c r="S25" s="13">
        <f>H25/$H$10*100</f>
        <v>56.697522273123099</v>
      </c>
      <c r="T25" s="13"/>
      <c r="U25" s="9" t="s">
        <v>76</v>
      </c>
      <c r="V25" s="41">
        <f>F25/C25*100</f>
        <v>64.845895636252664</v>
      </c>
      <c r="W25" s="41">
        <f t="shared" ref="W25" si="21">G25/D25*100</f>
        <v>69.484561868940531</v>
      </c>
      <c r="X25" s="41">
        <f t="shared" ref="X25" si="22">H25/E25*100</f>
        <v>79.600633409009774</v>
      </c>
    </row>
    <row r="26" spans="2:24" x14ac:dyDescent="0.25">
      <c r="B26" s="9" t="s">
        <v>77</v>
      </c>
      <c r="C26" s="10">
        <v>2329</v>
      </c>
      <c r="D26" s="10">
        <v>386811</v>
      </c>
      <c r="E26" s="10">
        <v>90350.912058999995</v>
      </c>
      <c r="F26" s="10">
        <v>1535</v>
      </c>
      <c r="G26" s="10">
        <v>263928</v>
      </c>
      <c r="H26" s="10">
        <v>71280.654974999998</v>
      </c>
      <c r="I26" s="41">
        <f t="shared" si="3"/>
        <v>65.908115070845852</v>
      </c>
      <c r="J26" s="41">
        <f t="shared" si="4"/>
        <v>68.231772105757074</v>
      </c>
      <c r="K26" s="41">
        <f t="shared" si="5"/>
        <v>78.893121663733794</v>
      </c>
      <c r="M26" s="9" t="s">
        <v>77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26.534140017286084</v>
      </c>
      <c r="R26" s="13">
        <f t="shared" ref="R26" si="27">G26/$G$10*100</f>
        <v>33.570809849615166</v>
      </c>
      <c r="S26" s="13">
        <f t="shared" ref="S26" si="28">H26/$H$10*100</f>
        <v>43.302477726876887</v>
      </c>
      <c r="T26" s="13"/>
      <c r="U26" s="9" t="s">
        <v>77</v>
      </c>
      <c r="V26" s="41">
        <f>F26/C26*100</f>
        <v>65.908115070845852</v>
      </c>
      <c r="W26" s="41">
        <f t="shared" ref="W26" si="29">G26/D26*100</f>
        <v>68.231772105757074</v>
      </c>
      <c r="X26" s="41">
        <f t="shared" ref="X26" si="30">H26/E26*100</f>
        <v>78.893121663733794</v>
      </c>
    </row>
    <row r="32" spans="2:24" x14ac:dyDescent="0.25">
      <c r="F32" s="202"/>
    </row>
  </sheetData>
  <mergeCells count="16">
    <mergeCell ref="F2:G2"/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58</v>
      </c>
    </row>
    <row r="2" spans="1:10" ht="18" x14ac:dyDescent="0.25">
      <c r="A2" s="32"/>
      <c r="B2" s="1" t="s">
        <v>103</v>
      </c>
      <c r="D2" s="200" t="s">
        <v>132</v>
      </c>
      <c r="E2" s="200"/>
    </row>
    <row r="3" spans="1:10" x14ac:dyDescent="0.25">
      <c r="B3" s="33" t="s">
        <v>61</v>
      </c>
    </row>
    <row r="4" spans="1:10" ht="18" customHeight="1" x14ac:dyDescent="0.25">
      <c r="B4" s="1" t="s">
        <v>80</v>
      </c>
      <c r="C4" s="1"/>
      <c r="D4" s="1"/>
      <c r="E4" s="1"/>
    </row>
    <row r="5" spans="1:10" ht="4.5" customHeight="1" x14ac:dyDescent="0.25"/>
    <row r="6" spans="1:10" x14ac:dyDescent="0.25">
      <c r="B6" s="20" t="s">
        <v>55</v>
      </c>
      <c r="G6" s="20" t="s">
        <v>56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5506</v>
      </c>
      <c r="D9" s="7">
        <v>249</v>
      </c>
      <c r="E9" s="7">
        <v>30</v>
      </c>
      <c r="G9" s="6" t="s">
        <v>4</v>
      </c>
      <c r="H9" s="11">
        <f>C9/($C$9+$D$9+$E$9)*100</f>
        <v>95.177182368193598</v>
      </c>
      <c r="I9" s="11">
        <f t="shared" ref="I9:J9" si="0">D9/($C$9+$D$9+$E$9)*100</f>
        <v>4.3042350907519449</v>
      </c>
      <c r="J9" s="11">
        <f t="shared" si="0"/>
        <v>0.51858254105445112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1137</v>
      </c>
      <c r="D11" s="10">
        <v>73</v>
      </c>
      <c r="E11" s="10">
        <v>9</v>
      </c>
      <c r="G11" s="9" t="s">
        <v>6</v>
      </c>
      <c r="H11" s="13">
        <f>C11/($C$11+$D$11+$E$11)*100</f>
        <v>93.273174733388018</v>
      </c>
      <c r="I11" s="13">
        <f t="shared" ref="I11:J11" si="1">D11/($C$11+$D$11+$E$11)*100</f>
        <v>5.9885151763740767</v>
      </c>
      <c r="J11" s="13">
        <f t="shared" si="1"/>
        <v>0.73831009023789984</v>
      </c>
    </row>
    <row r="12" spans="1:10" x14ac:dyDescent="0.25">
      <c r="B12" s="9" t="s">
        <v>7</v>
      </c>
      <c r="C12" s="10">
        <v>1964</v>
      </c>
      <c r="D12" s="10">
        <v>91</v>
      </c>
      <c r="E12" s="10">
        <v>12</v>
      </c>
      <c r="G12" s="9" t="s">
        <v>7</v>
      </c>
      <c r="H12" s="13">
        <f>C12/($C$12+$D$12+$E$12)*100</f>
        <v>95.016932752781813</v>
      </c>
      <c r="I12" s="13">
        <f t="shared" ref="I12:J12" si="2">D12/($C$12+$D$12+$E$12)*100</f>
        <v>4.4025157232704402</v>
      </c>
      <c r="J12" s="13">
        <f t="shared" si="2"/>
        <v>0.58055152394775034</v>
      </c>
    </row>
    <row r="13" spans="1:10" x14ac:dyDescent="0.25">
      <c r="B13" s="9" t="s">
        <v>8</v>
      </c>
      <c r="C13" s="10">
        <v>1588</v>
      </c>
      <c r="D13" s="10">
        <v>74</v>
      </c>
      <c r="E13" s="10">
        <v>7</v>
      </c>
      <c r="G13" s="9" t="s">
        <v>8</v>
      </c>
      <c r="H13" s="13">
        <f>C13/($C$13+$D$13+$E$13)*100</f>
        <v>95.146794487717202</v>
      </c>
      <c r="I13" s="13">
        <f t="shared" ref="I13:J13" si="3">D13/($C$13+$D$13+$E$13)*100</f>
        <v>4.4337926902336724</v>
      </c>
      <c r="J13" s="13">
        <f t="shared" si="3"/>
        <v>0.41941282204913122</v>
      </c>
    </row>
    <row r="14" spans="1:10" x14ac:dyDescent="0.25">
      <c r="B14" s="9" t="s">
        <v>9</v>
      </c>
      <c r="C14" s="10">
        <v>817</v>
      </c>
      <c r="D14" s="10">
        <v>11</v>
      </c>
      <c r="E14" s="10">
        <v>2</v>
      </c>
      <c r="G14" s="9" t="s">
        <v>9</v>
      </c>
      <c r="H14" s="13">
        <f>C14/($C$14+$D$14+$E$14)*100</f>
        <v>98.433734939759034</v>
      </c>
      <c r="I14" s="13">
        <f t="shared" ref="I14:J14" si="4">D14/($C$14+$D$14+$E$14)*100</f>
        <v>1.3253012048192772</v>
      </c>
      <c r="J14" s="13">
        <f t="shared" si="4"/>
        <v>0.24096385542168677</v>
      </c>
    </row>
    <row r="15" spans="1:10" x14ac:dyDescent="0.25">
      <c r="B15" s="4" t="s">
        <v>45</v>
      </c>
      <c r="C15" s="8"/>
      <c r="D15" s="8"/>
      <c r="E15" s="8"/>
      <c r="G15" s="4" t="s">
        <v>45</v>
      </c>
      <c r="H15" s="8"/>
      <c r="I15" s="8"/>
      <c r="J15" s="8"/>
    </row>
    <row r="16" spans="1:10" x14ac:dyDescent="0.25">
      <c r="B16" s="9" t="s">
        <v>38</v>
      </c>
      <c r="C16" s="10">
        <v>1622</v>
      </c>
      <c r="D16" s="10">
        <v>35</v>
      </c>
      <c r="E16" s="10">
        <v>3</v>
      </c>
      <c r="G16" s="9" t="s">
        <v>38</v>
      </c>
      <c r="H16" s="13">
        <f>C16/($C$16+$D$16+$E$16)*100</f>
        <v>97.710843373493972</v>
      </c>
      <c r="I16" s="13">
        <f t="shared" ref="I16:J16" si="5">D16/($C$16+$D$16+$E$16)*100</f>
        <v>2.1084337349397591</v>
      </c>
      <c r="J16" s="13">
        <f t="shared" si="5"/>
        <v>0.18072289156626506</v>
      </c>
    </row>
    <row r="17" spans="2:10" x14ac:dyDescent="0.25">
      <c r="B17" s="9" t="s">
        <v>39</v>
      </c>
      <c r="C17" s="10">
        <v>614</v>
      </c>
      <c r="D17" s="10">
        <v>15</v>
      </c>
      <c r="E17" s="10">
        <v>2</v>
      </c>
      <c r="G17" s="9" t="s">
        <v>39</v>
      </c>
      <c r="H17" s="13">
        <f>C17/($C$17+$D$17+$E$17)*100</f>
        <v>97.305863708399372</v>
      </c>
      <c r="I17" s="13">
        <f t="shared" ref="I17:J17" si="6">D17/($C$17+$D$17+$E$17)*100</f>
        <v>2.3771790808240887</v>
      </c>
      <c r="J17" s="13">
        <f t="shared" si="6"/>
        <v>0.31695721077654515</v>
      </c>
    </row>
    <row r="18" spans="2:10" x14ac:dyDescent="0.25">
      <c r="B18" s="9" t="s">
        <v>40</v>
      </c>
      <c r="C18" s="10">
        <v>1715</v>
      </c>
      <c r="D18" s="10">
        <v>37</v>
      </c>
      <c r="E18" s="10">
        <v>11</v>
      </c>
      <c r="G18" s="9" t="s">
        <v>40</v>
      </c>
      <c r="H18" s="13">
        <f>C18/($C$18+$D$18+$E$18)*100</f>
        <v>97.277368122518439</v>
      </c>
      <c r="I18" s="13">
        <f t="shared" ref="I18:J18" si="7">D18/($C$18+$D$18+$E$18)*100</f>
        <v>2.0986954055587068</v>
      </c>
      <c r="J18" s="13">
        <f t="shared" si="7"/>
        <v>0.62393647192285884</v>
      </c>
    </row>
    <row r="19" spans="2:10" x14ac:dyDescent="0.25">
      <c r="B19" s="9" t="s">
        <v>41</v>
      </c>
      <c r="C19" s="10">
        <v>188</v>
      </c>
      <c r="D19" s="10">
        <v>7</v>
      </c>
      <c r="E19" s="10">
        <v>1</v>
      </c>
      <c r="G19" s="9" t="s">
        <v>41</v>
      </c>
      <c r="H19" s="13">
        <f>C19/($C$19+$D$19+$E$19)*100</f>
        <v>95.918367346938766</v>
      </c>
      <c r="I19" s="13">
        <f t="shared" ref="I19:J19" si="8">D19/($C$19+$D$19+$E$19)*100</f>
        <v>3.5714285714285712</v>
      </c>
      <c r="J19" s="13">
        <f t="shared" si="8"/>
        <v>0.51020408163265307</v>
      </c>
    </row>
    <row r="20" spans="2:10" x14ac:dyDescent="0.25">
      <c r="B20" s="9" t="s">
        <v>42</v>
      </c>
      <c r="C20" s="10">
        <v>286</v>
      </c>
      <c r="D20" s="10">
        <v>77</v>
      </c>
      <c r="E20" s="10">
        <v>9</v>
      </c>
      <c r="G20" s="9" t="s">
        <v>42</v>
      </c>
      <c r="H20" s="13">
        <f>C20/($C$20+$D$20+$E$20)*100</f>
        <v>76.881720430107521</v>
      </c>
      <c r="I20" s="13">
        <f t="shared" ref="I20:J20" si="9">D20/($C$20+$D$20+$E$20)*100</f>
        <v>20.698924731182796</v>
      </c>
      <c r="J20" s="13">
        <f t="shared" si="9"/>
        <v>2.4193548387096775</v>
      </c>
    </row>
    <row r="21" spans="2:10" x14ac:dyDescent="0.25">
      <c r="B21" s="9" t="s">
        <v>43</v>
      </c>
      <c r="C21" s="10">
        <v>217</v>
      </c>
      <c r="D21" s="10">
        <v>8</v>
      </c>
      <c r="E21" s="10">
        <v>0</v>
      </c>
      <c r="G21" s="9" t="s">
        <v>43</v>
      </c>
      <c r="H21" s="13">
        <f>C21/($C$21+$D$21+$E$21)*100</f>
        <v>96.444444444444443</v>
      </c>
      <c r="I21" s="13">
        <f t="shared" ref="I21:J21" si="10">D21/($C$21+$D$21+$E$21)*100</f>
        <v>3.5555555555555554</v>
      </c>
      <c r="J21" s="13">
        <f t="shared" si="10"/>
        <v>0</v>
      </c>
    </row>
    <row r="22" spans="2:10" x14ac:dyDescent="0.25">
      <c r="B22" s="9" t="s">
        <v>44</v>
      </c>
      <c r="C22" s="10">
        <v>864</v>
      </c>
      <c r="D22" s="10">
        <v>70</v>
      </c>
      <c r="E22" s="10">
        <v>4</v>
      </c>
      <c r="G22" s="9" t="s">
        <v>44</v>
      </c>
      <c r="H22" s="13">
        <f>C22/($C$22+$D$22+$E$22)*100</f>
        <v>92.110874200426437</v>
      </c>
      <c r="I22" s="13">
        <f t="shared" ref="I22:J22" si="11">D22/($C$22+$D$22+$E$22)*100</f>
        <v>7.4626865671641784</v>
      </c>
      <c r="J22" s="13">
        <f t="shared" si="11"/>
        <v>0.42643923240938164</v>
      </c>
    </row>
    <row r="23" spans="2:10" x14ac:dyDescent="0.25">
      <c r="B23" s="4" t="s">
        <v>75</v>
      </c>
      <c r="C23" s="19"/>
      <c r="D23" s="19"/>
      <c r="E23" s="19"/>
      <c r="G23" s="4" t="s">
        <v>75</v>
      </c>
      <c r="H23" s="35"/>
      <c r="I23" s="35"/>
      <c r="J23" s="35"/>
    </row>
    <row r="24" spans="2:10" x14ac:dyDescent="0.25">
      <c r="B24" s="9" t="s">
        <v>76</v>
      </c>
      <c r="C24" s="10">
        <v>4024</v>
      </c>
      <c r="D24" s="10">
        <v>202</v>
      </c>
      <c r="E24" s="10">
        <v>24</v>
      </c>
      <c r="G24" s="9" t="s">
        <v>76</v>
      </c>
      <c r="H24" s="41">
        <f t="shared" ref="H24:H25" si="12">C24/SUM($C24:$E24)*100</f>
        <v>94.682352941176475</v>
      </c>
      <c r="I24" s="41">
        <f t="shared" ref="I24:I25" si="13">D24/SUM($C24:$E24)*100</f>
        <v>4.7529411764705882</v>
      </c>
      <c r="J24" s="41">
        <f t="shared" ref="J24:J25" si="14">E24/SUM($C24:$E24)*100</f>
        <v>0.56470588235294117</v>
      </c>
    </row>
    <row r="25" spans="2:10" x14ac:dyDescent="0.25">
      <c r="B25" s="9" t="s">
        <v>77</v>
      </c>
      <c r="C25" s="10">
        <v>1482</v>
      </c>
      <c r="D25" s="10">
        <v>47</v>
      </c>
      <c r="E25" s="10">
        <v>6</v>
      </c>
      <c r="G25" s="9" t="s">
        <v>77</v>
      </c>
      <c r="H25" s="41">
        <f t="shared" si="12"/>
        <v>96.547231270358296</v>
      </c>
      <c r="I25" s="41">
        <f t="shared" si="13"/>
        <v>3.0618892508143323</v>
      </c>
      <c r="J25" s="41">
        <f t="shared" si="14"/>
        <v>0.39087947882736157</v>
      </c>
    </row>
  </sheetData>
  <mergeCells count="1">
    <mergeCell ref="D2:E2"/>
  </mergeCells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58</v>
      </c>
    </row>
    <row r="2" spans="1:44" ht="18" x14ac:dyDescent="0.25">
      <c r="A2" s="32"/>
      <c r="B2" s="1" t="s">
        <v>103</v>
      </c>
      <c r="D2" s="200" t="s">
        <v>132</v>
      </c>
      <c r="E2" s="200"/>
    </row>
    <row r="3" spans="1:44" x14ac:dyDescent="0.25">
      <c r="B3" s="33" t="s">
        <v>61</v>
      </c>
    </row>
    <row r="4" spans="1:44" ht="18" customHeight="1" x14ac:dyDescent="0.25">
      <c r="B4" s="1" t="s">
        <v>81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55</v>
      </c>
      <c r="X6" s="20" t="s">
        <v>56</v>
      </c>
    </row>
    <row r="7" spans="1:44" x14ac:dyDescent="0.25">
      <c r="B7" s="180" t="s">
        <v>0</v>
      </c>
      <c r="C7" s="180" t="s">
        <v>22</v>
      </c>
      <c r="D7" s="180"/>
      <c r="E7" s="180"/>
      <c r="F7" s="180"/>
      <c r="G7" s="182"/>
      <c r="H7" s="183" t="s">
        <v>23</v>
      </c>
      <c r="I7" s="180"/>
      <c r="J7" s="180"/>
      <c r="K7" s="180"/>
      <c r="L7" s="184"/>
      <c r="M7" s="185" t="s">
        <v>24</v>
      </c>
      <c r="N7" s="180"/>
      <c r="O7" s="180"/>
      <c r="P7" s="180"/>
      <c r="Q7" s="186"/>
      <c r="R7" s="187" t="s">
        <v>25</v>
      </c>
      <c r="S7" s="180"/>
      <c r="T7" s="180"/>
      <c r="U7" s="180"/>
      <c r="V7" s="180"/>
      <c r="X7" s="180" t="s">
        <v>0</v>
      </c>
      <c r="Y7" s="180" t="s">
        <v>22</v>
      </c>
      <c r="Z7" s="180"/>
      <c r="AA7" s="180"/>
      <c r="AB7" s="180"/>
      <c r="AC7" s="182"/>
      <c r="AD7" s="183" t="s">
        <v>23</v>
      </c>
      <c r="AE7" s="180"/>
      <c r="AF7" s="180"/>
      <c r="AG7" s="180"/>
      <c r="AH7" s="184"/>
      <c r="AI7" s="185" t="s">
        <v>24</v>
      </c>
      <c r="AJ7" s="180"/>
      <c r="AK7" s="180"/>
      <c r="AL7" s="180"/>
      <c r="AM7" s="186"/>
      <c r="AN7" s="187" t="s">
        <v>25</v>
      </c>
      <c r="AO7" s="180"/>
      <c r="AP7" s="180"/>
      <c r="AQ7" s="180"/>
      <c r="AR7" s="180"/>
    </row>
    <row r="8" spans="1:44" ht="22.5" x14ac:dyDescent="0.25">
      <c r="B8" s="181"/>
      <c r="C8" s="50" t="s">
        <v>26</v>
      </c>
      <c r="D8" s="50" t="s">
        <v>27</v>
      </c>
      <c r="E8" s="50" t="s">
        <v>28</v>
      </c>
      <c r="F8" s="50" t="s">
        <v>29</v>
      </c>
      <c r="G8" s="51" t="s">
        <v>30</v>
      </c>
      <c r="H8" s="58" t="s">
        <v>26</v>
      </c>
      <c r="I8" s="50" t="s">
        <v>27</v>
      </c>
      <c r="J8" s="50" t="s">
        <v>28</v>
      </c>
      <c r="K8" s="50" t="s">
        <v>29</v>
      </c>
      <c r="L8" s="59" t="s">
        <v>30</v>
      </c>
      <c r="M8" s="70" t="s">
        <v>26</v>
      </c>
      <c r="N8" s="50" t="s">
        <v>27</v>
      </c>
      <c r="O8" s="50" t="s">
        <v>28</v>
      </c>
      <c r="P8" s="50" t="s">
        <v>29</v>
      </c>
      <c r="Q8" s="71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81"/>
      <c r="Y8" s="50" t="s">
        <v>26</v>
      </c>
      <c r="Z8" s="50" t="s">
        <v>27</v>
      </c>
      <c r="AA8" s="50" t="s">
        <v>28</v>
      </c>
      <c r="AB8" s="50" t="s">
        <v>29</v>
      </c>
      <c r="AC8" s="51" t="s">
        <v>30</v>
      </c>
      <c r="AD8" s="58" t="s">
        <v>26</v>
      </c>
      <c r="AE8" s="50" t="s">
        <v>27</v>
      </c>
      <c r="AF8" s="50" t="s">
        <v>28</v>
      </c>
      <c r="AG8" s="50" t="s">
        <v>29</v>
      </c>
      <c r="AH8" s="59" t="s">
        <v>30</v>
      </c>
      <c r="AI8" s="70" t="s">
        <v>26</v>
      </c>
      <c r="AJ8" s="50" t="s">
        <v>27</v>
      </c>
      <c r="AK8" s="50" t="s">
        <v>28</v>
      </c>
      <c r="AL8" s="50" t="s">
        <v>29</v>
      </c>
      <c r="AM8" s="71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1:44" x14ac:dyDescent="0.25">
      <c r="B9" s="4" t="s">
        <v>4</v>
      </c>
      <c r="C9" s="5"/>
      <c r="D9" s="5"/>
      <c r="E9" s="5"/>
      <c r="F9" s="5"/>
      <c r="G9" s="52"/>
      <c r="H9" s="60"/>
      <c r="I9" s="5"/>
      <c r="J9" s="5"/>
      <c r="K9" s="5"/>
      <c r="L9" s="61"/>
      <c r="M9" s="72"/>
      <c r="N9" s="5"/>
      <c r="O9" s="5"/>
      <c r="P9" s="5"/>
      <c r="Q9" s="73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2"/>
      <c r="AD9" s="60"/>
      <c r="AE9" s="5"/>
      <c r="AF9" s="5"/>
      <c r="AG9" s="5"/>
      <c r="AH9" s="61"/>
      <c r="AI9" s="72"/>
      <c r="AJ9" s="5"/>
      <c r="AK9" s="5"/>
      <c r="AL9" s="5"/>
      <c r="AM9" s="73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18</v>
      </c>
      <c r="D10" s="7">
        <v>0</v>
      </c>
      <c r="E10" s="7">
        <v>0</v>
      </c>
      <c r="F10" s="7">
        <v>0</v>
      </c>
      <c r="G10" s="53">
        <v>12</v>
      </c>
      <c r="H10" s="62">
        <v>4</v>
      </c>
      <c r="I10" s="7">
        <v>1</v>
      </c>
      <c r="J10" s="7">
        <v>2</v>
      </c>
      <c r="K10" s="7">
        <v>2</v>
      </c>
      <c r="L10" s="63">
        <v>21</v>
      </c>
      <c r="M10" s="74">
        <v>7</v>
      </c>
      <c r="N10" s="7">
        <v>2</v>
      </c>
      <c r="O10" s="7">
        <v>0</v>
      </c>
      <c r="P10" s="7">
        <v>2</v>
      </c>
      <c r="Q10" s="75">
        <v>19</v>
      </c>
      <c r="R10" s="29">
        <v>14</v>
      </c>
      <c r="S10" s="7">
        <v>0</v>
      </c>
      <c r="T10" s="7">
        <v>0</v>
      </c>
      <c r="U10" s="7">
        <v>1</v>
      </c>
      <c r="V10" s="7">
        <v>15</v>
      </c>
      <c r="X10" s="6" t="s">
        <v>4</v>
      </c>
      <c r="Y10" s="11">
        <f>C10/(C10+D10+E10+F10+G10)*100</f>
        <v>60</v>
      </c>
      <c r="Z10" s="11">
        <f>D10/(D10+E10+F10+G10+C10)*100</f>
        <v>0</v>
      </c>
      <c r="AA10" s="11">
        <f>E10/(E10+F10+G10+D10+C10)*100</f>
        <v>0</v>
      </c>
      <c r="AB10" s="11">
        <f>F10/(F10+G10+E10+D10+C10)*100</f>
        <v>0</v>
      </c>
      <c r="AC10" s="82">
        <f>G10/(G10+F10+E10+D10+C10)*100</f>
        <v>40</v>
      </c>
      <c r="AD10" s="86">
        <f>H10/(H10+I10+J10+K10+L10)*100</f>
        <v>13.333333333333334</v>
      </c>
      <c r="AE10" s="11">
        <f>I10/(I10+J10+K10+L10+H10)*100</f>
        <v>3.3333333333333335</v>
      </c>
      <c r="AF10" s="11">
        <f>J10/(J10+K10+L10+I10+H10)*100</f>
        <v>6.666666666666667</v>
      </c>
      <c r="AG10" s="11">
        <f>K10/(K10+L10+J10+I10+H10)*100</f>
        <v>6.666666666666667</v>
      </c>
      <c r="AH10" s="87">
        <f>L10/(L10+K10+J10+I10+H10)*100</f>
        <v>70</v>
      </c>
      <c r="AI10" s="94">
        <f>M10/(M10+N10+O10+P10+Q10)*100</f>
        <v>23.333333333333332</v>
      </c>
      <c r="AJ10" s="11">
        <f>N10/(N10+O10+P10+Q10+M10)*100</f>
        <v>6.666666666666667</v>
      </c>
      <c r="AK10" s="11">
        <f>O10/(O10+P10+Q10+N10+M10)*100</f>
        <v>0</v>
      </c>
      <c r="AL10" s="11">
        <f>P10/(P10+Q10+O10+N10+M10)*100</f>
        <v>6.666666666666667</v>
      </c>
      <c r="AM10" s="95">
        <f>Q10/(Q10+P10+O10+N10+M10)*100</f>
        <v>63.333333333333329</v>
      </c>
      <c r="AN10" s="27">
        <f>R10/(R10+S10+T10+U10+V10)*100</f>
        <v>46.666666666666664</v>
      </c>
      <c r="AO10" s="11">
        <f>S10/(S10+T10+U10+V10+R10)*100</f>
        <v>0</v>
      </c>
      <c r="AP10" s="11">
        <f>T10/(T10+U10+V10+S10+R10)*100</f>
        <v>0</v>
      </c>
      <c r="AQ10" s="11">
        <f>U10/(U10+V10+T10+S10+R10)*100</f>
        <v>3.3333333333333335</v>
      </c>
      <c r="AR10" s="11">
        <f>V10/(V10+U10+T10+S10+R10)*100</f>
        <v>50</v>
      </c>
    </row>
    <row r="11" spans="1:44" x14ac:dyDescent="0.25">
      <c r="B11" s="4" t="s">
        <v>5</v>
      </c>
      <c r="C11" s="8"/>
      <c r="D11" s="8"/>
      <c r="E11" s="8"/>
      <c r="F11" s="8"/>
      <c r="G11" s="54"/>
      <c r="H11" s="64"/>
      <c r="I11" s="8"/>
      <c r="J11" s="8"/>
      <c r="K11" s="8"/>
      <c r="L11" s="65"/>
      <c r="M11" s="76"/>
      <c r="N11" s="8"/>
      <c r="O11" s="8"/>
      <c r="P11" s="8"/>
      <c r="Q11" s="77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3"/>
      <c r="AD11" s="88"/>
      <c r="AE11" s="12"/>
      <c r="AF11" s="12"/>
      <c r="AG11" s="12"/>
      <c r="AH11" s="89"/>
      <c r="AI11" s="96"/>
      <c r="AJ11" s="12"/>
      <c r="AK11" s="12"/>
      <c r="AL11" s="12"/>
      <c r="AM11" s="97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7</v>
      </c>
      <c r="D12" s="10">
        <v>0</v>
      </c>
      <c r="E12" s="10">
        <v>0</v>
      </c>
      <c r="F12" s="10">
        <v>0</v>
      </c>
      <c r="G12" s="55">
        <v>2</v>
      </c>
      <c r="H12" s="66">
        <v>0</v>
      </c>
      <c r="I12" s="10">
        <v>1</v>
      </c>
      <c r="J12" s="10">
        <v>2</v>
      </c>
      <c r="K12" s="10">
        <v>1</v>
      </c>
      <c r="L12" s="67">
        <v>5</v>
      </c>
      <c r="M12" s="78">
        <v>2</v>
      </c>
      <c r="N12" s="10">
        <v>2</v>
      </c>
      <c r="O12" s="10">
        <v>0</v>
      </c>
      <c r="P12" s="10">
        <v>1</v>
      </c>
      <c r="Q12" s="79">
        <v>4</v>
      </c>
      <c r="R12" s="30">
        <v>5</v>
      </c>
      <c r="S12" s="10">
        <v>0</v>
      </c>
      <c r="T12" s="10">
        <v>0</v>
      </c>
      <c r="U12" s="10">
        <v>1</v>
      </c>
      <c r="V12" s="10">
        <v>3</v>
      </c>
      <c r="X12" s="9" t="s">
        <v>6</v>
      </c>
      <c r="Y12" s="13">
        <f t="shared" ref="Y12:Y15" si="0">C12/(C12+D12+E12+F12+G12)*100</f>
        <v>77.777777777777786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0</v>
      </c>
      <c r="AC12" s="84">
        <f t="shared" ref="AC12:AC15" si="4">G12/(G12+F12+E12+D12+C12)*100</f>
        <v>22.222222222222221</v>
      </c>
      <c r="AD12" s="90">
        <f t="shared" ref="AD12:AD15" si="5">H12/(H12+I12+J12+K12+L12)*100</f>
        <v>0</v>
      </c>
      <c r="AE12" s="13">
        <f t="shared" ref="AE12:AE15" si="6">I12/(I12+J12+K12+L12+H12)*100</f>
        <v>11.111111111111111</v>
      </c>
      <c r="AF12" s="13">
        <f t="shared" ref="AF12:AF15" si="7">J12/(J12+K12+L12+I12+H12)*100</f>
        <v>22.222222222222221</v>
      </c>
      <c r="AG12" s="13">
        <f t="shared" ref="AG12:AG15" si="8">K12/(K12+L12+J12+I12+H12)*100</f>
        <v>11.111111111111111</v>
      </c>
      <c r="AH12" s="91">
        <f t="shared" ref="AH12:AH15" si="9">L12/(L12+K12+J12+I12+H12)*100</f>
        <v>55.555555555555557</v>
      </c>
      <c r="AI12" s="98">
        <f t="shared" ref="AI12:AI15" si="10">M12/(M12+N12+O12+P12+Q12)*100</f>
        <v>22.222222222222221</v>
      </c>
      <c r="AJ12" s="13">
        <f t="shared" ref="AJ12:AJ15" si="11">N12/(N12+O12+P12+Q12+M12)*100</f>
        <v>22.222222222222221</v>
      </c>
      <c r="AK12" s="13">
        <f t="shared" ref="AK12:AK15" si="12">O12/(O12+P12+Q12+N12+M12)*100</f>
        <v>0</v>
      </c>
      <c r="AL12" s="13">
        <f t="shared" ref="AL12:AL15" si="13">P12/(P12+Q12+O12+N12+M12)*100</f>
        <v>11.111111111111111</v>
      </c>
      <c r="AM12" s="99">
        <f t="shared" ref="AM12:AM15" si="14">Q12/(Q12+P12+O12+N12+M12)*100</f>
        <v>44.444444444444443</v>
      </c>
      <c r="AN12" s="28">
        <f t="shared" ref="AN12:AN15" si="15">R12/(R12+S12+T12+U12+V12)*100</f>
        <v>55.555555555555557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11.111111111111111</v>
      </c>
      <c r="AR12" s="13">
        <f t="shared" ref="AR12:AR15" si="19">V12/(V12+U12+T12+S12+R12)*100</f>
        <v>33.333333333333329</v>
      </c>
    </row>
    <row r="13" spans="1:44" x14ac:dyDescent="0.25">
      <c r="B13" s="9" t="s">
        <v>7</v>
      </c>
      <c r="C13" s="10">
        <v>8</v>
      </c>
      <c r="D13" s="10">
        <v>0</v>
      </c>
      <c r="E13" s="10">
        <v>0</v>
      </c>
      <c r="F13" s="10">
        <v>0</v>
      </c>
      <c r="G13" s="55">
        <v>4</v>
      </c>
      <c r="H13" s="66">
        <v>3</v>
      </c>
      <c r="I13" s="10">
        <v>0</v>
      </c>
      <c r="J13" s="10">
        <v>0</v>
      </c>
      <c r="K13" s="10">
        <v>1</v>
      </c>
      <c r="L13" s="67">
        <v>8</v>
      </c>
      <c r="M13" s="78">
        <v>4</v>
      </c>
      <c r="N13" s="10">
        <v>0</v>
      </c>
      <c r="O13" s="10">
        <v>0</v>
      </c>
      <c r="P13" s="10">
        <v>1</v>
      </c>
      <c r="Q13" s="79">
        <v>7</v>
      </c>
      <c r="R13" s="30">
        <v>6</v>
      </c>
      <c r="S13" s="10">
        <v>0</v>
      </c>
      <c r="T13" s="10">
        <v>0</v>
      </c>
      <c r="U13" s="10">
        <v>0</v>
      </c>
      <c r="V13" s="10">
        <v>6</v>
      </c>
      <c r="X13" s="9" t="s">
        <v>7</v>
      </c>
      <c r="Y13" s="13">
        <f t="shared" si="0"/>
        <v>66.666666666666657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84">
        <f t="shared" si="4"/>
        <v>33.333333333333329</v>
      </c>
      <c r="AD13" s="90">
        <f t="shared" si="5"/>
        <v>25</v>
      </c>
      <c r="AE13" s="13">
        <f t="shared" si="6"/>
        <v>0</v>
      </c>
      <c r="AF13" s="13">
        <f t="shared" si="7"/>
        <v>0</v>
      </c>
      <c r="AG13" s="13">
        <f t="shared" si="8"/>
        <v>8.3333333333333321</v>
      </c>
      <c r="AH13" s="91">
        <f t="shared" si="9"/>
        <v>66.666666666666657</v>
      </c>
      <c r="AI13" s="98">
        <f t="shared" si="10"/>
        <v>33.333333333333329</v>
      </c>
      <c r="AJ13" s="13">
        <f t="shared" si="11"/>
        <v>0</v>
      </c>
      <c r="AK13" s="13">
        <f t="shared" si="12"/>
        <v>0</v>
      </c>
      <c r="AL13" s="13">
        <f t="shared" si="13"/>
        <v>8.3333333333333321</v>
      </c>
      <c r="AM13" s="99">
        <f t="shared" si="14"/>
        <v>58.333333333333336</v>
      </c>
      <c r="AN13" s="28">
        <f t="shared" si="15"/>
        <v>50</v>
      </c>
      <c r="AO13" s="13">
        <f t="shared" si="16"/>
        <v>0</v>
      </c>
      <c r="AP13" s="13">
        <f t="shared" si="17"/>
        <v>0</v>
      </c>
      <c r="AQ13" s="13">
        <f t="shared" si="18"/>
        <v>0</v>
      </c>
      <c r="AR13" s="13">
        <f t="shared" si="19"/>
        <v>50</v>
      </c>
    </row>
    <row r="14" spans="1:44" x14ac:dyDescent="0.25">
      <c r="B14" s="9" t="s">
        <v>8</v>
      </c>
      <c r="C14" s="10">
        <v>3</v>
      </c>
      <c r="D14" s="10">
        <v>0</v>
      </c>
      <c r="E14" s="10">
        <v>0</v>
      </c>
      <c r="F14" s="10">
        <v>0</v>
      </c>
      <c r="G14" s="55">
        <v>4</v>
      </c>
      <c r="H14" s="66">
        <v>1</v>
      </c>
      <c r="I14" s="10">
        <v>0</v>
      </c>
      <c r="J14" s="10">
        <v>0</v>
      </c>
      <c r="K14" s="10">
        <v>0</v>
      </c>
      <c r="L14" s="67">
        <v>6</v>
      </c>
      <c r="M14" s="78">
        <v>1</v>
      </c>
      <c r="N14" s="10">
        <v>0</v>
      </c>
      <c r="O14" s="10">
        <v>0</v>
      </c>
      <c r="P14" s="10">
        <v>0</v>
      </c>
      <c r="Q14" s="79">
        <v>6</v>
      </c>
      <c r="R14" s="30">
        <v>3</v>
      </c>
      <c r="S14" s="10">
        <v>0</v>
      </c>
      <c r="T14" s="10">
        <v>0</v>
      </c>
      <c r="U14" s="10">
        <v>0</v>
      </c>
      <c r="V14" s="10">
        <v>4</v>
      </c>
      <c r="X14" s="9" t="s">
        <v>8</v>
      </c>
      <c r="Y14" s="13">
        <f t="shared" si="0"/>
        <v>42.857142857142854</v>
      </c>
      <c r="Z14" s="13">
        <f t="shared" si="1"/>
        <v>0</v>
      </c>
      <c r="AA14" s="13">
        <f t="shared" si="2"/>
        <v>0</v>
      </c>
      <c r="AB14" s="13">
        <f t="shared" si="3"/>
        <v>0</v>
      </c>
      <c r="AC14" s="84">
        <f t="shared" si="4"/>
        <v>57.142857142857139</v>
      </c>
      <c r="AD14" s="90">
        <f t="shared" si="5"/>
        <v>14.285714285714285</v>
      </c>
      <c r="AE14" s="13">
        <f t="shared" si="6"/>
        <v>0</v>
      </c>
      <c r="AF14" s="13">
        <f t="shared" si="7"/>
        <v>0</v>
      </c>
      <c r="AG14" s="13">
        <f t="shared" si="8"/>
        <v>0</v>
      </c>
      <c r="AH14" s="91">
        <f t="shared" si="9"/>
        <v>85.714285714285708</v>
      </c>
      <c r="AI14" s="98">
        <f t="shared" si="10"/>
        <v>14.285714285714285</v>
      </c>
      <c r="AJ14" s="13">
        <f t="shared" si="11"/>
        <v>0</v>
      </c>
      <c r="AK14" s="13">
        <f t="shared" si="12"/>
        <v>0</v>
      </c>
      <c r="AL14" s="13">
        <f t="shared" si="13"/>
        <v>0</v>
      </c>
      <c r="AM14" s="99">
        <f t="shared" si="14"/>
        <v>85.714285714285708</v>
      </c>
      <c r="AN14" s="28">
        <f t="shared" si="15"/>
        <v>42.857142857142854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57.142857142857139</v>
      </c>
    </row>
    <row r="15" spans="1:44" x14ac:dyDescent="0.25">
      <c r="B15" s="9" t="s">
        <v>9</v>
      </c>
      <c r="C15" s="10">
        <v>0</v>
      </c>
      <c r="D15" s="10">
        <v>0</v>
      </c>
      <c r="E15" s="10">
        <v>0</v>
      </c>
      <c r="F15" s="10">
        <v>0</v>
      </c>
      <c r="G15" s="55">
        <v>2</v>
      </c>
      <c r="H15" s="66">
        <v>0</v>
      </c>
      <c r="I15" s="10">
        <v>0</v>
      </c>
      <c r="J15" s="10">
        <v>0</v>
      </c>
      <c r="K15" s="10">
        <v>0</v>
      </c>
      <c r="L15" s="67">
        <v>2</v>
      </c>
      <c r="M15" s="78">
        <v>0</v>
      </c>
      <c r="N15" s="10">
        <v>0</v>
      </c>
      <c r="O15" s="10">
        <v>0</v>
      </c>
      <c r="P15" s="10">
        <v>0</v>
      </c>
      <c r="Q15" s="79">
        <v>2</v>
      </c>
      <c r="R15" s="30">
        <v>0</v>
      </c>
      <c r="S15" s="10">
        <v>0</v>
      </c>
      <c r="T15" s="10">
        <v>0</v>
      </c>
      <c r="U15" s="10">
        <v>0</v>
      </c>
      <c r="V15" s="10">
        <v>2</v>
      </c>
      <c r="X15" s="9" t="s">
        <v>9</v>
      </c>
      <c r="Y15" s="13">
        <f t="shared" si="0"/>
        <v>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84">
        <f t="shared" si="4"/>
        <v>100</v>
      </c>
      <c r="AD15" s="90">
        <f t="shared" si="5"/>
        <v>0</v>
      </c>
      <c r="AE15" s="13">
        <f t="shared" si="6"/>
        <v>0</v>
      </c>
      <c r="AF15" s="13">
        <f t="shared" si="7"/>
        <v>0</v>
      </c>
      <c r="AG15" s="13">
        <f t="shared" si="8"/>
        <v>0</v>
      </c>
      <c r="AH15" s="91">
        <f t="shared" si="9"/>
        <v>100</v>
      </c>
      <c r="AI15" s="98">
        <f t="shared" si="10"/>
        <v>0</v>
      </c>
      <c r="AJ15" s="13">
        <f t="shared" si="11"/>
        <v>0</v>
      </c>
      <c r="AK15" s="13">
        <f t="shared" si="12"/>
        <v>0</v>
      </c>
      <c r="AL15" s="13">
        <f t="shared" si="13"/>
        <v>0</v>
      </c>
      <c r="AM15" s="99">
        <f t="shared" si="14"/>
        <v>100</v>
      </c>
      <c r="AN15" s="28">
        <f t="shared" si="15"/>
        <v>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100</v>
      </c>
    </row>
    <row r="16" spans="1:44" x14ac:dyDescent="0.25">
      <c r="B16" s="4" t="s">
        <v>45</v>
      </c>
      <c r="C16" s="8"/>
      <c r="D16" s="8"/>
      <c r="E16" s="8"/>
      <c r="F16" s="8"/>
      <c r="G16" s="54"/>
      <c r="H16" s="64"/>
      <c r="I16" s="8"/>
      <c r="J16" s="8"/>
      <c r="K16" s="8"/>
      <c r="L16" s="65"/>
      <c r="M16" s="76"/>
      <c r="N16" s="8"/>
      <c r="O16" s="8"/>
      <c r="P16" s="8"/>
      <c r="Q16" s="77"/>
      <c r="R16" s="8"/>
      <c r="S16" s="8"/>
      <c r="T16" s="8"/>
      <c r="U16" s="8"/>
      <c r="V16" s="8"/>
      <c r="X16" s="4" t="s">
        <v>45</v>
      </c>
      <c r="Y16" s="8"/>
      <c r="Z16" s="8"/>
      <c r="AA16" s="8"/>
      <c r="AB16" s="8"/>
      <c r="AC16" s="54"/>
      <c r="AD16" s="64"/>
      <c r="AE16" s="8"/>
      <c r="AF16" s="8"/>
      <c r="AG16" s="8"/>
      <c r="AH16" s="65"/>
      <c r="AI16" s="76"/>
      <c r="AJ16" s="8"/>
      <c r="AK16" s="8"/>
      <c r="AL16" s="8"/>
      <c r="AM16" s="77"/>
      <c r="AN16" s="8"/>
      <c r="AO16" s="8"/>
      <c r="AP16" s="8"/>
      <c r="AQ16" s="8"/>
      <c r="AR16" s="8"/>
    </row>
    <row r="17" spans="2:44" x14ac:dyDescent="0.25">
      <c r="B17" s="9" t="s">
        <v>38</v>
      </c>
      <c r="C17" s="10">
        <v>3</v>
      </c>
      <c r="D17" s="10">
        <v>0</v>
      </c>
      <c r="E17" s="10">
        <v>0</v>
      </c>
      <c r="F17" s="10">
        <v>0</v>
      </c>
      <c r="G17" s="55">
        <v>0</v>
      </c>
      <c r="H17" s="66">
        <v>1</v>
      </c>
      <c r="I17" s="10">
        <v>0</v>
      </c>
      <c r="J17" s="10">
        <v>0</v>
      </c>
      <c r="K17" s="10">
        <v>0</v>
      </c>
      <c r="L17" s="67">
        <v>2</v>
      </c>
      <c r="M17" s="78">
        <v>1</v>
      </c>
      <c r="N17" s="10">
        <v>0</v>
      </c>
      <c r="O17" s="10">
        <v>0</v>
      </c>
      <c r="P17" s="10">
        <v>0</v>
      </c>
      <c r="Q17" s="79">
        <v>2</v>
      </c>
      <c r="R17" s="30">
        <v>2</v>
      </c>
      <c r="S17" s="10">
        <v>0</v>
      </c>
      <c r="T17" s="10">
        <v>0</v>
      </c>
      <c r="U17" s="10">
        <v>0</v>
      </c>
      <c r="V17" s="10">
        <v>1</v>
      </c>
      <c r="X17" s="9" t="s">
        <v>38</v>
      </c>
      <c r="Y17" s="13">
        <f t="shared" ref="Y17:Y23" si="20">C17/(C17+D17+E17+F17+G17)*100</f>
        <v>100</v>
      </c>
      <c r="Z17" s="13">
        <f t="shared" ref="Z17:Z23" si="21">D17/(D17+E17+F17+G17+C17)*100</f>
        <v>0</v>
      </c>
      <c r="AA17" s="13">
        <f t="shared" ref="AA17:AA23" si="22">E17/(E17+F17+G17+D17+C17)*100</f>
        <v>0</v>
      </c>
      <c r="AB17" s="13">
        <f t="shared" ref="AB17:AB23" si="23">F17/(F17+G17+E17+D17+C17)*100</f>
        <v>0</v>
      </c>
      <c r="AC17" s="84">
        <f t="shared" ref="AC17:AC23" si="24">G17/(G17+F17+E17+D17+C17)*100</f>
        <v>0</v>
      </c>
      <c r="AD17" s="90">
        <f t="shared" ref="AD17:AD23" si="25">H17/(H17+I17+J17+K17+L17)*100</f>
        <v>33.333333333333329</v>
      </c>
      <c r="AE17" s="13">
        <f t="shared" ref="AE17:AE23" si="26">I17/(I17+J17+K17+L17+H17)*100</f>
        <v>0</v>
      </c>
      <c r="AF17" s="13">
        <f t="shared" ref="AF17:AF23" si="27">J17/(J17+K17+L17+I17+H17)*100</f>
        <v>0</v>
      </c>
      <c r="AG17" s="13">
        <f t="shared" ref="AG17:AG23" si="28">K17/(K17+L17+J17+I17+H17)*100</f>
        <v>0</v>
      </c>
      <c r="AH17" s="91">
        <f t="shared" ref="AH17:AH23" si="29">L17/(L17+K17+J17+I17+H17)*100</f>
        <v>66.666666666666657</v>
      </c>
      <c r="AI17" s="98">
        <f t="shared" ref="AI17:AI23" si="30">M17/(M17+N17+O17+P17+Q17)*100</f>
        <v>33.333333333333329</v>
      </c>
      <c r="AJ17" s="13">
        <f t="shared" ref="AJ17:AJ23" si="31">N17/(N17+O17+P17+Q17+M17)*100</f>
        <v>0</v>
      </c>
      <c r="AK17" s="13">
        <f t="shared" ref="AK17:AK23" si="32">O17/(O17+P17+Q17+N17+M17)*100</f>
        <v>0</v>
      </c>
      <c r="AL17" s="13">
        <f t="shared" ref="AL17:AL23" si="33">P17/(P17+Q17+O17+N17+M17)*100</f>
        <v>0</v>
      </c>
      <c r="AM17" s="99">
        <f t="shared" ref="AM17:AM23" si="34">Q17/(Q17+P17+O17+N17+M17)*100</f>
        <v>66.666666666666657</v>
      </c>
      <c r="AN17" s="28">
        <f t="shared" ref="AN17:AN23" si="35">R17/(R17+S17+T17+U17+V17)*100</f>
        <v>66.666666666666657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0</v>
      </c>
      <c r="AR17" s="13">
        <f t="shared" ref="AR17:AR23" si="39">V17/(V17+U17+T17+S17+R17)*100</f>
        <v>33.333333333333329</v>
      </c>
    </row>
    <row r="18" spans="2:44" x14ac:dyDescent="0.25">
      <c r="B18" s="9" t="s">
        <v>39</v>
      </c>
      <c r="C18" s="10">
        <v>1</v>
      </c>
      <c r="D18" s="10">
        <v>0</v>
      </c>
      <c r="E18" s="10">
        <v>0</v>
      </c>
      <c r="F18" s="10">
        <v>0</v>
      </c>
      <c r="G18" s="55">
        <v>1</v>
      </c>
      <c r="H18" s="66">
        <v>1</v>
      </c>
      <c r="I18" s="10">
        <v>0</v>
      </c>
      <c r="J18" s="10">
        <v>0</v>
      </c>
      <c r="K18" s="10">
        <v>0</v>
      </c>
      <c r="L18" s="67">
        <v>1</v>
      </c>
      <c r="M18" s="78">
        <v>1</v>
      </c>
      <c r="N18" s="10">
        <v>0</v>
      </c>
      <c r="O18" s="10">
        <v>0</v>
      </c>
      <c r="P18" s="10">
        <v>0</v>
      </c>
      <c r="Q18" s="79">
        <v>1</v>
      </c>
      <c r="R18" s="30">
        <v>2</v>
      </c>
      <c r="S18" s="10">
        <v>0</v>
      </c>
      <c r="T18" s="10">
        <v>0</v>
      </c>
      <c r="U18" s="10">
        <v>0</v>
      </c>
      <c r="V18" s="10">
        <v>0</v>
      </c>
      <c r="X18" s="9" t="s">
        <v>39</v>
      </c>
      <c r="Y18" s="13">
        <f t="shared" si="20"/>
        <v>50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84">
        <f t="shared" si="24"/>
        <v>50</v>
      </c>
      <c r="AD18" s="90">
        <f t="shared" si="25"/>
        <v>50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91">
        <f t="shared" si="29"/>
        <v>50</v>
      </c>
      <c r="AI18" s="98">
        <f t="shared" si="30"/>
        <v>50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99">
        <f t="shared" si="34"/>
        <v>50</v>
      </c>
      <c r="AN18" s="28">
        <f t="shared" si="35"/>
        <v>100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0</v>
      </c>
    </row>
    <row r="19" spans="2:44" x14ac:dyDescent="0.25">
      <c r="B19" s="9" t="s">
        <v>40</v>
      </c>
      <c r="C19" s="10">
        <v>6</v>
      </c>
      <c r="D19" s="10">
        <v>0</v>
      </c>
      <c r="E19" s="10">
        <v>0</v>
      </c>
      <c r="F19" s="10">
        <v>0</v>
      </c>
      <c r="G19" s="55">
        <v>5</v>
      </c>
      <c r="H19" s="66">
        <v>1</v>
      </c>
      <c r="I19" s="10">
        <v>0</v>
      </c>
      <c r="J19" s="10">
        <v>2</v>
      </c>
      <c r="K19" s="10">
        <v>0</v>
      </c>
      <c r="L19" s="67">
        <v>8</v>
      </c>
      <c r="M19" s="78">
        <v>3</v>
      </c>
      <c r="N19" s="10">
        <v>1</v>
      </c>
      <c r="O19" s="10">
        <v>0</v>
      </c>
      <c r="P19" s="10">
        <v>0</v>
      </c>
      <c r="Q19" s="79">
        <v>7</v>
      </c>
      <c r="R19" s="30">
        <v>5</v>
      </c>
      <c r="S19" s="10">
        <v>0</v>
      </c>
      <c r="T19" s="10">
        <v>0</v>
      </c>
      <c r="U19" s="10">
        <v>0</v>
      </c>
      <c r="V19" s="10">
        <v>6</v>
      </c>
      <c r="X19" s="9" t="s">
        <v>40</v>
      </c>
      <c r="Y19" s="13">
        <f t="shared" si="20"/>
        <v>54.54545454545454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84">
        <f t="shared" si="24"/>
        <v>45.454545454545453</v>
      </c>
      <c r="AD19" s="90">
        <f t="shared" si="25"/>
        <v>9.0909090909090917</v>
      </c>
      <c r="AE19" s="13">
        <f t="shared" si="26"/>
        <v>0</v>
      </c>
      <c r="AF19" s="13">
        <f t="shared" si="27"/>
        <v>18.181818181818183</v>
      </c>
      <c r="AG19" s="13">
        <f t="shared" si="28"/>
        <v>0</v>
      </c>
      <c r="AH19" s="91">
        <f t="shared" si="29"/>
        <v>72.727272727272734</v>
      </c>
      <c r="AI19" s="98">
        <f t="shared" si="30"/>
        <v>27.27272727272727</v>
      </c>
      <c r="AJ19" s="13">
        <f t="shared" si="31"/>
        <v>9.0909090909090917</v>
      </c>
      <c r="AK19" s="13">
        <f t="shared" si="32"/>
        <v>0</v>
      </c>
      <c r="AL19" s="13">
        <f t="shared" si="33"/>
        <v>0</v>
      </c>
      <c r="AM19" s="99">
        <f t="shared" si="34"/>
        <v>63.636363636363633</v>
      </c>
      <c r="AN19" s="28">
        <f t="shared" si="35"/>
        <v>45.454545454545453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54.54545454545454</v>
      </c>
    </row>
    <row r="20" spans="2:44" x14ac:dyDescent="0.25">
      <c r="B20" s="9" t="s">
        <v>41</v>
      </c>
      <c r="C20" s="10">
        <v>0</v>
      </c>
      <c r="D20" s="10">
        <v>0</v>
      </c>
      <c r="E20" s="10">
        <v>0</v>
      </c>
      <c r="F20" s="10">
        <v>0</v>
      </c>
      <c r="G20" s="55">
        <v>1</v>
      </c>
      <c r="H20" s="66">
        <v>0</v>
      </c>
      <c r="I20" s="10">
        <v>0</v>
      </c>
      <c r="J20" s="10">
        <v>0</v>
      </c>
      <c r="K20" s="10">
        <v>0</v>
      </c>
      <c r="L20" s="67">
        <v>1</v>
      </c>
      <c r="M20" s="78">
        <v>0</v>
      </c>
      <c r="N20" s="10">
        <v>0</v>
      </c>
      <c r="O20" s="10">
        <v>0</v>
      </c>
      <c r="P20" s="10">
        <v>0</v>
      </c>
      <c r="Q20" s="79">
        <v>1</v>
      </c>
      <c r="R20" s="30">
        <v>0</v>
      </c>
      <c r="S20" s="10">
        <v>0</v>
      </c>
      <c r="T20" s="10">
        <v>0</v>
      </c>
      <c r="U20" s="10">
        <v>0</v>
      </c>
      <c r="V20" s="10">
        <v>1</v>
      </c>
      <c r="X20" s="9" t="s">
        <v>41</v>
      </c>
      <c r="Y20" s="13">
        <f t="shared" si="20"/>
        <v>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84">
        <f t="shared" si="24"/>
        <v>100</v>
      </c>
      <c r="AD20" s="90">
        <f t="shared" si="25"/>
        <v>0</v>
      </c>
      <c r="AE20" s="13">
        <f t="shared" si="26"/>
        <v>0</v>
      </c>
      <c r="AF20" s="13">
        <f t="shared" si="27"/>
        <v>0</v>
      </c>
      <c r="AG20" s="13">
        <f t="shared" si="28"/>
        <v>0</v>
      </c>
      <c r="AH20" s="91">
        <f t="shared" si="29"/>
        <v>100</v>
      </c>
      <c r="AI20" s="98">
        <f t="shared" si="30"/>
        <v>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99">
        <f t="shared" si="34"/>
        <v>100</v>
      </c>
      <c r="AN20" s="28">
        <f t="shared" si="35"/>
        <v>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100</v>
      </c>
    </row>
    <row r="21" spans="2:44" x14ac:dyDescent="0.25">
      <c r="B21" s="9" t="s">
        <v>42</v>
      </c>
      <c r="C21" s="10">
        <v>7</v>
      </c>
      <c r="D21" s="10">
        <v>0</v>
      </c>
      <c r="E21" s="10">
        <v>0</v>
      </c>
      <c r="F21" s="10">
        <v>0</v>
      </c>
      <c r="G21" s="55">
        <v>2</v>
      </c>
      <c r="H21" s="66">
        <v>1</v>
      </c>
      <c r="I21" s="10">
        <v>1</v>
      </c>
      <c r="J21" s="10">
        <v>0</v>
      </c>
      <c r="K21" s="10">
        <v>1</v>
      </c>
      <c r="L21" s="67">
        <v>6</v>
      </c>
      <c r="M21" s="78">
        <v>2</v>
      </c>
      <c r="N21" s="10">
        <v>1</v>
      </c>
      <c r="O21" s="10">
        <v>0</v>
      </c>
      <c r="P21" s="10">
        <v>1</v>
      </c>
      <c r="Q21" s="79">
        <v>5</v>
      </c>
      <c r="R21" s="30">
        <v>4</v>
      </c>
      <c r="S21" s="10">
        <v>0</v>
      </c>
      <c r="T21" s="10">
        <v>0</v>
      </c>
      <c r="U21" s="10">
        <v>1</v>
      </c>
      <c r="V21" s="10">
        <v>4</v>
      </c>
      <c r="X21" s="9" t="s">
        <v>42</v>
      </c>
      <c r="Y21" s="13">
        <f t="shared" si="20"/>
        <v>77.777777777777786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84">
        <f t="shared" si="24"/>
        <v>22.222222222222221</v>
      </c>
      <c r="AD21" s="90">
        <f t="shared" si="25"/>
        <v>11.111111111111111</v>
      </c>
      <c r="AE21" s="13">
        <f t="shared" si="26"/>
        <v>11.111111111111111</v>
      </c>
      <c r="AF21" s="13">
        <f t="shared" si="27"/>
        <v>0</v>
      </c>
      <c r="AG21" s="13">
        <f t="shared" si="28"/>
        <v>11.111111111111111</v>
      </c>
      <c r="AH21" s="91">
        <f t="shared" si="29"/>
        <v>66.666666666666657</v>
      </c>
      <c r="AI21" s="98">
        <f t="shared" si="30"/>
        <v>22.222222222222221</v>
      </c>
      <c r="AJ21" s="13">
        <f t="shared" si="31"/>
        <v>11.111111111111111</v>
      </c>
      <c r="AK21" s="13">
        <f t="shared" si="32"/>
        <v>0</v>
      </c>
      <c r="AL21" s="13">
        <f t="shared" si="33"/>
        <v>11.111111111111111</v>
      </c>
      <c r="AM21" s="99">
        <f t="shared" si="34"/>
        <v>55.555555555555557</v>
      </c>
      <c r="AN21" s="28">
        <f t="shared" si="35"/>
        <v>44.444444444444443</v>
      </c>
      <c r="AO21" s="13">
        <f t="shared" si="36"/>
        <v>0</v>
      </c>
      <c r="AP21" s="13">
        <f t="shared" si="37"/>
        <v>0</v>
      </c>
      <c r="AQ21" s="13">
        <f t="shared" si="38"/>
        <v>11.111111111111111</v>
      </c>
      <c r="AR21" s="13">
        <f t="shared" si="39"/>
        <v>44.444444444444443</v>
      </c>
    </row>
    <row r="22" spans="2:44" x14ac:dyDescent="0.25">
      <c r="B22" s="9" t="s">
        <v>43</v>
      </c>
      <c r="C22" s="10">
        <v>0</v>
      </c>
      <c r="D22" s="10">
        <v>0</v>
      </c>
      <c r="E22" s="10">
        <v>0</v>
      </c>
      <c r="F22" s="10">
        <v>0</v>
      </c>
      <c r="G22" s="55">
        <v>0</v>
      </c>
      <c r="H22" s="66">
        <v>0</v>
      </c>
      <c r="I22" s="10">
        <v>0</v>
      </c>
      <c r="J22" s="10">
        <v>0</v>
      </c>
      <c r="K22" s="10">
        <v>0</v>
      </c>
      <c r="L22" s="67">
        <v>0</v>
      </c>
      <c r="M22" s="78">
        <v>0</v>
      </c>
      <c r="N22" s="10">
        <v>0</v>
      </c>
      <c r="O22" s="10">
        <v>0</v>
      </c>
      <c r="P22" s="10">
        <v>0</v>
      </c>
      <c r="Q22" s="79">
        <v>0</v>
      </c>
      <c r="R22" s="3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43</v>
      </c>
      <c r="Y22" s="13" t="e">
        <f t="shared" si="20"/>
        <v>#DIV/0!</v>
      </c>
      <c r="Z22" s="13" t="e">
        <f t="shared" si="21"/>
        <v>#DIV/0!</v>
      </c>
      <c r="AA22" s="13" t="e">
        <f t="shared" si="22"/>
        <v>#DIV/0!</v>
      </c>
      <c r="AB22" s="13" t="e">
        <f t="shared" si="23"/>
        <v>#DIV/0!</v>
      </c>
      <c r="AC22" s="84" t="e">
        <f t="shared" si="24"/>
        <v>#DIV/0!</v>
      </c>
      <c r="AD22" s="90" t="e">
        <f t="shared" si="25"/>
        <v>#DIV/0!</v>
      </c>
      <c r="AE22" s="13" t="e">
        <f t="shared" si="26"/>
        <v>#DIV/0!</v>
      </c>
      <c r="AF22" s="13" t="e">
        <f t="shared" si="27"/>
        <v>#DIV/0!</v>
      </c>
      <c r="AG22" s="13" t="e">
        <f t="shared" si="28"/>
        <v>#DIV/0!</v>
      </c>
      <c r="AH22" s="91" t="e">
        <f t="shared" si="29"/>
        <v>#DIV/0!</v>
      </c>
      <c r="AI22" s="98" t="e">
        <f t="shared" si="30"/>
        <v>#DIV/0!</v>
      </c>
      <c r="AJ22" s="13" t="e">
        <f t="shared" si="31"/>
        <v>#DIV/0!</v>
      </c>
      <c r="AK22" s="13" t="e">
        <f t="shared" si="32"/>
        <v>#DIV/0!</v>
      </c>
      <c r="AL22" s="13" t="e">
        <f t="shared" si="33"/>
        <v>#DIV/0!</v>
      </c>
      <c r="AM22" s="99" t="e">
        <f t="shared" si="34"/>
        <v>#DIV/0!</v>
      </c>
      <c r="AN22" s="28" t="e">
        <f t="shared" si="35"/>
        <v>#DIV/0!</v>
      </c>
      <c r="AO22" s="13" t="e">
        <f t="shared" si="36"/>
        <v>#DIV/0!</v>
      </c>
      <c r="AP22" s="13" t="e">
        <f t="shared" si="37"/>
        <v>#DIV/0!</v>
      </c>
      <c r="AQ22" s="13" t="e">
        <f t="shared" si="38"/>
        <v>#DIV/0!</v>
      </c>
      <c r="AR22" s="13" t="e">
        <f t="shared" si="39"/>
        <v>#DIV/0!</v>
      </c>
    </row>
    <row r="23" spans="2:44" x14ac:dyDescent="0.25">
      <c r="B23" s="9" t="s">
        <v>44</v>
      </c>
      <c r="C23" s="10">
        <v>1</v>
      </c>
      <c r="D23" s="10">
        <v>0</v>
      </c>
      <c r="E23" s="10">
        <v>0</v>
      </c>
      <c r="F23" s="10">
        <v>0</v>
      </c>
      <c r="G23" s="55">
        <v>3</v>
      </c>
      <c r="H23" s="66">
        <v>0</v>
      </c>
      <c r="I23" s="10">
        <v>0</v>
      </c>
      <c r="J23" s="10">
        <v>0</v>
      </c>
      <c r="K23" s="10">
        <v>1</v>
      </c>
      <c r="L23" s="67">
        <v>3</v>
      </c>
      <c r="M23" s="78">
        <v>0</v>
      </c>
      <c r="N23" s="10">
        <v>0</v>
      </c>
      <c r="O23" s="10">
        <v>0</v>
      </c>
      <c r="P23" s="10">
        <v>1</v>
      </c>
      <c r="Q23" s="79">
        <v>3</v>
      </c>
      <c r="R23" s="30">
        <v>1</v>
      </c>
      <c r="S23" s="10">
        <v>0</v>
      </c>
      <c r="T23" s="10">
        <v>0</v>
      </c>
      <c r="U23" s="10">
        <v>0</v>
      </c>
      <c r="V23" s="10">
        <v>3</v>
      </c>
      <c r="X23" s="9" t="s">
        <v>44</v>
      </c>
      <c r="Y23" s="13">
        <f t="shared" si="20"/>
        <v>25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84">
        <f t="shared" si="24"/>
        <v>75</v>
      </c>
      <c r="AD23" s="90">
        <f t="shared" si="25"/>
        <v>0</v>
      </c>
      <c r="AE23" s="13">
        <f t="shared" si="26"/>
        <v>0</v>
      </c>
      <c r="AF23" s="13">
        <f t="shared" si="27"/>
        <v>0</v>
      </c>
      <c r="AG23" s="13">
        <f t="shared" si="28"/>
        <v>25</v>
      </c>
      <c r="AH23" s="91">
        <f t="shared" si="29"/>
        <v>75</v>
      </c>
      <c r="AI23" s="98">
        <f t="shared" si="30"/>
        <v>0</v>
      </c>
      <c r="AJ23" s="13">
        <f t="shared" si="31"/>
        <v>0</v>
      </c>
      <c r="AK23" s="13">
        <f t="shared" si="32"/>
        <v>0</v>
      </c>
      <c r="AL23" s="13">
        <f t="shared" si="33"/>
        <v>25</v>
      </c>
      <c r="AM23" s="99">
        <f t="shared" si="34"/>
        <v>75</v>
      </c>
      <c r="AN23" s="28">
        <f t="shared" si="35"/>
        <v>25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75</v>
      </c>
    </row>
    <row r="24" spans="2:44" x14ac:dyDescent="0.25">
      <c r="B24" s="4" t="s">
        <v>75</v>
      </c>
      <c r="C24" s="19"/>
      <c r="D24" s="19"/>
      <c r="E24" s="19"/>
      <c r="F24" s="56"/>
      <c r="G24" s="57"/>
      <c r="H24" s="68"/>
      <c r="I24" s="35"/>
      <c r="J24" s="35"/>
      <c r="K24" s="56"/>
      <c r="L24" s="69"/>
      <c r="M24" s="80"/>
      <c r="N24" s="4"/>
      <c r="O24" s="19"/>
      <c r="P24" s="19"/>
      <c r="Q24" s="81"/>
      <c r="S24" s="4"/>
      <c r="T24" s="4"/>
      <c r="U24" s="35"/>
      <c r="V24" s="35"/>
      <c r="X24" s="4" t="s">
        <v>75</v>
      </c>
      <c r="Y24" s="56"/>
      <c r="Z24" s="56"/>
      <c r="AA24" s="56"/>
      <c r="AB24" s="56"/>
      <c r="AC24" s="85"/>
      <c r="AD24" s="92"/>
      <c r="AE24" s="56"/>
      <c r="AF24" s="56"/>
      <c r="AG24" s="56"/>
      <c r="AH24" s="93"/>
      <c r="AI24" s="80"/>
      <c r="AJ24" s="56"/>
      <c r="AK24" s="56"/>
      <c r="AL24" s="56"/>
      <c r="AM24" s="100"/>
    </row>
    <row r="25" spans="2:44" x14ac:dyDescent="0.25">
      <c r="B25" s="9" t="s">
        <v>76</v>
      </c>
      <c r="C25" s="10">
        <v>14</v>
      </c>
      <c r="D25" s="10">
        <v>0</v>
      </c>
      <c r="E25" s="10">
        <v>0</v>
      </c>
      <c r="F25" s="10">
        <v>0</v>
      </c>
      <c r="G25" s="55">
        <v>10</v>
      </c>
      <c r="H25" s="66">
        <v>4</v>
      </c>
      <c r="I25" s="10">
        <v>1</v>
      </c>
      <c r="J25" s="10">
        <v>1</v>
      </c>
      <c r="K25" s="10">
        <v>1</v>
      </c>
      <c r="L25" s="67">
        <v>17</v>
      </c>
      <c r="M25" s="78">
        <v>6</v>
      </c>
      <c r="N25" s="10">
        <v>2</v>
      </c>
      <c r="O25" s="10">
        <v>0</v>
      </c>
      <c r="P25" s="10">
        <v>1</v>
      </c>
      <c r="Q25" s="79">
        <v>15</v>
      </c>
      <c r="R25" s="30">
        <v>10</v>
      </c>
      <c r="S25" s="10">
        <v>0</v>
      </c>
      <c r="T25" s="10">
        <v>0</v>
      </c>
      <c r="U25" s="10">
        <v>1</v>
      </c>
      <c r="V25" s="10">
        <v>13</v>
      </c>
      <c r="X25" s="9" t="s">
        <v>76</v>
      </c>
      <c r="Y25" s="13">
        <f t="shared" ref="Y25:Y26" si="40">C25/(C25+D25+E25+F25+G25)*100</f>
        <v>58.333333333333336</v>
      </c>
      <c r="Z25" s="13">
        <f t="shared" ref="Z25:Z26" si="41">D25/(D25+E25+F25+G25+C25)*100</f>
        <v>0</v>
      </c>
      <c r="AA25" s="13">
        <f t="shared" ref="AA25:AA26" si="42">E25/(E25+F25+G25+D25+C25)*100</f>
        <v>0</v>
      </c>
      <c r="AB25" s="13">
        <f t="shared" ref="AB25:AB26" si="43">F25/(F25+G25+E25+D25+C25)*100</f>
        <v>0</v>
      </c>
      <c r="AC25" s="84">
        <f t="shared" ref="AC25:AC26" si="44">G25/(G25+F25+E25+D25+C25)*100</f>
        <v>41.666666666666671</v>
      </c>
      <c r="AD25" s="90">
        <f t="shared" ref="AD25:AD26" si="45">H25/(H25+I25+J25+K25+L25)*100</f>
        <v>16.666666666666664</v>
      </c>
      <c r="AE25" s="13">
        <f t="shared" ref="AE25:AE26" si="46">I25/(I25+J25+K25+L25+H25)*100</f>
        <v>4.1666666666666661</v>
      </c>
      <c r="AF25" s="13">
        <f t="shared" ref="AF25:AF26" si="47">J25/(J25+K25+L25+I25+H25)*100</f>
        <v>4.1666666666666661</v>
      </c>
      <c r="AG25" s="13">
        <f t="shared" ref="AG25:AG26" si="48">K25/(K25+L25+J25+I25+H25)*100</f>
        <v>4.1666666666666661</v>
      </c>
      <c r="AH25" s="91">
        <f t="shared" ref="AH25:AH26" si="49">L25/(L25+K25+J25+I25+H25)*100</f>
        <v>70.833333333333343</v>
      </c>
      <c r="AI25" s="98">
        <f t="shared" ref="AI25:AI26" si="50">M25/(M25+N25+O25+P25+Q25)*100</f>
        <v>25</v>
      </c>
      <c r="AJ25" s="13">
        <f t="shared" ref="AJ25:AJ26" si="51">N25/(N25+O25+P25+Q25+M25)*100</f>
        <v>8.3333333333333321</v>
      </c>
      <c r="AK25" s="13">
        <f t="shared" ref="AK25:AK26" si="52">O25/(O25+P25+Q25+N25+M25)*100</f>
        <v>0</v>
      </c>
      <c r="AL25" s="13">
        <f t="shared" ref="AL25:AL26" si="53">P25/(P25+Q25+O25+N25+M25)*100</f>
        <v>4.1666666666666661</v>
      </c>
      <c r="AM25" s="99">
        <f t="shared" ref="AM25:AM26" si="54">Q25/(Q25+P25+O25+N25+M25)*100</f>
        <v>62.5</v>
      </c>
      <c r="AN25" s="28">
        <f t="shared" ref="AN25:AN26" si="55">R25/(R25+S25+T25+U25+V25)*100</f>
        <v>41.666666666666671</v>
      </c>
      <c r="AO25" s="13">
        <f t="shared" ref="AO25:AO26" si="56">S25/(S25+T25+U25+V25+R25)*100</f>
        <v>0</v>
      </c>
      <c r="AP25" s="13">
        <f t="shared" ref="AP25:AP26" si="57">T25/(T25+U25+V25+S25+R25)*100</f>
        <v>0</v>
      </c>
      <c r="AQ25" s="13">
        <f t="shared" ref="AQ25:AQ26" si="58">U25/(U25+V25+T25+S25+R25)*100</f>
        <v>4.1666666666666661</v>
      </c>
      <c r="AR25" s="13">
        <f t="shared" ref="AR25:AR26" si="59">V25/(V25+U25+T25+S25+R25)*100</f>
        <v>54.166666666666664</v>
      </c>
    </row>
    <row r="26" spans="2:44" x14ac:dyDescent="0.25">
      <c r="B26" s="9" t="s">
        <v>77</v>
      </c>
      <c r="C26" s="10">
        <v>4</v>
      </c>
      <c r="D26" s="10">
        <v>0</v>
      </c>
      <c r="E26" s="10">
        <v>0</v>
      </c>
      <c r="F26" s="10">
        <v>0</v>
      </c>
      <c r="G26" s="55">
        <v>2</v>
      </c>
      <c r="H26" s="66">
        <v>0</v>
      </c>
      <c r="I26" s="10">
        <v>0</v>
      </c>
      <c r="J26" s="10">
        <v>1</v>
      </c>
      <c r="K26" s="10">
        <v>1</v>
      </c>
      <c r="L26" s="67">
        <v>4</v>
      </c>
      <c r="M26" s="78">
        <v>1</v>
      </c>
      <c r="N26" s="10">
        <v>0</v>
      </c>
      <c r="O26" s="10">
        <v>0</v>
      </c>
      <c r="P26" s="10">
        <v>1</v>
      </c>
      <c r="Q26" s="79">
        <v>4</v>
      </c>
      <c r="R26" s="30">
        <v>4</v>
      </c>
      <c r="S26" s="10">
        <v>0</v>
      </c>
      <c r="T26" s="10">
        <v>0</v>
      </c>
      <c r="U26" s="10">
        <v>0</v>
      </c>
      <c r="V26" s="10">
        <v>2</v>
      </c>
      <c r="X26" s="9" t="s">
        <v>77</v>
      </c>
      <c r="Y26" s="13">
        <f t="shared" si="40"/>
        <v>66.666666666666657</v>
      </c>
      <c r="Z26" s="13">
        <f t="shared" si="41"/>
        <v>0</v>
      </c>
      <c r="AA26" s="13">
        <f t="shared" si="42"/>
        <v>0</v>
      </c>
      <c r="AB26" s="13">
        <f t="shared" si="43"/>
        <v>0</v>
      </c>
      <c r="AC26" s="84">
        <f t="shared" si="44"/>
        <v>33.333333333333329</v>
      </c>
      <c r="AD26" s="90">
        <f t="shared" si="45"/>
        <v>0</v>
      </c>
      <c r="AE26" s="13">
        <f t="shared" si="46"/>
        <v>0</v>
      </c>
      <c r="AF26" s="13">
        <f t="shared" si="47"/>
        <v>16.666666666666664</v>
      </c>
      <c r="AG26" s="13">
        <f t="shared" si="48"/>
        <v>16.666666666666664</v>
      </c>
      <c r="AH26" s="91">
        <f t="shared" si="49"/>
        <v>66.666666666666657</v>
      </c>
      <c r="AI26" s="98">
        <f t="shared" si="50"/>
        <v>16.666666666666664</v>
      </c>
      <c r="AJ26" s="13">
        <f t="shared" si="51"/>
        <v>0</v>
      </c>
      <c r="AK26" s="13">
        <f t="shared" si="52"/>
        <v>0</v>
      </c>
      <c r="AL26" s="13">
        <f t="shared" si="53"/>
        <v>16.666666666666664</v>
      </c>
      <c r="AM26" s="99">
        <f t="shared" si="54"/>
        <v>66.666666666666657</v>
      </c>
      <c r="AN26" s="28">
        <f t="shared" si="55"/>
        <v>66.666666666666657</v>
      </c>
      <c r="AO26" s="13">
        <f t="shared" si="56"/>
        <v>0</v>
      </c>
      <c r="AP26" s="13">
        <f t="shared" si="57"/>
        <v>0</v>
      </c>
      <c r="AQ26" s="13">
        <f t="shared" si="58"/>
        <v>0</v>
      </c>
      <c r="AR26" s="13">
        <f t="shared" si="59"/>
        <v>33.333333333333329</v>
      </c>
    </row>
  </sheetData>
  <mergeCells count="11">
    <mergeCell ref="D2:E2"/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58</v>
      </c>
    </row>
    <row r="2" spans="1:12" ht="18" x14ac:dyDescent="0.25">
      <c r="A2" s="32"/>
      <c r="B2" s="1" t="s">
        <v>103</v>
      </c>
      <c r="D2" s="200" t="s">
        <v>132</v>
      </c>
      <c r="E2" s="200"/>
    </row>
    <row r="3" spans="1:12" x14ac:dyDescent="0.25">
      <c r="B3" s="33" t="s">
        <v>61</v>
      </c>
    </row>
    <row r="4" spans="1:12" ht="18" customHeight="1" x14ac:dyDescent="0.25">
      <c r="B4" s="1" t="s">
        <v>104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55</v>
      </c>
      <c r="H6" s="2" t="s">
        <v>56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3574</v>
      </c>
      <c r="D9" s="7">
        <v>347</v>
      </c>
      <c r="E9" s="7">
        <v>1297</v>
      </c>
      <c r="F9" s="7">
        <v>537</v>
      </c>
      <c r="H9" s="6" t="s">
        <v>4</v>
      </c>
      <c r="I9" s="11">
        <f>C9/(C9+D9+E9+F9)*100</f>
        <v>62.102519548218936</v>
      </c>
      <c r="J9" s="11">
        <f>D9/(D9+E9+F9+C9)*100</f>
        <v>6.0295395308427455</v>
      </c>
      <c r="K9" s="11">
        <f>E9/(E9+F9+D9+C9)*100</f>
        <v>22.536924413553432</v>
      </c>
      <c r="L9" s="11">
        <f>F9/(F9+E9+D9+C9)*100</f>
        <v>9.3310165073848825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694</v>
      </c>
      <c r="D11" s="10">
        <v>68</v>
      </c>
      <c r="E11" s="10">
        <v>298</v>
      </c>
      <c r="F11" s="10">
        <v>150</v>
      </c>
      <c r="H11" s="9" t="s">
        <v>6</v>
      </c>
      <c r="I11" s="13">
        <f t="shared" ref="I11:I21" si="0">C11/(C11+D11+E11+F11)*100</f>
        <v>57.355371900826448</v>
      </c>
      <c r="J11" s="13">
        <f t="shared" ref="J11:J22" si="1">D11/(D11+E11+F11+C11)*100</f>
        <v>5.6198347107438016</v>
      </c>
      <c r="K11" s="13">
        <f t="shared" ref="K11:K22" si="2">E11/(E11+F11+D11+C11)*100</f>
        <v>24.628099173553718</v>
      </c>
      <c r="L11" s="13">
        <f t="shared" ref="L11:L22" si="3">F11/(F11+E11+D11+C11)*100</f>
        <v>12.396694214876034</v>
      </c>
    </row>
    <row r="12" spans="1:12" x14ac:dyDescent="0.25">
      <c r="B12" s="9" t="s">
        <v>7</v>
      </c>
      <c r="C12" s="10">
        <v>1222</v>
      </c>
      <c r="D12" s="10">
        <v>118</v>
      </c>
      <c r="E12" s="10">
        <v>517</v>
      </c>
      <c r="F12" s="10">
        <v>198</v>
      </c>
      <c r="H12" s="9" t="s">
        <v>7</v>
      </c>
      <c r="I12" s="13">
        <f t="shared" si="0"/>
        <v>59.464720194647199</v>
      </c>
      <c r="J12" s="13">
        <f t="shared" si="1"/>
        <v>5.7420924574209247</v>
      </c>
      <c r="K12" s="13">
        <f t="shared" si="2"/>
        <v>25.158150851581507</v>
      </c>
      <c r="L12" s="13">
        <f t="shared" si="3"/>
        <v>9.6350364963503647</v>
      </c>
    </row>
    <row r="13" spans="1:12" x14ac:dyDescent="0.25">
      <c r="B13" s="9" t="s">
        <v>8</v>
      </c>
      <c r="C13" s="10">
        <v>1079</v>
      </c>
      <c r="D13" s="10">
        <v>113</v>
      </c>
      <c r="E13" s="10">
        <v>333</v>
      </c>
      <c r="F13" s="10">
        <v>137</v>
      </c>
      <c r="H13" s="9" t="s">
        <v>8</v>
      </c>
      <c r="I13" s="13">
        <f t="shared" si="0"/>
        <v>64.92178098676294</v>
      </c>
      <c r="J13" s="13">
        <f t="shared" si="1"/>
        <v>6.799037304452467</v>
      </c>
      <c r="K13" s="13">
        <f t="shared" si="2"/>
        <v>20.036101083032491</v>
      </c>
      <c r="L13" s="13">
        <f t="shared" si="3"/>
        <v>8.2430806257521052</v>
      </c>
    </row>
    <row r="14" spans="1:12" x14ac:dyDescent="0.25">
      <c r="B14" s="9" t="s">
        <v>9</v>
      </c>
      <c r="C14" s="10">
        <v>579</v>
      </c>
      <c r="D14" s="10">
        <v>48</v>
      </c>
      <c r="E14" s="10">
        <v>149</v>
      </c>
      <c r="F14" s="10">
        <v>52</v>
      </c>
      <c r="H14" s="9" t="s">
        <v>9</v>
      </c>
      <c r="I14" s="13">
        <f t="shared" si="0"/>
        <v>69.927536231884062</v>
      </c>
      <c r="J14" s="13">
        <f t="shared" si="1"/>
        <v>5.7971014492753623</v>
      </c>
      <c r="K14" s="13">
        <f t="shared" si="2"/>
        <v>17.995169082125603</v>
      </c>
      <c r="L14" s="13">
        <f t="shared" si="3"/>
        <v>6.2801932367149762</v>
      </c>
    </row>
    <row r="15" spans="1:12" x14ac:dyDescent="0.25">
      <c r="B15" s="4" t="s">
        <v>45</v>
      </c>
      <c r="C15" s="8"/>
      <c r="D15" s="8"/>
      <c r="E15" s="8"/>
      <c r="F15" s="8"/>
      <c r="H15" s="4" t="s">
        <v>45</v>
      </c>
      <c r="I15" s="8"/>
      <c r="J15" s="8"/>
      <c r="K15" s="8"/>
      <c r="L15" s="8"/>
    </row>
    <row r="16" spans="1:12" x14ac:dyDescent="0.25">
      <c r="B16" s="9" t="s">
        <v>38</v>
      </c>
      <c r="C16" s="10">
        <v>1062</v>
      </c>
      <c r="D16" s="10">
        <v>89</v>
      </c>
      <c r="E16" s="10">
        <v>390</v>
      </c>
      <c r="F16" s="10">
        <v>116</v>
      </c>
      <c r="H16" s="9" t="s">
        <v>38</v>
      </c>
      <c r="I16" s="13">
        <f t="shared" si="0"/>
        <v>64.091732045866024</v>
      </c>
      <c r="J16" s="13">
        <f t="shared" si="1"/>
        <v>5.3711526855763427</v>
      </c>
      <c r="K16" s="13">
        <f t="shared" si="2"/>
        <v>23.536511768255881</v>
      </c>
      <c r="L16" s="13">
        <f t="shared" si="3"/>
        <v>7.0006035003017502</v>
      </c>
    </row>
    <row r="17" spans="2:12" x14ac:dyDescent="0.25">
      <c r="B17" s="9" t="s">
        <v>39</v>
      </c>
      <c r="C17" s="10">
        <v>283</v>
      </c>
      <c r="D17" s="10">
        <v>14</v>
      </c>
      <c r="E17" s="10">
        <v>249</v>
      </c>
      <c r="F17" s="10">
        <v>83</v>
      </c>
      <c r="H17" s="9" t="s">
        <v>39</v>
      </c>
      <c r="I17" s="13">
        <f t="shared" si="0"/>
        <v>44.992050874403816</v>
      </c>
      <c r="J17" s="13">
        <f t="shared" si="1"/>
        <v>2.2257551669316373</v>
      </c>
      <c r="K17" s="13">
        <f t="shared" si="2"/>
        <v>39.586645468998412</v>
      </c>
      <c r="L17" s="13">
        <f t="shared" si="3"/>
        <v>13.195548489666137</v>
      </c>
    </row>
    <row r="18" spans="2:12" x14ac:dyDescent="0.25">
      <c r="B18" s="9" t="s">
        <v>40</v>
      </c>
      <c r="C18" s="10">
        <v>1086</v>
      </c>
      <c r="D18" s="10">
        <v>158</v>
      </c>
      <c r="E18" s="10">
        <v>362</v>
      </c>
      <c r="F18" s="10">
        <v>146</v>
      </c>
      <c r="H18" s="9" t="s">
        <v>40</v>
      </c>
      <c r="I18" s="13">
        <f t="shared" si="0"/>
        <v>61.986301369863014</v>
      </c>
      <c r="J18" s="13">
        <f t="shared" si="1"/>
        <v>9.0182648401826473</v>
      </c>
      <c r="K18" s="13">
        <f t="shared" si="2"/>
        <v>20.662100456621005</v>
      </c>
      <c r="L18" s="13">
        <f t="shared" si="3"/>
        <v>8.3333333333333321</v>
      </c>
    </row>
    <row r="19" spans="2:12" x14ac:dyDescent="0.25">
      <c r="B19" s="9" t="s">
        <v>41</v>
      </c>
      <c r="C19" s="10">
        <v>142</v>
      </c>
      <c r="D19" s="10">
        <v>12</v>
      </c>
      <c r="E19" s="10">
        <v>30</v>
      </c>
      <c r="F19" s="10">
        <v>11</v>
      </c>
      <c r="H19" s="9" t="s">
        <v>41</v>
      </c>
      <c r="I19" s="13">
        <f t="shared" si="0"/>
        <v>72.820512820512818</v>
      </c>
      <c r="J19" s="13">
        <f t="shared" si="1"/>
        <v>6.1538461538461542</v>
      </c>
      <c r="K19" s="13">
        <f t="shared" si="2"/>
        <v>15.384615384615385</v>
      </c>
      <c r="L19" s="13">
        <f t="shared" si="3"/>
        <v>5.6410256410256414</v>
      </c>
    </row>
    <row r="20" spans="2:12" x14ac:dyDescent="0.25">
      <c r="B20" s="9" t="s">
        <v>42</v>
      </c>
      <c r="C20" s="10">
        <v>285</v>
      </c>
      <c r="D20" s="10">
        <v>31</v>
      </c>
      <c r="E20" s="10">
        <v>8</v>
      </c>
      <c r="F20" s="10">
        <v>39</v>
      </c>
      <c r="H20" s="9" t="s">
        <v>42</v>
      </c>
      <c r="I20" s="13">
        <f t="shared" si="0"/>
        <v>78.512396694214885</v>
      </c>
      <c r="J20" s="13">
        <f t="shared" si="1"/>
        <v>8.5399449035812669</v>
      </c>
      <c r="K20" s="13">
        <f t="shared" si="2"/>
        <v>2.2038567493112948</v>
      </c>
      <c r="L20" s="13">
        <f t="shared" si="3"/>
        <v>10.743801652892563</v>
      </c>
    </row>
    <row r="21" spans="2:12" x14ac:dyDescent="0.25">
      <c r="B21" s="9" t="s">
        <v>43</v>
      </c>
      <c r="C21" s="10">
        <v>137</v>
      </c>
      <c r="D21" s="10">
        <v>2</v>
      </c>
      <c r="E21" s="10">
        <v>63</v>
      </c>
      <c r="F21" s="10">
        <v>23</v>
      </c>
      <c r="H21" s="9" t="s">
        <v>43</v>
      </c>
      <c r="I21" s="13">
        <f t="shared" si="0"/>
        <v>60.888888888888893</v>
      </c>
      <c r="J21" s="13">
        <f t="shared" si="1"/>
        <v>0.88888888888888884</v>
      </c>
      <c r="K21" s="13">
        <f t="shared" si="2"/>
        <v>28.000000000000004</v>
      </c>
      <c r="L21" s="13">
        <f t="shared" si="3"/>
        <v>10.222222222222223</v>
      </c>
    </row>
    <row r="22" spans="2:12" x14ac:dyDescent="0.25">
      <c r="B22" s="9" t="s">
        <v>44</v>
      </c>
      <c r="C22" s="10">
        <v>579</v>
      </c>
      <c r="D22" s="10">
        <v>41</v>
      </c>
      <c r="E22" s="10">
        <v>195</v>
      </c>
      <c r="F22" s="10">
        <v>119</v>
      </c>
      <c r="H22" s="9" t="s">
        <v>44</v>
      </c>
      <c r="I22" s="13">
        <f>C22/(C22+D22+E22+F22)*100</f>
        <v>61.9914346895075</v>
      </c>
      <c r="J22" s="13">
        <f t="shared" si="1"/>
        <v>4.3897216274089939</v>
      </c>
      <c r="K22" s="13">
        <f t="shared" si="2"/>
        <v>20.877944325481799</v>
      </c>
      <c r="L22" s="13">
        <f t="shared" si="3"/>
        <v>12.740899357601712</v>
      </c>
    </row>
    <row r="23" spans="2:12" x14ac:dyDescent="0.25">
      <c r="B23" s="4" t="s">
        <v>75</v>
      </c>
      <c r="C23" s="19"/>
      <c r="D23" s="19"/>
      <c r="E23" s="19"/>
      <c r="G23" s="4"/>
      <c r="H23" s="4" t="s">
        <v>75</v>
      </c>
      <c r="I23" s="35"/>
      <c r="J23" s="35"/>
      <c r="L23" s="4"/>
    </row>
    <row r="24" spans="2:12" x14ac:dyDescent="0.25">
      <c r="B24" s="9" t="s">
        <v>76</v>
      </c>
      <c r="C24" s="10">
        <v>2595</v>
      </c>
      <c r="D24" s="10">
        <v>267</v>
      </c>
      <c r="E24" s="10">
        <v>967</v>
      </c>
      <c r="F24" s="10">
        <v>397</v>
      </c>
      <c r="H24" s="9" t="s">
        <v>76</v>
      </c>
      <c r="I24" s="41">
        <f t="shared" ref="I24:I25" si="4">C24/(C24+D24+E24+F24)*100</f>
        <v>61.405584477046851</v>
      </c>
      <c r="J24" s="41">
        <f t="shared" ref="J24:J25" si="5">D24/(D24+E24+F24+C24)*100</f>
        <v>6.3180312352106016</v>
      </c>
      <c r="K24" s="41">
        <f t="shared" ref="K24:K25" si="6">E24/(E24+F24+D24+C24)*100</f>
        <v>22.882158069096072</v>
      </c>
      <c r="L24" s="41">
        <f t="shared" ref="L24:L25" si="7">F24/(F24+E24+D24+C24)*100</f>
        <v>9.3942262186464749</v>
      </c>
    </row>
    <row r="25" spans="2:12" x14ac:dyDescent="0.25">
      <c r="B25" s="9" t="s">
        <v>77</v>
      </c>
      <c r="C25" s="10">
        <v>979</v>
      </c>
      <c r="D25" s="10">
        <v>80</v>
      </c>
      <c r="E25" s="10">
        <v>330</v>
      </c>
      <c r="F25" s="10">
        <v>140</v>
      </c>
      <c r="H25" s="9" t="s">
        <v>77</v>
      </c>
      <c r="I25" s="41">
        <f t="shared" si="4"/>
        <v>64.02877697841727</v>
      </c>
      <c r="J25" s="41">
        <f t="shared" si="5"/>
        <v>5.2321778940483972</v>
      </c>
      <c r="K25" s="41">
        <f t="shared" si="6"/>
        <v>21.582733812949641</v>
      </c>
      <c r="L25" s="41">
        <f t="shared" si="7"/>
        <v>9.1563113145846966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58</v>
      </c>
    </row>
    <row r="2" spans="1:24" ht="18" x14ac:dyDescent="0.25">
      <c r="A2" s="32"/>
      <c r="B2" s="1" t="s">
        <v>103</v>
      </c>
      <c r="D2" s="200" t="s">
        <v>132</v>
      </c>
      <c r="E2" s="200"/>
    </row>
    <row r="3" spans="1:24" x14ac:dyDescent="0.25">
      <c r="B3" s="33" t="s">
        <v>61</v>
      </c>
    </row>
    <row r="4" spans="1:24" ht="18" customHeight="1" x14ac:dyDescent="0.25">
      <c r="B4" s="1" t="s">
        <v>105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55</v>
      </c>
      <c r="N6" s="20" t="s">
        <v>56</v>
      </c>
    </row>
    <row r="7" spans="1:24" x14ac:dyDescent="0.25">
      <c r="B7" s="180" t="s">
        <v>0</v>
      </c>
      <c r="C7" s="180" t="s">
        <v>15</v>
      </c>
      <c r="D7" s="180"/>
      <c r="E7" s="180"/>
      <c r="F7" s="180"/>
      <c r="G7" s="182"/>
      <c r="H7" s="187" t="s">
        <v>16</v>
      </c>
      <c r="I7" s="180"/>
      <c r="J7" s="180"/>
      <c r="K7" s="180"/>
      <c r="L7" s="180"/>
      <c r="N7" s="180" t="s">
        <v>0</v>
      </c>
      <c r="O7" s="180" t="s">
        <v>15</v>
      </c>
      <c r="P7" s="180"/>
      <c r="Q7" s="180"/>
      <c r="R7" s="180"/>
      <c r="S7" s="182"/>
      <c r="T7" s="187" t="s">
        <v>16</v>
      </c>
      <c r="U7" s="180"/>
      <c r="V7" s="180"/>
      <c r="W7" s="180"/>
      <c r="X7" s="180"/>
    </row>
    <row r="8" spans="1:24" ht="22.5" x14ac:dyDescent="0.25">
      <c r="B8" s="181"/>
      <c r="C8" s="50" t="s">
        <v>17</v>
      </c>
      <c r="D8" s="50" t="s">
        <v>18</v>
      </c>
      <c r="E8" s="50" t="s">
        <v>19</v>
      </c>
      <c r="F8" s="50" t="s">
        <v>20</v>
      </c>
      <c r="G8" s="51" t="s">
        <v>21</v>
      </c>
      <c r="H8" s="49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181"/>
      <c r="O8" s="50" t="s">
        <v>17</v>
      </c>
      <c r="P8" s="50" t="s">
        <v>18</v>
      </c>
      <c r="Q8" s="50" t="s">
        <v>19</v>
      </c>
      <c r="R8" s="50" t="s">
        <v>20</v>
      </c>
      <c r="S8" s="51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1:24" x14ac:dyDescent="0.25">
      <c r="B9" s="4" t="s">
        <v>4</v>
      </c>
      <c r="C9" s="5"/>
      <c r="D9" s="5"/>
      <c r="E9" s="5"/>
      <c r="F9" s="5"/>
      <c r="G9" s="52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2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403</v>
      </c>
      <c r="D10" s="7">
        <v>895</v>
      </c>
      <c r="E10" s="7">
        <v>972</v>
      </c>
      <c r="F10" s="7">
        <v>631</v>
      </c>
      <c r="G10" s="53">
        <v>673</v>
      </c>
      <c r="H10" s="29">
        <v>113</v>
      </c>
      <c r="I10" s="7">
        <v>140</v>
      </c>
      <c r="J10" s="7">
        <v>63</v>
      </c>
      <c r="K10" s="7">
        <v>23</v>
      </c>
      <c r="L10" s="7">
        <v>8</v>
      </c>
      <c r="N10" s="6" t="s">
        <v>4</v>
      </c>
      <c r="O10" s="11">
        <f>C10/(C10+D10+E10+F10+G10)*100</f>
        <v>11.2758813654169</v>
      </c>
      <c r="P10" s="11">
        <f>D10/(D10+E10+F10+G10+C10)*100</f>
        <v>25.041969781757135</v>
      </c>
      <c r="Q10" s="11">
        <f>E10/(E10+F10+G10+C10+D10)*100</f>
        <v>27.196418578623394</v>
      </c>
      <c r="R10" s="11">
        <f>F10/(F10+G10+E10+D10+C10)*100</f>
        <v>17.655288192501398</v>
      </c>
      <c r="S10" s="82">
        <f>G10/(G10+C10+D10+E10+F10)*100</f>
        <v>18.830442081701175</v>
      </c>
      <c r="T10" s="27">
        <f>H10/(H10+I10+J10+K10+L10)*100</f>
        <v>32.564841498559076</v>
      </c>
      <c r="U10" s="11">
        <f>I10/(I10+J10+K10+L10+H10)*100</f>
        <v>40.345821325648416</v>
      </c>
      <c r="V10" s="11">
        <f>J10/(J10+K10+L10+H10+I10)*100</f>
        <v>18.155619596541786</v>
      </c>
      <c r="W10" s="11">
        <f>K10/(K10+L10+J10+I10+H10)*100</f>
        <v>6.6282420749279538</v>
      </c>
      <c r="X10" s="11">
        <f>L10/(L10+H10+I10+J10+K10)*100</f>
        <v>2.3054755043227666</v>
      </c>
    </row>
    <row r="11" spans="1:24" x14ac:dyDescent="0.25">
      <c r="B11" s="4" t="s">
        <v>5</v>
      </c>
      <c r="C11" s="8"/>
      <c r="D11" s="8"/>
      <c r="E11" s="8"/>
      <c r="F11" s="8"/>
      <c r="G11" s="54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3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56</v>
      </c>
      <c r="D12" s="10">
        <v>117</v>
      </c>
      <c r="E12" s="10">
        <v>212</v>
      </c>
      <c r="F12" s="10">
        <v>134</v>
      </c>
      <c r="G12" s="55">
        <v>175</v>
      </c>
      <c r="H12" s="30">
        <v>21</v>
      </c>
      <c r="I12" s="10">
        <v>28</v>
      </c>
      <c r="J12" s="10">
        <v>13</v>
      </c>
      <c r="K12" s="10">
        <v>5</v>
      </c>
      <c r="L12" s="10">
        <v>1</v>
      </c>
      <c r="N12" s="9" t="s">
        <v>6</v>
      </c>
      <c r="O12" s="13">
        <f t="shared" ref="O12:O15" si="0">C12/(C12+D12+E12+F12+G12)*100</f>
        <v>8.0691642651296824</v>
      </c>
      <c r="P12" s="13">
        <f t="shared" ref="P12:P15" si="1">D12/(D12+E12+F12+G12+C12)*100</f>
        <v>16.858789625360231</v>
      </c>
      <c r="Q12" s="13">
        <f t="shared" ref="Q12:Q15" si="2">E12/(E12+F12+G12+C12+D12)*100</f>
        <v>30.547550432276655</v>
      </c>
      <c r="R12" s="13">
        <f t="shared" ref="R12:R15" si="3">F12/(F12+G12+E12+D12+C12)*100</f>
        <v>19.308357348703169</v>
      </c>
      <c r="S12" s="84">
        <f t="shared" ref="S12:S15" si="4">G12/(G12+C12+D12+E12+F12)*100</f>
        <v>25.216138328530256</v>
      </c>
      <c r="T12" s="28">
        <f t="shared" ref="T12:T15" si="5">H12/(H12+I12+J12+K12+L12)*100</f>
        <v>30.882352941176471</v>
      </c>
      <c r="U12" s="13">
        <f t="shared" ref="U12:U15" si="6">I12/(I12+J12+K12+L12+H12)*100</f>
        <v>41.17647058823529</v>
      </c>
      <c r="V12" s="13">
        <f t="shared" ref="V12:V15" si="7">J12/(J12+K12+L12+H12+I12)*100</f>
        <v>19.117647058823529</v>
      </c>
      <c r="W12" s="13">
        <f t="shared" ref="W12:W15" si="8">K12/(K12+L12+J12+I12+H12)*100</f>
        <v>7.3529411764705888</v>
      </c>
      <c r="X12" s="13">
        <f t="shared" ref="X12:X15" si="9">L12/(L12+H12+I12+J12+K12)*100</f>
        <v>1.4705882352941175</v>
      </c>
    </row>
    <row r="13" spans="1:24" x14ac:dyDescent="0.25">
      <c r="B13" s="9" t="s">
        <v>7</v>
      </c>
      <c r="C13" s="10">
        <v>124</v>
      </c>
      <c r="D13" s="10">
        <v>325</v>
      </c>
      <c r="E13" s="10">
        <v>317</v>
      </c>
      <c r="F13" s="10">
        <v>212</v>
      </c>
      <c r="G13" s="55">
        <v>244</v>
      </c>
      <c r="H13" s="30">
        <v>28</v>
      </c>
      <c r="I13" s="10">
        <v>54</v>
      </c>
      <c r="J13" s="10">
        <v>24</v>
      </c>
      <c r="K13" s="10">
        <v>10</v>
      </c>
      <c r="L13" s="10">
        <v>2</v>
      </c>
      <c r="N13" s="9" t="s">
        <v>7</v>
      </c>
      <c r="O13" s="13">
        <f t="shared" si="0"/>
        <v>10.147299509001636</v>
      </c>
      <c r="P13" s="13">
        <f t="shared" si="1"/>
        <v>26.595744680851062</v>
      </c>
      <c r="Q13" s="13">
        <f t="shared" si="2"/>
        <v>25.941080196399348</v>
      </c>
      <c r="R13" s="13">
        <f t="shared" si="3"/>
        <v>17.348608837970538</v>
      </c>
      <c r="S13" s="84">
        <f t="shared" si="4"/>
        <v>19.967266775777414</v>
      </c>
      <c r="T13" s="28">
        <f t="shared" si="5"/>
        <v>23.728813559322035</v>
      </c>
      <c r="U13" s="13">
        <f t="shared" si="6"/>
        <v>45.762711864406782</v>
      </c>
      <c r="V13" s="13">
        <f t="shared" si="7"/>
        <v>20.33898305084746</v>
      </c>
      <c r="W13" s="13">
        <f t="shared" si="8"/>
        <v>8.4745762711864394</v>
      </c>
      <c r="X13" s="13">
        <f t="shared" si="9"/>
        <v>1.6949152542372881</v>
      </c>
    </row>
    <row r="14" spans="1:24" x14ac:dyDescent="0.25">
      <c r="B14" s="9" t="s">
        <v>8</v>
      </c>
      <c r="C14" s="10">
        <v>122</v>
      </c>
      <c r="D14" s="10">
        <v>309</v>
      </c>
      <c r="E14" s="10">
        <v>282</v>
      </c>
      <c r="F14" s="10">
        <v>181</v>
      </c>
      <c r="G14" s="55">
        <v>185</v>
      </c>
      <c r="H14" s="30">
        <v>46</v>
      </c>
      <c r="I14" s="10">
        <v>42</v>
      </c>
      <c r="J14" s="10">
        <v>15</v>
      </c>
      <c r="K14" s="10">
        <v>7</v>
      </c>
      <c r="L14" s="10">
        <v>3</v>
      </c>
      <c r="N14" s="9" t="s">
        <v>8</v>
      </c>
      <c r="O14" s="13">
        <f t="shared" si="0"/>
        <v>11.306765523632993</v>
      </c>
      <c r="P14" s="13">
        <f t="shared" si="1"/>
        <v>28.637627432808156</v>
      </c>
      <c r="Q14" s="13">
        <f t="shared" si="2"/>
        <v>26.135310472659874</v>
      </c>
      <c r="R14" s="13">
        <f t="shared" si="3"/>
        <v>16.774791473586653</v>
      </c>
      <c r="S14" s="84">
        <f t="shared" si="4"/>
        <v>17.145505097312327</v>
      </c>
      <c r="T14" s="28">
        <f t="shared" si="5"/>
        <v>40.707964601769916</v>
      </c>
      <c r="U14" s="13">
        <f t="shared" si="6"/>
        <v>37.168141592920357</v>
      </c>
      <c r="V14" s="13">
        <f t="shared" si="7"/>
        <v>13.274336283185843</v>
      </c>
      <c r="W14" s="13">
        <f t="shared" si="8"/>
        <v>6.1946902654867255</v>
      </c>
      <c r="X14" s="13">
        <f t="shared" si="9"/>
        <v>2.6548672566371683</v>
      </c>
    </row>
    <row r="15" spans="1:24" x14ac:dyDescent="0.25">
      <c r="B15" s="9" t="s">
        <v>9</v>
      </c>
      <c r="C15" s="10">
        <v>101</v>
      </c>
      <c r="D15" s="10">
        <v>144</v>
      </c>
      <c r="E15" s="10">
        <v>161</v>
      </c>
      <c r="F15" s="10">
        <v>104</v>
      </c>
      <c r="G15" s="55">
        <v>69</v>
      </c>
      <c r="H15" s="30">
        <v>18</v>
      </c>
      <c r="I15" s="10">
        <v>16</v>
      </c>
      <c r="J15" s="10">
        <v>11</v>
      </c>
      <c r="K15" s="10">
        <v>1</v>
      </c>
      <c r="L15" s="10">
        <v>2</v>
      </c>
      <c r="N15" s="9" t="s">
        <v>9</v>
      </c>
      <c r="O15" s="13">
        <f t="shared" si="0"/>
        <v>17.443868739205527</v>
      </c>
      <c r="P15" s="13">
        <f t="shared" si="1"/>
        <v>24.870466321243523</v>
      </c>
      <c r="Q15" s="13">
        <f t="shared" si="2"/>
        <v>27.806563039723663</v>
      </c>
      <c r="R15" s="13">
        <f t="shared" si="3"/>
        <v>17.962003454231436</v>
      </c>
      <c r="S15" s="84">
        <f t="shared" si="4"/>
        <v>11.917098445595855</v>
      </c>
      <c r="T15" s="28">
        <f t="shared" si="5"/>
        <v>37.5</v>
      </c>
      <c r="U15" s="13">
        <f t="shared" si="6"/>
        <v>33.333333333333329</v>
      </c>
      <c r="V15" s="13">
        <f t="shared" si="7"/>
        <v>22.916666666666664</v>
      </c>
      <c r="W15" s="13">
        <f t="shared" si="8"/>
        <v>2.083333333333333</v>
      </c>
      <c r="X15" s="13">
        <f t="shared" si="9"/>
        <v>4.1666666666666661</v>
      </c>
    </row>
    <row r="16" spans="1:24" x14ac:dyDescent="0.25">
      <c r="B16" s="4" t="s">
        <v>45</v>
      </c>
      <c r="C16" s="8"/>
      <c r="D16" s="8"/>
      <c r="E16" s="8"/>
      <c r="F16" s="8"/>
      <c r="G16" s="54"/>
      <c r="H16" s="8"/>
      <c r="I16" s="8"/>
      <c r="J16" s="8"/>
      <c r="K16" s="8"/>
      <c r="L16" s="8"/>
      <c r="N16" s="4" t="s">
        <v>45</v>
      </c>
      <c r="O16" s="12"/>
      <c r="P16" s="12"/>
      <c r="Q16" s="12"/>
      <c r="R16" s="12"/>
      <c r="S16" s="83"/>
      <c r="T16" s="12"/>
      <c r="U16" s="12"/>
      <c r="V16" s="12"/>
      <c r="W16" s="12"/>
      <c r="X16" s="12"/>
    </row>
    <row r="17" spans="2:24" x14ac:dyDescent="0.25">
      <c r="B17" s="9" t="s">
        <v>38</v>
      </c>
      <c r="C17" s="10">
        <v>116</v>
      </c>
      <c r="D17" s="10">
        <v>326</v>
      </c>
      <c r="E17" s="10">
        <v>322</v>
      </c>
      <c r="F17" s="10">
        <v>180</v>
      </c>
      <c r="G17" s="55">
        <v>118</v>
      </c>
      <c r="H17" s="30">
        <v>27</v>
      </c>
      <c r="I17" s="10">
        <v>28</v>
      </c>
      <c r="J17" s="10">
        <v>25</v>
      </c>
      <c r="K17" s="10">
        <v>6</v>
      </c>
      <c r="L17" s="10">
        <v>3</v>
      </c>
      <c r="N17" s="9" t="s">
        <v>38</v>
      </c>
      <c r="O17" s="13">
        <f t="shared" ref="O17:O22" si="10">C17/(C17+D17+E17+F17+G17)*100</f>
        <v>10.922787193973635</v>
      </c>
      <c r="P17" s="13">
        <f t="shared" ref="P17:P23" si="11">D17/(D17+E17+F17+G17+C17)*100</f>
        <v>30.696798493408661</v>
      </c>
      <c r="Q17" s="13">
        <f t="shared" ref="Q17:Q23" si="12">E17/(E17+F17+G17+C17+D17)*100</f>
        <v>30.320150659133709</v>
      </c>
      <c r="R17" s="13">
        <f t="shared" ref="R17:R23" si="13">F17/(F17+G17+E17+D17+C17)*100</f>
        <v>16.949152542372879</v>
      </c>
      <c r="S17" s="84">
        <f t="shared" ref="S17:S23" si="14">G17/(G17+C17+D17+E17+F17)*100</f>
        <v>11.111111111111111</v>
      </c>
      <c r="T17" s="28">
        <f t="shared" ref="T17:T23" si="15">H17/(H17+I17+J17+K17+L17)*100</f>
        <v>30.337078651685395</v>
      </c>
      <c r="U17" s="13">
        <f t="shared" ref="U17:U23" si="16">I17/(I17+J17+K17+L17+H17)*100</f>
        <v>31.460674157303369</v>
      </c>
      <c r="V17" s="13">
        <f t="shared" ref="V17:V23" si="17">J17/(J17+K17+L17+H17+I17)*100</f>
        <v>28.08988764044944</v>
      </c>
      <c r="W17" s="13">
        <f t="shared" ref="W17:W23" si="18">K17/(K17+L17+J17+I17+H17)*100</f>
        <v>6.7415730337078648</v>
      </c>
      <c r="X17" s="13">
        <f t="shared" ref="X17:X23" si="19">L17/(L17+H17+I17+J17+K17)*100</f>
        <v>3.3707865168539324</v>
      </c>
    </row>
    <row r="18" spans="2:24" x14ac:dyDescent="0.25">
      <c r="B18" s="9" t="s">
        <v>39</v>
      </c>
      <c r="C18" s="10">
        <v>49</v>
      </c>
      <c r="D18" s="10">
        <v>72</v>
      </c>
      <c r="E18" s="10">
        <v>71</v>
      </c>
      <c r="F18" s="10">
        <v>53</v>
      </c>
      <c r="G18" s="55">
        <v>38</v>
      </c>
      <c r="H18" s="30">
        <v>3</v>
      </c>
      <c r="I18" s="10">
        <v>6</v>
      </c>
      <c r="J18" s="10">
        <v>2</v>
      </c>
      <c r="K18" s="10">
        <v>3</v>
      </c>
      <c r="L18" s="10">
        <v>0</v>
      </c>
      <c r="N18" s="9" t="s">
        <v>39</v>
      </c>
      <c r="O18" s="13">
        <f t="shared" si="10"/>
        <v>17.314487632508836</v>
      </c>
      <c r="P18" s="13">
        <f t="shared" si="11"/>
        <v>25.441696113074201</v>
      </c>
      <c r="Q18" s="13">
        <f t="shared" si="12"/>
        <v>25.088339222614842</v>
      </c>
      <c r="R18" s="13">
        <f t="shared" si="13"/>
        <v>18.727915194346288</v>
      </c>
      <c r="S18" s="84">
        <f t="shared" si="14"/>
        <v>13.427561837455832</v>
      </c>
      <c r="T18" s="28">
        <f t="shared" si="15"/>
        <v>21.428571428571427</v>
      </c>
      <c r="U18" s="13">
        <f t="shared" si="16"/>
        <v>42.857142857142854</v>
      </c>
      <c r="V18" s="13">
        <f t="shared" si="17"/>
        <v>14.285714285714285</v>
      </c>
      <c r="W18" s="13">
        <f t="shared" si="18"/>
        <v>21.428571428571427</v>
      </c>
      <c r="X18" s="13">
        <f t="shared" si="19"/>
        <v>0</v>
      </c>
    </row>
    <row r="19" spans="2:24" x14ac:dyDescent="0.25">
      <c r="B19" s="9" t="s">
        <v>40</v>
      </c>
      <c r="C19" s="10">
        <v>126</v>
      </c>
      <c r="D19" s="10">
        <v>294</v>
      </c>
      <c r="E19" s="10">
        <v>318</v>
      </c>
      <c r="F19" s="10">
        <v>213</v>
      </c>
      <c r="G19" s="55">
        <v>135</v>
      </c>
      <c r="H19" s="30">
        <v>51</v>
      </c>
      <c r="I19" s="10">
        <v>71</v>
      </c>
      <c r="J19" s="10">
        <v>23</v>
      </c>
      <c r="K19" s="10">
        <v>10</v>
      </c>
      <c r="L19" s="10">
        <v>3</v>
      </c>
      <c r="N19" s="9" t="s">
        <v>40</v>
      </c>
      <c r="O19" s="13">
        <f t="shared" si="10"/>
        <v>11.602209944751381</v>
      </c>
      <c r="P19" s="13">
        <f t="shared" si="11"/>
        <v>27.071823204419886</v>
      </c>
      <c r="Q19" s="13">
        <f t="shared" si="12"/>
        <v>29.281767955801101</v>
      </c>
      <c r="R19" s="13">
        <f t="shared" si="13"/>
        <v>19.613259668508288</v>
      </c>
      <c r="S19" s="84">
        <f t="shared" si="14"/>
        <v>12.430939226519337</v>
      </c>
      <c r="T19" s="28">
        <f t="shared" si="15"/>
        <v>32.278481012658226</v>
      </c>
      <c r="U19" s="13">
        <f t="shared" si="16"/>
        <v>44.936708860759495</v>
      </c>
      <c r="V19" s="13">
        <f t="shared" si="17"/>
        <v>14.556962025316455</v>
      </c>
      <c r="W19" s="13">
        <f t="shared" si="18"/>
        <v>6.3291139240506329</v>
      </c>
      <c r="X19" s="13">
        <f t="shared" si="19"/>
        <v>1.89873417721519</v>
      </c>
    </row>
    <row r="20" spans="2:24" x14ac:dyDescent="0.25">
      <c r="B20" s="9" t="s">
        <v>41</v>
      </c>
      <c r="C20" s="10">
        <v>11</v>
      </c>
      <c r="D20" s="10">
        <v>41</v>
      </c>
      <c r="E20" s="10">
        <v>32</v>
      </c>
      <c r="F20" s="10">
        <v>22</v>
      </c>
      <c r="G20" s="55">
        <v>36</v>
      </c>
      <c r="H20" s="30">
        <v>6</v>
      </c>
      <c r="I20" s="10">
        <v>5</v>
      </c>
      <c r="J20" s="10">
        <v>1</v>
      </c>
      <c r="K20" s="10">
        <v>0</v>
      </c>
      <c r="L20" s="10">
        <v>0</v>
      </c>
      <c r="N20" s="9" t="s">
        <v>41</v>
      </c>
      <c r="O20" s="13">
        <f t="shared" si="10"/>
        <v>7.7464788732394361</v>
      </c>
      <c r="P20" s="13">
        <f t="shared" si="11"/>
        <v>28.87323943661972</v>
      </c>
      <c r="Q20" s="13">
        <f t="shared" si="12"/>
        <v>22.535211267605636</v>
      </c>
      <c r="R20" s="13">
        <f t="shared" si="13"/>
        <v>15.492957746478872</v>
      </c>
      <c r="S20" s="84">
        <f t="shared" si="14"/>
        <v>25.352112676056336</v>
      </c>
      <c r="T20" s="28">
        <f t="shared" si="15"/>
        <v>50</v>
      </c>
      <c r="U20" s="13">
        <f t="shared" si="16"/>
        <v>41.666666666666671</v>
      </c>
      <c r="V20" s="13">
        <f t="shared" si="17"/>
        <v>8.3333333333333321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42</v>
      </c>
      <c r="C21" s="10">
        <v>9</v>
      </c>
      <c r="D21" s="10">
        <v>23</v>
      </c>
      <c r="E21" s="10">
        <v>50</v>
      </c>
      <c r="F21" s="10">
        <v>58</v>
      </c>
      <c r="G21" s="55">
        <v>145</v>
      </c>
      <c r="H21" s="30">
        <v>7</v>
      </c>
      <c r="I21" s="10">
        <v>17</v>
      </c>
      <c r="J21" s="10">
        <v>5</v>
      </c>
      <c r="K21" s="10">
        <v>2</v>
      </c>
      <c r="L21" s="10">
        <v>0</v>
      </c>
      <c r="N21" s="9" t="s">
        <v>42</v>
      </c>
      <c r="O21" s="13">
        <f t="shared" si="10"/>
        <v>3.1578947368421053</v>
      </c>
      <c r="P21" s="13">
        <f t="shared" si="11"/>
        <v>8.0701754385964914</v>
      </c>
      <c r="Q21" s="13">
        <f t="shared" si="12"/>
        <v>17.543859649122805</v>
      </c>
      <c r="R21" s="13">
        <f t="shared" si="13"/>
        <v>20.350877192982455</v>
      </c>
      <c r="S21" s="84">
        <f t="shared" si="14"/>
        <v>50.877192982456144</v>
      </c>
      <c r="T21" s="28">
        <f t="shared" si="15"/>
        <v>22.58064516129032</v>
      </c>
      <c r="U21" s="13">
        <f t="shared" si="16"/>
        <v>54.838709677419352</v>
      </c>
      <c r="V21" s="13">
        <f t="shared" si="17"/>
        <v>16.129032258064516</v>
      </c>
      <c r="W21" s="13">
        <f t="shared" si="18"/>
        <v>6.4516129032258061</v>
      </c>
      <c r="X21" s="13">
        <f t="shared" si="19"/>
        <v>0</v>
      </c>
    </row>
    <row r="22" spans="2:24" x14ac:dyDescent="0.25">
      <c r="B22" s="9" t="s">
        <v>43</v>
      </c>
      <c r="C22" s="10">
        <v>28</v>
      </c>
      <c r="D22" s="10">
        <v>21</v>
      </c>
      <c r="E22" s="10">
        <v>30</v>
      </c>
      <c r="F22" s="10">
        <v>24</v>
      </c>
      <c r="G22" s="55">
        <v>34</v>
      </c>
      <c r="H22" s="30">
        <v>0</v>
      </c>
      <c r="I22" s="10">
        <v>1</v>
      </c>
      <c r="J22" s="10">
        <v>0</v>
      </c>
      <c r="K22" s="10">
        <v>1</v>
      </c>
      <c r="L22" s="10">
        <v>0</v>
      </c>
      <c r="N22" s="9" t="s">
        <v>43</v>
      </c>
      <c r="O22" s="13">
        <f t="shared" si="10"/>
        <v>20.437956204379564</v>
      </c>
      <c r="P22" s="13">
        <f t="shared" si="11"/>
        <v>15.328467153284672</v>
      </c>
      <c r="Q22" s="13">
        <f t="shared" si="12"/>
        <v>21.897810218978105</v>
      </c>
      <c r="R22" s="13">
        <f>F22/(F22+G22+E22+D22+C22)*100</f>
        <v>17.518248175182482</v>
      </c>
      <c r="S22" s="84">
        <f t="shared" si="14"/>
        <v>24.817518248175183</v>
      </c>
      <c r="T22" s="28">
        <f t="shared" si="15"/>
        <v>0</v>
      </c>
      <c r="U22" s="13">
        <f t="shared" si="16"/>
        <v>50</v>
      </c>
      <c r="V22" s="13">
        <f t="shared" si="17"/>
        <v>0</v>
      </c>
      <c r="W22" s="13">
        <f t="shared" si="18"/>
        <v>50</v>
      </c>
      <c r="X22" s="13">
        <f t="shared" si="19"/>
        <v>0</v>
      </c>
    </row>
    <row r="23" spans="2:24" x14ac:dyDescent="0.25">
      <c r="B23" s="9" t="s">
        <v>44</v>
      </c>
      <c r="C23" s="10">
        <v>64</v>
      </c>
      <c r="D23" s="10">
        <v>118</v>
      </c>
      <c r="E23" s="10">
        <v>149</v>
      </c>
      <c r="F23" s="10">
        <v>81</v>
      </c>
      <c r="G23" s="55">
        <v>167</v>
      </c>
      <c r="H23" s="30">
        <v>19</v>
      </c>
      <c r="I23" s="10">
        <v>12</v>
      </c>
      <c r="J23" s="10">
        <v>7</v>
      </c>
      <c r="K23" s="10">
        <v>1</v>
      </c>
      <c r="L23" s="10">
        <v>2</v>
      </c>
      <c r="N23" s="9" t="s">
        <v>44</v>
      </c>
      <c r="O23" s="13">
        <f>C23/(C23+D23+E23+F23+G23)*100</f>
        <v>11.053540587219343</v>
      </c>
      <c r="P23" s="13">
        <f t="shared" si="11"/>
        <v>20.379965457685664</v>
      </c>
      <c r="Q23" s="13">
        <f t="shared" si="12"/>
        <v>25.734024179620036</v>
      </c>
      <c r="R23" s="13">
        <f t="shared" si="13"/>
        <v>13.989637305699482</v>
      </c>
      <c r="S23" s="84">
        <f t="shared" si="14"/>
        <v>28.842832469775477</v>
      </c>
      <c r="T23" s="28">
        <f t="shared" si="15"/>
        <v>46.341463414634148</v>
      </c>
      <c r="U23" s="13">
        <f t="shared" si="16"/>
        <v>29.268292682926827</v>
      </c>
      <c r="V23" s="13">
        <f t="shared" si="17"/>
        <v>17.073170731707318</v>
      </c>
      <c r="W23" s="13">
        <f t="shared" si="18"/>
        <v>2.4390243902439024</v>
      </c>
      <c r="X23" s="13">
        <f t="shared" si="19"/>
        <v>4.8780487804878048</v>
      </c>
    </row>
    <row r="24" spans="2:24" x14ac:dyDescent="0.25">
      <c r="B24" s="4" t="s">
        <v>75</v>
      </c>
      <c r="C24" s="19"/>
      <c r="D24" s="19"/>
      <c r="E24" s="19"/>
      <c r="F24" s="56"/>
      <c r="G24" s="57"/>
      <c r="H24" s="4"/>
      <c r="I24" s="35"/>
      <c r="J24" s="35"/>
      <c r="L24" s="4"/>
      <c r="N24" s="4" t="s">
        <v>75</v>
      </c>
      <c r="O24" s="19"/>
      <c r="P24" s="19"/>
      <c r="Q24" s="19"/>
      <c r="R24" s="56"/>
      <c r="S24" s="57"/>
      <c r="T24" s="4"/>
      <c r="U24" s="35"/>
      <c r="V24" s="35"/>
      <c r="X24" s="4"/>
    </row>
    <row r="25" spans="2:24" x14ac:dyDescent="0.25">
      <c r="B25" s="9" t="s">
        <v>76</v>
      </c>
      <c r="C25" s="10">
        <v>305</v>
      </c>
      <c r="D25" s="10">
        <v>613</v>
      </c>
      <c r="E25" s="10">
        <v>687</v>
      </c>
      <c r="F25" s="10">
        <v>461</v>
      </c>
      <c r="G25" s="55">
        <v>529</v>
      </c>
      <c r="H25" s="30">
        <v>86</v>
      </c>
      <c r="I25" s="10">
        <v>115</v>
      </c>
      <c r="J25" s="10">
        <v>45</v>
      </c>
      <c r="K25" s="10">
        <v>15</v>
      </c>
      <c r="L25" s="10">
        <v>6</v>
      </c>
      <c r="N25" s="9" t="s">
        <v>76</v>
      </c>
      <c r="O25" s="41">
        <f t="shared" ref="O25:O26" si="20">C25/(C25+D25+E25+F25+G25)*100</f>
        <v>11.753371868978805</v>
      </c>
      <c r="P25" s="41">
        <f t="shared" ref="P25:P26" si="21">D25/(D25+E25+F25+G25+C25)*100</f>
        <v>23.622350674373795</v>
      </c>
      <c r="Q25" s="41">
        <f t="shared" ref="Q25:Q26" si="22">E25/(E25+F25+G25+C25+D25)*100</f>
        <v>26.473988439306357</v>
      </c>
      <c r="R25" s="41">
        <f t="shared" ref="R25:R26" si="23">F25/(F25+G25+E25+D25+C25)*100</f>
        <v>17.764932562620427</v>
      </c>
      <c r="S25" s="101">
        <f t="shared" ref="S25:S26" si="24">G25/(G25+C25+D25+E25+F25)*100</f>
        <v>20.385356454720615</v>
      </c>
      <c r="T25" s="43">
        <f t="shared" ref="T25:T26" si="25">H25/(H25+I25+J25+K25+L25)*100</f>
        <v>32.209737827715358</v>
      </c>
      <c r="U25" s="41">
        <f t="shared" ref="U25:U26" si="26">I25/(I25+J25+K25+L25+H25)*100</f>
        <v>43.071161048689142</v>
      </c>
      <c r="V25" s="41">
        <f t="shared" ref="V25:V26" si="27">J25/(J25+K25+L25+H25+I25)*100</f>
        <v>16.853932584269664</v>
      </c>
      <c r="W25" s="41">
        <f t="shared" ref="W25:W26" si="28">K25/(K25+L25+J25+I25+H25)*100</f>
        <v>5.6179775280898872</v>
      </c>
      <c r="X25" s="41">
        <f t="shared" ref="X25:X26" si="29">L25/(L25+H25+I25+J25+K25)*100</f>
        <v>2.2471910112359552</v>
      </c>
    </row>
    <row r="26" spans="2:24" x14ac:dyDescent="0.25">
      <c r="B26" s="9" t="s">
        <v>77</v>
      </c>
      <c r="C26" s="10">
        <v>98</v>
      </c>
      <c r="D26" s="10">
        <v>282</v>
      </c>
      <c r="E26" s="10">
        <v>285</v>
      </c>
      <c r="F26" s="10">
        <v>170</v>
      </c>
      <c r="G26" s="55">
        <v>144</v>
      </c>
      <c r="H26" s="30">
        <v>27</v>
      </c>
      <c r="I26" s="10">
        <v>25</v>
      </c>
      <c r="J26" s="10">
        <v>18</v>
      </c>
      <c r="K26" s="10">
        <v>8</v>
      </c>
      <c r="L26" s="10">
        <v>2</v>
      </c>
      <c r="N26" s="9" t="s">
        <v>77</v>
      </c>
      <c r="O26" s="41">
        <f t="shared" si="20"/>
        <v>10.010214504596528</v>
      </c>
      <c r="P26" s="41">
        <f t="shared" si="21"/>
        <v>28.804902962206334</v>
      </c>
      <c r="Q26" s="41">
        <f t="shared" si="22"/>
        <v>29.111338100102145</v>
      </c>
      <c r="R26" s="41">
        <f t="shared" si="23"/>
        <v>17.364657814096017</v>
      </c>
      <c r="S26" s="101">
        <f t="shared" si="24"/>
        <v>14.708886618998978</v>
      </c>
      <c r="T26" s="43">
        <f t="shared" si="25"/>
        <v>33.75</v>
      </c>
      <c r="U26" s="41">
        <f t="shared" si="26"/>
        <v>31.25</v>
      </c>
      <c r="V26" s="41">
        <f t="shared" si="27"/>
        <v>22.5</v>
      </c>
      <c r="W26" s="41">
        <f t="shared" si="28"/>
        <v>10</v>
      </c>
      <c r="X26" s="41">
        <f t="shared" si="29"/>
        <v>2.5</v>
      </c>
    </row>
  </sheetData>
  <mergeCells count="7">
    <mergeCell ref="D2:E2"/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58</v>
      </c>
      <c r="H1" s="31"/>
      <c r="I1" s="31"/>
      <c r="J1" s="31"/>
      <c r="K1" s="31"/>
      <c r="L1" s="31"/>
    </row>
    <row r="2" spans="1:16" ht="18" x14ac:dyDescent="0.25">
      <c r="A2" s="32"/>
      <c r="B2" s="1" t="s">
        <v>103</v>
      </c>
      <c r="D2" s="200" t="s">
        <v>132</v>
      </c>
      <c r="E2" s="200"/>
      <c r="H2" s="31"/>
      <c r="I2" s="31"/>
      <c r="J2" s="31"/>
      <c r="K2" s="31"/>
      <c r="L2" s="31"/>
    </row>
    <row r="3" spans="1:16" x14ac:dyDescent="0.25">
      <c r="B3" s="33" t="s">
        <v>61</v>
      </c>
    </row>
    <row r="4" spans="1:16" ht="18" customHeight="1" x14ac:dyDescent="0.25">
      <c r="B4" s="1" t="s">
        <v>106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55</v>
      </c>
      <c r="J6" s="20" t="s">
        <v>56</v>
      </c>
    </row>
    <row r="7" spans="1:16" ht="45" x14ac:dyDescent="0.25">
      <c r="B7" s="3" t="s">
        <v>0</v>
      </c>
      <c r="C7" s="3" t="s">
        <v>114</v>
      </c>
      <c r="D7" s="3" t="s">
        <v>115</v>
      </c>
      <c r="E7" s="3" t="s">
        <v>116</v>
      </c>
      <c r="F7" s="3" t="s">
        <v>117</v>
      </c>
      <c r="G7" s="3" t="s">
        <v>118</v>
      </c>
      <c r="H7" s="3" t="s">
        <v>14</v>
      </c>
      <c r="J7" s="3" t="s">
        <v>0</v>
      </c>
      <c r="K7" s="3" t="s">
        <v>114</v>
      </c>
      <c r="L7" s="3" t="s">
        <v>115</v>
      </c>
      <c r="M7" s="3" t="s">
        <v>116</v>
      </c>
      <c r="N7" s="3" t="s">
        <v>117</v>
      </c>
      <c r="O7" s="3" t="s">
        <v>118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39</v>
      </c>
      <c r="D9" s="7">
        <v>262</v>
      </c>
      <c r="E9" s="7">
        <v>992</v>
      </c>
      <c r="F9" s="7">
        <v>1249</v>
      </c>
      <c r="G9" s="7">
        <v>196</v>
      </c>
      <c r="H9" s="7">
        <v>836</v>
      </c>
      <c r="J9" s="6" t="s">
        <v>4</v>
      </c>
      <c r="K9" s="11">
        <f>C9/(C9+D9+E9+F9+G9+H9)*100</f>
        <v>1.0912143256855065</v>
      </c>
      <c r="L9" s="11">
        <f>D9/(D9+E9+F9+G9+H9+C9)*100</f>
        <v>7.3307218802462231</v>
      </c>
      <c r="M9" s="11">
        <f>E9/(E9+F9+G9+H9+D9+C9)*100</f>
        <v>27.756015668718518</v>
      </c>
      <c r="N9" s="11">
        <f>F9/(F9+G9+H9+E9+D9+C9)*100</f>
        <v>34.946838276440964</v>
      </c>
      <c r="O9" s="11">
        <f>G9/(G9+H9+E9+F9+D9+C9)*100</f>
        <v>5.4840514829322888</v>
      </c>
      <c r="P9" s="11">
        <f>H9/(H9+G9+F9+E9+D9+C9)*100</f>
        <v>23.391158365976498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7</v>
      </c>
      <c r="D11" s="10">
        <v>61</v>
      </c>
      <c r="E11" s="10">
        <v>181</v>
      </c>
      <c r="F11" s="10">
        <v>214</v>
      </c>
      <c r="G11" s="10">
        <v>37</v>
      </c>
      <c r="H11" s="10">
        <v>194</v>
      </c>
      <c r="J11" s="9" t="s">
        <v>6</v>
      </c>
      <c r="K11" s="13">
        <f t="shared" ref="K11:K14" si="0">C11/(C11+D11+E11+F11+G11+H11)*100</f>
        <v>1.0086455331412103</v>
      </c>
      <c r="L11" s="13">
        <f t="shared" ref="L11:L14" si="1">D11/(D11+E11+F11+G11+H11+C11)*100</f>
        <v>8.7896253602305485</v>
      </c>
      <c r="M11" s="13">
        <f t="shared" ref="M11:M14" si="2">E11/(E11+F11+G11+H11+D11+C11)*100</f>
        <v>26.080691642651299</v>
      </c>
      <c r="N11" s="13">
        <f t="shared" ref="N11:N14" si="3">F11/(F11+G11+H11+E11+D11+C11)*100</f>
        <v>30.835734870317005</v>
      </c>
      <c r="O11" s="13">
        <f t="shared" ref="O11:O14" si="4">G11/(G11+H11+E11+F11+D11+C11)*100</f>
        <v>5.3314121037463975</v>
      </c>
      <c r="P11" s="13">
        <f t="shared" ref="P11:P14" si="5">H11/(H11+G11+F11+E11+D11+C11)*100</f>
        <v>27.953890489913547</v>
      </c>
    </row>
    <row r="12" spans="1:16" x14ac:dyDescent="0.25">
      <c r="B12" s="9" t="s">
        <v>7</v>
      </c>
      <c r="C12" s="10">
        <v>16</v>
      </c>
      <c r="D12" s="10">
        <v>88</v>
      </c>
      <c r="E12" s="10">
        <v>342</v>
      </c>
      <c r="F12" s="10">
        <v>426</v>
      </c>
      <c r="G12" s="10">
        <v>71</v>
      </c>
      <c r="H12" s="10">
        <v>279</v>
      </c>
      <c r="J12" s="9" t="s">
        <v>7</v>
      </c>
      <c r="K12" s="13">
        <f t="shared" si="0"/>
        <v>1.3093289689034371</v>
      </c>
      <c r="L12" s="13">
        <f t="shared" si="1"/>
        <v>7.2013093289689039</v>
      </c>
      <c r="M12" s="13">
        <f t="shared" si="2"/>
        <v>27.986906710310965</v>
      </c>
      <c r="N12" s="13">
        <f t="shared" si="3"/>
        <v>34.860883797054008</v>
      </c>
      <c r="O12" s="13">
        <f t="shared" si="4"/>
        <v>5.8101472995090022</v>
      </c>
      <c r="P12" s="13">
        <f t="shared" si="5"/>
        <v>22.831423895253682</v>
      </c>
    </row>
    <row r="13" spans="1:16" x14ac:dyDescent="0.25">
      <c r="B13" s="9" t="s">
        <v>8</v>
      </c>
      <c r="C13" s="10">
        <v>10</v>
      </c>
      <c r="D13" s="10">
        <v>74</v>
      </c>
      <c r="E13" s="10">
        <v>321</v>
      </c>
      <c r="F13" s="10">
        <v>363</v>
      </c>
      <c r="G13" s="10">
        <v>70</v>
      </c>
      <c r="H13" s="10">
        <v>241</v>
      </c>
      <c r="J13" s="9" t="s">
        <v>8</v>
      </c>
      <c r="K13" s="13">
        <f t="shared" si="0"/>
        <v>0.92678405931417973</v>
      </c>
      <c r="L13" s="13">
        <f t="shared" si="1"/>
        <v>6.8582020389249303</v>
      </c>
      <c r="M13" s="13">
        <f t="shared" si="2"/>
        <v>29.749768303985171</v>
      </c>
      <c r="N13" s="13">
        <f t="shared" si="3"/>
        <v>33.642261353104722</v>
      </c>
      <c r="O13" s="13">
        <f t="shared" si="4"/>
        <v>6.487488415199258</v>
      </c>
      <c r="P13" s="13">
        <f t="shared" si="5"/>
        <v>22.335495829471732</v>
      </c>
    </row>
    <row r="14" spans="1:16" x14ac:dyDescent="0.25">
      <c r="B14" s="9" t="s">
        <v>9</v>
      </c>
      <c r="C14" s="10">
        <v>6</v>
      </c>
      <c r="D14" s="10">
        <v>39</v>
      </c>
      <c r="E14" s="10">
        <v>148</v>
      </c>
      <c r="F14" s="10">
        <v>246</v>
      </c>
      <c r="G14" s="10">
        <v>18</v>
      </c>
      <c r="H14" s="10">
        <v>122</v>
      </c>
      <c r="J14" s="9" t="s">
        <v>9</v>
      </c>
      <c r="K14" s="13">
        <f t="shared" si="0"/>
        <v>1.0362694300518136</v>
      </c>
      <c r="L14" s="13">
        <f t="shared" si="1"/>
        <v>6.7357512953367875</v>
      </c>
      <c r="M14" s="13">
        <f t="shared" si="2"/>
        <v>25.561312607944732</v>
      </c>
      <c r="N14" s="13">
        <f t="shared" si="3"/>
        <v>42.487046632124354</v>
      </c>
      <c r="O14" s="13">
        <f t="shared" si="4"/>
        <v>3.1088082901554404</v>
      </c>
      <c r="P14" s="13">
        <f t="shared" si="5"/>
        <v>21.070811744386873</v>
      </c>
    </row>
    <row r="15" spans="1:16" x14ac:dyDescent="0.25">
      <c r="B15" s="4" t="s">
        <v>45</v>
      </c>
      <c r="C15" s="8"/>
      <c r="D15" s="8"/>
      <c r="E15" s="8"/>
      <c r="F15" s="8"/>
      <c r="G15" s="8"/>
      <c r="H15" s="8"/>
      <c r="J15" s="4" t="s">
        <v>45</v>
      </c>
      <c r="K15" s="8"/>
      <c r="L15" s="8"/>
      <c r="M15" s="8"/>
      <c r="N15" s="8"/>
      <c r="O15" s="8"/>
      <c r="P15" s="8"/>
    </row>
    <row r="16" spans="1:16" x14ac:dyDescent="0.25">
      <c r="B16" s="9" t="s">
        <v>38</v>
      </c>
      <c r="C16" s="10">
        <v>10</v>
      </c>
      <c r="D16" s="10">
        <v>80</v>
      </c>
      <c r="E16" s="10">
        <v>319</v>
      </c>
      <c r="F16" s="10">
        <v>354</v>
      </c>
      <c r="G16" s="10">
        <v>49</v>
      </c>
      <c r="H16" s="10">
        <v>250</v>
      </c>
      <c r="I16" s="10"/>
      <c r="J16" s="9" t="s">
        <v>38</v>
      </c>
      <c r="K16" s="13">
        <f t="shared" ref="K16:K22" si="6">C16/(C16+D16+E16+F16+G16+H16)*100</f>
        <v>0.94161958568738224</v>
      </c>
      <c r="L16" s="13">
        <f t="shared" ref="L16:L22" si="7">D16/(D16+E16+F16+G16+H16+C16)*100</f>
        <v>7.5329566854990579</v>
      </c>
      <c r="M16" s="13">
        <f t="shared" ref="M16:M22" si="8">E16/(E16+F16+G16+H16+D16+C16)*100</f>
        <v>30.037664783427498</v>
      </c>
      <c r="N16" s="13">
        <f t="shared" ref="N16:N22" si="9">F16/(F16+G16+H16+E16+D16+C16)*100</f>
        <v>33.333333333333329</v>
      </c>
      <c r="O16" s="13">
        <f t="shared" ref="O16:O22" si="10">G16/(G16+H16+E16+F16+D16+C16)*100</f>
        <v>4.6139359698681739</v>
      </c>
      <c r="P16" s="13">
        <f t="shared" ref="P16:P22" si="11">H16/(H16+G16+F16+E16+D16+C16)*100</f>
        <v>23.540489642184557</v>
      </c>
    </row>
    <row r="17" spans="2:16" x14ac:dyDescent="0.25">
      <c r="B17" s="9" t="s">
        <v>39</v>
      </c>
      <c r="C17" s="10">
        <v>4</v>
      </c>
      <c r="D17" s="10">
        <v>25</v>
      </c>
      <c r="E17" s="10">
        <v>90</v>
      </c>
      <c r="F17" s="10">
        <v>98</v>
      </c>
      <c r="G17" s="10">
        <v>6</v>
      </c>
      <c r="H17" s="10">
        <v>60</v>
      </c>
      <c r="J17" s="9" t="s">
        <v>39</v>
      </c>
      <c r="K17" s="13">
        <f t="shared" si="6"/>
        <v>1.4134275618374559</v>
      </c>
      <c r="L17" s="13">
        <f t="shared" si="7"/>
        <v>8.8339222614840995</v>
      </c>
      <c r="M17" s="13">
        <f t="shared" si="8"/>
        <v>31.802120141342755</v>
      </c>
      <c r="N17" s="13">
        <f t="shared" si="9"/>
        <v>34.628975265017672</v>
      </c>
      <c r="O17" s="13">
        <f t="shared" si="10"/>
        <v>2.1201413427561837</v>
      </c>
      <c r="P17" s="13">
        <f t="shared" si="11"/>
        <v>21.201413427561839</v>
      </c>
    </row>
    <row r="18" spans="2:16" x14ac:dyDescent="0.25">
      <c r="B18" s="9" t="s">
        <v>40</v>
      </c>
      <c r="C18" s="10">
        <v>14</v>
      </c>
      <c r="D18" s="10">
        <v>103</v>
      </c>
      <c r="E18" s="10">
        <v>302</v>
      </c>
      <c r="F18" s="10">
        <v>349</v>
      </c>
      <c r="G18" s="10">
        <v>57</v>
      </c>
      <c r="H18" s="10">
        <v>261</v>
      </c>
      <c r="J18" s="9" t="s">
        <v>40</v>
      </c>
      <c r="K18" s="13">
        <f t="shared" si="6"/>
        <v>1.2891344383057091</v>
      </c>
      <c r="L18" s="13">
        <f t="shared" si="7"/>
        <v>9.484346224677715</v>
      </c>
      <c r="M18" s="13">
        <f t="shared" si="8"/>
        <v>27.808471454880294</v>
      </c>
      <c r="N18" s="13">
        <f t="shared" si="9"/>
        <v>32.136279926335177</v>
      </c>
      <c r="O18" s="13">
        <f t="shared" si="10"/>
        <v>5.2486187845303869</v>
      </c>
      <c r="P18" s="13">
        <f t="shared" si="11"/>
        <v>24.033149171270718</v>
      </c>
    </row>
    <row r="19" spans="2:16" x14ac:dyDescent="0.25">
      <c r="B19" s="9" t="s">
        <v>41</v>
      </c>
      <c r="C19" s="10">
        <v>2</v>
      </c>
      <c r="D19" s="10">
        <v>7</v>
      </c>
      <c r="E19" s="10">
        <v>38</v>
      </c>
      <c r="F19" s="10">
        <v>58</v>
      </c>
      <c r="G19" s="10">
        <v>8</v>
      </c>
      <c r="H19" s="10">
        <v>29</v>
      </c>
      <c r="J19" s="9" t="s">
        <v>41</v>
      </c>
      <c r="K19" s="13">
        <f t="shared" si="6"/>
        <v>1.4084507042253522</v>
      </c>
      <c r="L19" s="13">
        <f t="shared" si="7"/>
        <v>4.929577464788732</v>
      </c>
      <c r="M19" s="13">
        <f t="shared" si="8"/>
        <v>26.760563380281688</v>
      </c>
      <c r="N19" s="13">
        <f t="shared" si="9"/>
        <v>40.845070422535215</v>
      </c>
      <c r="O19" s="13">
        <f t="shared" si="10"/>
        <v>5.6338028169014089</v>
      </c>
      <c r="P19" s="13">
        <f t="shared" si="11"/>
        <v>20.422535211267608</v>
      </c>
    </row>
    <row r="20" spans="2:16" x14ac:dyDescent="0.25">
      <c r="B20" s="9" t="s">
        <v>42</v>
      </c>
      <c r="C20" s="10">
        <v>3</v>
      </c>
      <c r="D20" s="10">
        <v>6</v>
      </c>
      <c r="E20" s="10">
        <v>45</v>
      </c>
      <c r="F20" s="10">
        <v>122</v>
      </c>
      <c r="G20" s="10">
        <v>34</v>
      </c>
      <c r="H20" s="10">
        <v>75</v>
      </c>
      <c r="J20" s="9" t="s">
        <v>42</v>
      </c>
      <c r="K20" s="13">
        <f t="shared" si="6"/>
        <v>1.0526315789473684</v>
      </c>
      <c r="L20" s="13">
        <f t="shared" si="7"/>
        <v>2.1052631578947367</v>
      </c>
      <c r="M20" s="13">
        <f t="shared" si="8"/>
        <v>15.789473684210526</v>
      </c>
      <c r="N20" s="13">
        <f t="shared" si="9"/>
        <v>42.807017543859651</v>
      </c>
      <c r="O20" s="13">
        <f t="shared" si="10"/>
        <v>11.929824561403509</v>
      </c>
      <c r="P20" s="13">
        <f t="shared" si="11"/>
        <v>26.315789473684209</v>
      </c>
    </row>
    <row r="21" spans="2:16" x14ac:dyDescent="0.25">
      <c r="B21" s="9" t="s">
        <v>43</v>
      </c>
      <c r="C21" s="10">
        <v>2</v>
      </c>
      <c r="D21" s="10">
        <v>9</v>
      </c>
      <c r="E21" s="10">
        <v>42</v>
      </c>
      <c r="F21" s="10">
        <v>48</v>
      </c>
      <c r="G21" s="10">
        <v>2</v>
      </c>
      <c r="H21" s="10">
        <v>34</v>
      </c>
      <c r="J21" s="9" t="s">
        <v>43</v>
      </c>
      <c r="K21" s="13">
        <f t="shared" si="6"/>
        <v>1.4598540145985401</v>
      </c>
      <c r="L21" s="13">
        <f t="shared" si="7"/>
        <v>6.5693430656934311</v>
      </c>
      <c r="M21" s="13">
        <f t="shared" si="8"/>
        <v>30.656934306569344</v>
      </c>
      <c r="N21" s="13">
        <f t="shared" si="9"/>
        <v>35.036496350364963</v>
      </c>
      <c r="O21" s="13">
        <f t="shared" si="10"/>
        <v>1.4598540145985401</v>
      </c>
      <c r="P21" s="13">
        <f t="shared" si="11"/>
        <v>24.817518248175183</v>
      </c>
    </row>
    <row r="22" spans="2:16" x14ac:dyDescent="0.25">
      <c r="B22" s="9" t="s">
        <v>44</v>
      </c>
      <c r="C22" s="10">
        <v>4</v>
      </c>
      <c r="D22" s="10">
        <v>32</v>
      </c>
      <c r="E22" s="10">
        <v>156</v>
      </c>
      <c r="F22" s="10">
        <v>220</v>
      </c>
      <c r="G22" s="10">
        <v>40</v>
      </c>
      <c r="H22" s="10">
        <v>127</v>
      </c>
      <c r="J22" s="9" t="s">
        <v>44</v>
      </c>
      <c r="K22" s="13">
        <f t="shared" si="6"/>
        <v>0.69084628670120896</v>
      </c>
      <c r="L22" s="13">
        <f t="shared" si="7"/>
        <v>5.5267702936096716</v>
      </c>
      <c r="M22" s="13">
        <f t="shared" si="8"/>
        <v>26.94300518134715</v>
      </c>
      <c r="N22" s="13">
        <f t="shared" si="9"/>
        <v>37.996545768566492</v>
      </c>
      <c r="O22" s="13">
        <f t="shared" si="10"/>
        <v>6.9084628670120898</v>
      </c>
      <c r="P22" s="13">
        <f t="shared" si="11"/>
        <v>21.934369602763386</v>
      </c>
    </row>
    <row r="23" spans="2:16" x14ac:dyDescent="0.25">
      <c r="B23" s="4" t="s">
        <v>75</v>
      </c>
      <c r="C23" s="19"/>
      <c r="D23" s="19"/>
      <c r="E23" s="19"/>
      <c r="F23" s="19"/>
      <c r="G23" s="19"/>
      <c r="H23" s="19"/>
      <c r="J23" s="4" t="s">
        <v>75</v>
      </c>
      <c r="K23" s="35"/>
      <c r="L23" s="35"/>
      <c r="M23" s="35"/>
      <c r="N23" s="35"/>
      <c r="O23" s="35"/>
      <c r="P23" s="35"/>
    </row>
    <row r="24" spans="2:16" x14ac:dyDescent="0.25">
      <c r="B24" s="9" t="s">
        <v>76</v>
      </c>
      <c r="C24" s="10">
        <v>30</v>
      </c>
      <c r="D24" s="10">
        <v>192</v>
      </c>
      <c r="E24" s="10">
        <v>696</v>
      </c>
      <c r="F24" s="10">
        <v>893</v>
      </c>
      <c r="G24" s="10">
        <v>156</v>
      </c>
      <c r="H24" s="10">
        <v>628</v>
      </c>
      <c r="J24" s="9" t="s">
        <v>76</v>
      </c>
      <c r="K24" s="41">
        <f t="shared" ref="K24:K25" si="12">C24/(C24+D24+E24+F24+G24+H24)*100</f>
        <v>1.1560693641618496</v>
      </c>
      <c r="L24" s="41">
        <f t="shared" ref="L24:L25" si="13">D24/(D24+E24+F24+G24+H24+C24)*100</f>
        <v>7.3988439306358389</v>
      </c>
      <c r="M24" s="41">
        <f t="shared" ref="M24:M25" si="14">E24/(E24+F24+G24+H24+D24+C24)*100</f>
        <v>26.820809248554912</v>
      </c>
      <c r="N24" s="41">
        <f t="shared" ref="N24:N25" si="15">F24/(F24+G24+H24+E24+D24+C24)*100</f>
        <v>34.412331406551061</v>
      </c>
      <c r="O24" s="41">
        <f t="shared" ref="O24:O25" si="16">G24/(G24+H24+E24+F24+D24+C24)*100</f>
        <v>6.0115606936416182</v>
      </c>
      <c r="P24" s="41">
        <f t="shared" ref="P24:P25" si="17">H24/(H24+G24+F24+E24+D24+C24)*100</f>
        <v>24.200385356454721</v>
      </c>
    </row>
    <row r="25" spans="2:16" x14ac:dyDescent="0.25">
      <c r="B25" s="9" t="s">
        <v>77</v>
      </c>
      <c r="C25" s="10">
        <v>9</v>
      </c>
      <c r="D25" s="10">
        <v>70</v>
      </c>
      <c r="E25" s="10">
        <v>296</v>
      </c>
      <c r="F25" s="10">
        <v>356</v>
      </c>
      <c r="G25" s="10">
        <v>40</v>
      </c>
      <c r="H25" s="10">
        <v>208</v>
      </c>
      <c r="J25" s="9" t="s">
        <v>77</v>
      </c>
      <c r="K25" s="41">
        <f t="shared" si="12"/>
        <v>0.91930541368743612</v>
      </c>
      <c r="L25" s="41">
        <f t="shared" si="13"/>
        <v>7.1501532175689482</v>
      </c>
      <c r="M25" s="41">
        <f t="shared" si="14"/>
        <v>30.234933605720123</v>
      </c>
      <c r="N25" s="41">
        <f t="shared" si="15"/>
        <v>36.363636363636367</v>
      </c>
      <c r="O25" s="41">
        <f t="shared" si="16"/>
        <v>4.085801838610827</v>
      </c>
      <c r="P25" s="41">
        <f t="shared" si="17"/>
        <v>21.246169560776302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D2" activeCellId="1" sqref="D2:E2 D2:E2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58</v>
      </c>
    </row>
    <row r="2" spans="1:16" ht="18" x14ac:dyDescent="0.25">
      <c r="A2" s="32"/>
      <c r="B2" s="1" t="s">
        <v>103</v>
      </c>
      <c r="D2" s="200" t="s">
        <v>132</v>
      </c>
      <c r="E2" s="200"/>
    </row>
    <row r="3" spans="1:16" x14ac:dyDescent="0.25">
      <c r="B3" s="33" t="s">
        <v>61</v>
      </c>
    </row>
    <row r="4" spans="1:16" ht="18" customHeight="1" x14ac:dyDescent="0.25">
      <c r="B4" s="1" t="s">
        <v>107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55</v>
      </c>
      <c r="J6" s="20" t="s">
        <v>56</v>
      </c>
    </row>
    <row r="7" spans="1:16" ht="22.5" x14ac:dyDescent="0.25">
      <c r="B7" s="3" t="s">
        <v>0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14</v>
      </c>
      <c r="J7" s="3" t="s">
        <v>0</v>
      </c>
      <c r="K7" s="3" t="s">
        <v>82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111</v>
      </c>
      <c r="D9" s="7">
        <v>1629</v>
      </c>
      <c r="E9" s="7">
        <v>1909</v>
      </c>
      <c r="F9" s="7">
        <v>843</v>
      </c>
      <c r="G9" s="7">
        <v>577</v>
      </c>
      <c r="H9" s="7">
        <v>686</v>
      </c>
      <c r="J9" s="6" t="s">
        <v>4</v>
      </c>
      <c r="K9" s="11">
        <f>C9/(C9+D9+E9+F9+G9+H9)*100</f>
        <v>1.9287576020851431</v>
      </c>
      <c r="L9" s="11">
        <f>D9/(D9+E9+F9+G9+H9+C9)*100</f>
        <v>28.305821025195481</v>
      </c>
      <c r="M9" s="11">
        <f>E9/(E9+F9+G9+H9+D9+C9)*100</f>
        <v>33.171155516941795</v>
      </c>
      <c r="N9" s="11">
        <f>F9/(F9+G9+H9+E9+D9+C9)*100</f>
        <v>14.64813205907906</v>
      </c>
      <c r="O9" s="11">
        <f>G9/(G9+H9+E9+F9+D9+C9)*100</f>
        <v>10.02606429192007</v>
      </c>
      <c r="P9" s="11">
        <f>H9/(H9+G9+F9+E9+D9+C9)*100</f>
        <v>11.920069504778454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15</v>
      </c>
      <c r="D11" s="10">
        <v>297</v>
      </c>
      <c r="E11" s="10">
        <v>442</v>
      </c>
      <c r="F11" s="10">
        <v>131</v>
      </c>
      <c r="G11" s="10">
        <v>133</v>
      </c>
      <c r="H11" s="10">
        <v>192</v>
      </c>
      <c r="J11" s="9" t="s">
        <v>6</v>
      </c>
      <c r="K11" s="13">
        <f t="shared" ref="K11:K14" si="0">C11/(C11+D11+E11+F11+G11+H11)*100</f>
        <v>1.2396694214876034</v>
      </c>
      <c r="L11" s="13">
        <f t="shared" ref="L11:L14" si="1">D11/(D11+E11+F11+G11+H11+C11)*100</f>
        <v>24.545454545454547</v>
      </c>
      <c r="M11" s="13">
        <f t="shared" ref="M11:M14" si="2">E11/(E11+F11+G11+H11+D11+C11)*100</f>
        <v>36.528925619834709</v>
      </c>
      <c r="N11" s="13">
        <f t="shared" ref="N11:N14" si="3">F11/(F11+G11+H11+E11+D11+C11)*100</f>
        <v>10.826446280991735</v>
      </c>
      <c r="O11" s="13">
        <f t="shared" ref="O11:O14" si="4">G11/(G11+H11+E11+F11+D11+C11)*100</f>
        <v>10.991735537190083</v>
      </c>
      <c r="P11" s="13">
        <f t="shared" ref="P11:P14" si="5">H11/(H11+G11+F11+E11+D11+C11)*100</f>
        <v>15.867768595041323</v>
      </c>
    </row>
    <row r="12" spans="1:16" x14ac:dyDescent="0.25">
      <c r="B12" s="9" t="s">
        <v>7</v>
      </c>
      <c r="C12" s="10">
        <v>40</v>
      </c>
      <c r="D12" s="10">
        <v>514</v>
      </c>
      <c r="E12" s="10">
        <v>747</v>
      </c>
      <c r="F12" s="10">
        <v>290</v>
      </c>
      <c r="G12" s="10">
        <v>216</v>
      </c>
      <c r="H12" s="10">
        <v>248</v>
      </c>
      <c r="J12" s="9" t="s">
        <v>7</v>
      </c>
      <c r="K12" s="13">
        <f t="shared" si="0"/>
        <v>1.9464720194647203</v>
      </c>
      <c r="L12" s="13">
        <f t="shared" si="1"/>
        <v>25.012165450121653</v>
      </c>
      <c r="M12" s="13">
        <f t="shared" si="2"/>
        <v>36.350364963503651</v>
      </c>
      <c r="N12" s="13">
        <f t="shared" si="3"/>
        <v>14.111922141119221</v>
      </c>
      <c r="O12" s="13">
        <f t="shared" si="4"/>
        <v>10.510948905109489</v>
      </c>
      <c r="P12" s="13">
        <f t="shared" si="5"/>
        <v>12.068126520681265</v>
      </c>
    </row>
    <row r="13" spans="1:16" x14ac:dyDescent="0.25">
      <c r="B13" s="9" t="s">
        <v>8</v>
      </c>
      <c r="C13" s="10">
        <v>30</v>
      </c>
      <c r="D13" s="10">
        <v>500</v>
      </c>
      <c r="E13" s="10">
        <v>479</v>
      </c>
      <c r="F13" s="10">
        <v>300</v>
      </c>
      <c r="G13" s="10">
        <v>173</v>
      </c>
      <c r="H13" s="10">
        <v>180</v>
      </c>
      <c r="J13" s="9" t="s">
        <v>8</v>
      </c>
      <c r="K13" s="13">
        <f t="shared" si="0"/>
        <v>1.8050541516245486</v>
      </c>
      <c r="L13" s="13">
        <f t="shared" si="1"/>
        <v>30.084235860409148</v>
      </c>
      <c r="M13" s="13">
        <f t="shared" si="2"/>
        <v>28.820697954271964</v>
      </c>
      <c r="N13" s="13">
        <f t="shared" si="3"/>
        <v>18.050541516245488</v>
      </c>
      <c r="O13" s="13">
        <f t="shared" si="4"/>
        <v>10.409145607701564</v>
      </c>
      <c r="P13" s="13">
        <f t="shared" si="5"/>
        <v>10.830324909747292</v>
      </c>
    </row>
    <row r="14" spans="1:16" x14ac:dyDescent="0.25">
      <c r="B14" s="9" t="s">
        <v>9</v>
      </c>
      <c r="C14" s="10">
        <v>26</v>
      </c>
      <c r="D14" s="10">
        <v>318</v>
      </c>
      <c r="E14" s="10">
        <v>241</v>
      </c>
      <c r="F14" s="10">
        <v>122</v>
      </c>
      <c r="G14" s="10">
        <v>55</v>
      </c>
      <c r="H14" s="10">
        <v>66</v>
      </c>
      <c r="J14" s="9" t="s">
        <v>9</v>
      </c>
      <c r="K14" s="13">
        <f t="shared" si="0"/>
        <v>3.1400966183574881</v>
      </c>
      <c r="L14" s="13">
        <f t="shared" si="1"/>
        <v>38.405797101449274</v>
      </c>
      <c r="M14" s="13">
        <f t="shared" si="2"/>
        <v>29.106280193236717</v>
      </c>
      <c r="N14" s="13">
        <f t="shared" si="3"/>
        <v>14.734299516908212</v>
      </c>
      <c r="O14" s="13">
        <f t="shared" si="4"/>
        <v>6.6425120772946862</v>
      </c>
      <c r="P14" s="13">
        <f t="shared" si="5"/>
        <v>7.9710144927536222</v>
      </c>
    </row>
    <row r="15" spans="1:16" x14ac:dyDescent="0.25">
      <c r="B15" s="4" t="s">
        <v>45</v>
      </c>
      <c r="C15" s="8"/>
      <c r="D15" s="8"/>
      <c r="E15" s="8"/>
      <c r="F15" s="8"/>
      <c r="G15" s="8"/>
      <c r="H15" s="8"/>
      <c r="J15" s="4" t="s">
        <v>45</v>
      </c>
      <c r="K15" s="8"/>
      <c r="L15" s="8"/>
      <c r="M15" s="8"/>
      <c r="N15" s="8"/>
      <c r="O15" s="8"/>
      <c r="P15" s="8"/>
    </row>
    <row r="16" spans="1:16" x14ac:dyDescent="0.25">
      <c r="B16" s="9" t="s">
        <v>38</v>
      </c>
      <c r="C16" s="10">
        <v>42</v>
      </c>
      <c r="D16" s="10">
        <v>449</v>
      </c>
      <c r="E16" s="10">
        <v>507</v>
      </c>
      <c r="F16" s="10">
        <v>305</v>
      </c>
      <c r="G16" s="10">
        <v>200</v>
      </c>
      <c r="H16" s="10">
        <v>154</v>
      </c>
      <c r="J16" s="9" t="s">
        <v>38</v>
      </c>
      <c r="K16" s="13">
        <f t="shared" ref="K16:K22" si="6">C16/(C16+D16+E16+F16+G16+H16)*100</f>
        <v>2.5347012673506337</v>
      </c>
      <c r="L16" s="13">
        <f t="shared" ref="L16:L22" si="7">D16/(D16+E16+F16+G16+H16+C16)*100</f>
        <v>27.097163548581776</v>
      </c>
      <c r="M16" s="13">
        <f t="shared" ref="M16:M22" si="8">E16/(E16+F16+G16+H16+D16+C16)*100</f>
        <v>30.597465298732651</v>
      </c>
      <c r="N16" s="13">
        <f t="shared" ref="N16:N22" si="9">F16/(F16+G16+H16+E16+D16+C16)*100</f>
        <v>18.406759203379604</v>
      </c>
      <c r="O16" s="13">
        <f t="shared" ref="O16:O22" si="10">G16/(G16+H16+E16+F16+D16+C16)*100</f>
        <v>12.070006035003017</v>
      </c>
      <c r="P16" s="13">
        <f t="shared" ref="P16:P22" si="11">H16/(H16+G16+F16+E16+D16+C16)*100</f>
        <v>9.2939046469523241</v>
      </c>
    </row>
    <row r="17" spans="2:16" x14ac:dyDescent="0.25">
      <c r="B17" s="9" t="s">
        <v>39</v>
      </c>
      <c r="C17" s="10">
        <v>6</v>
      </c>
      <c r="D17" s="10">
        <v>89</v>
      </c>
      <c r="E17" s="10">
        <v>302</v>
      </c>
      <c r="F17" s="10">
        <v>80</v>
      </c>
      <c r="G17" s="10">
        <v>41</v>
      </c>
      <c r="H17" s="10">
        <v>111</v>
      </c>
      <c r="J17" s="9" t="s">
        <v>39</v>
      </c>
      <c r="K17" s="13">
        <f t="shared" si="6"/>
        <v>0.95389507154213027</v>
      </c>
      <c r="L17" s="13">
        <f t="shared" si="7"/>
        <v>14.149443561208267</v>
      </c>
      <c r="M17" s="13">
        <f t="shared" si="8"/>
        <v>48.012718600953896</v>
      </c>
      <c r="N17" s="13">
        <f t="shared" si="9"/>
        <v>12.71860095389507</v>
      </c>
      <c r="O17" s="13">
        <f t="shared" si="10"/>
        <v>6.5182829888712241</v>
      </c>
      <c r="P17" s="13">
        <f t="shared" si="11"/>
        <v>17.647058823529413</v>
      </c>
    </row>
    <row r="18" spans="2:16" x14ac:dyDescent="0.25">
      <c r="B18" s="9" t="s">
        <v>40</v>
      </c>
      <c r="C18" s="10">
        <v>41</v>
      </c>
      <c r="D18" s="10">
        <v>624</v>
      </c>
      <c r="E18" s="10">
        <v>494</v>
      </c>
      <c r="F18" s="10">
        <v>264</v>
      </c>
      <c r="G18" s="10">
        <v>138</v>
      </c>
      <c r="H18" s="10">
        <v>191</v>
      </c>
      <c r="J18" s="9" t="s">
        <v>40</v>
      </c>
      <c r="K18" s="13">
        <f t="shared" si="6"/>
        <v>2.3401826484018264</v>
      </c>
      <c r="L18" s="13">
        <f t="shared" si="7"/>
        <v>35.61643835616438</v>
      </c>
      <c r="M18" s="13">
        <f t="shared" si="8"/>
        <v>28.196347031963469</v>
      </c>
      <c r="N18" s="13">
        <f t="shared" si="9"/>
        <v>15.068493150684931</v>
      </c>
      <c r="O18" s="13">
        <f t="shared" si="10"/>
        <v>7.8767123287671232</v>
      </c>
      <c r="P18" s="13">
        <f t="shared" si="11"/>
        <v>10.901826484018265</v>
      </c>
    </row>
    <row r="19" spans="2:16" x14ac:dyDescent="0.25">
      <c r="B19" s="9" t="s">
        <v>41</v>
      </c>
      <c r="C19" s="10">
        <v>5</v>
      </c>
      <c r="D19" s="10">
        <v>70</v>
      </c>
      <c r="E19" s="10">
        <v>63</v>
      </c>
      <c r="F19" s="10">
        <v>23</v>
      </c>
      <c r="G19" s="10">
        <v>18</v>
      </c>
      <c r="H19" s="10">
        <v>16</v>
      </c>
      <c r="J19" s="9" t="s">
        <v>41</v>
      </c>
      <c r="K19" s="13">
        <f t="shared" si="6"/>
        <v>2.5641025641025639</v>
      </c>
      <c r="L19" s="13">
        <f t="shared" si="7"/>
        <v>35.897435897435898</v>
      </c>
      <c r="M19" s="13">
        <f t="shared" si="8"/>
        <v>32.307692307692307</v>
      </c>
      <c r="N19" s="13">
        <f t="shared" si="9"/>
        <v>11.794871794871794</v>
      </c>
      <c r="O19" s="13">
        <f t="shared" si="10"/>
        <v>9.2307692307692317</v>
      </c>
      <c r="P19" s="13">
        <f t="shared" si="11"/>
        <v>8.2051282051282044</v>
      </c>
    </row>
    <row r="20" spans="2:16" x14ac:dyDescent="0.25">
      <c r="B20" s="9" t="s">
        <v>42</v>
      </c>
      <c r="C20" s="10">
        <v>4</v>
      </c>
      <c r="D20" s="10">
        <v>157</v>
      </c>
      <c r="E20" s="10">
        <v>87</v>
      </c>
      <c r="F20" s="10">
        <v>14</v>
      </c>
      <c r="G20" s="10">
        <v>53</v>
      </c>
      <c r="H20" s="10">
        <v>48</v>
      </c>
      <c r="J20" s="9" t="s">
        <v>42</v>
      </c>
      <c r="K20" s="13">
        <f t="shared" si="6"/>
        <v>1.1019283746556474</v>
      </c>
      <c r="L20" s="13">
        <f t="shared" si="7"/>
        <v>43.250688705234161</v>
      </c>
      <c r="M20" s="13">
        <f t="shared" si="8"/>
        <v>23.966942148760332</v>
      </c>
      <c r="N20" s="13">
        <f t="shared" si="9"/>
        <v>3.8567493112947657</v>
      </c>
      <c r="O20" s="13">
        <f t="shared" si="10"/>
        <v>14.600550964187327</v>
      </c>
      <c r="P20" s="13">
        <f t="shared" si="11"/>
        <v>13.223140495867769</v>
      </c>
    </row>
    <row r="21" spans="2:16" x14ac:dyDescent="0.25">
      <c r="B21" s="9" t="s">
        <v>43</v>
      </c>
      <c r="C21" s="10">
        <v>1</v>
      </c>
      <c r="D21" s="10">
        <v>45</v>
      </c>
      <c r="E21" s="10">
        <v>94</v>
      </c>
      <c r="F21" s="10">
        <v>26</v>
      </c>
      <c r="G21" s="10">
        <v>26</v>
      </c>
      <c r="H21" s="10">
        <v>33</v>
      </c>
      <c r="J21" s="9" t="s">
        <v>43</v>
      </c>
      <c r="K21" s="13">
        <f t="shared" si="6"/>
        <v>0.44444444444444442</v>
      </c>
      <c r="L21" s="13">
        <f t="shared" si="7"/>
        <v>20</v>
      </c>
      <c r="M21" s="13">
        <f t="shared" si="8"/>
        <v>41.777777777777779</v>
      </c>
      <c r="N21" s="13">
        <f t="shared" si="9"/>
        <v>11.555555555555555</v>
      </c>
      <c r="O21" s="13">
        <f t="shared" si="10"/>
        <v>11.555555555555555</v>
      </c>
      <c r="P21" s="13">
        <f t="shared" si="11"/>
        <v>14.666666666666666</v>
      </c>
    </row>
    <row r="22" spans="2:16" x14ac:dyDescent="0.25">
      <c r="B22" s="9" t="s">
        <v>44</v>
      </c>
      <c r="C22" s="10">
        <v>12</v>
      </c>
      <c r="D22" s="10">
        <v>195</v>
      </c>
      <c r="E22" s="10">
        <v>362</v>
      </c>
      <c r="F22" s="10">
        <v>131</v>
      </c>
      <c r="G22" s="10">
        <v>101</v>
      </c>
      <c r="H22" s="10">
        <v>133</v>
      </c>
      <c r="J22" s="9" t="s">
        <v>44</v>
      </c>
      <c r="K22" s="13">
        <f t="shared" si="6"/>
        <v>1.2847965738758029</v>
      </c>
      <c r="L22" s="13">
        <f t="shared" si="7"/>
        <v>20.877944325481799</v>
      </c>
      <c r="M22" s="13">
        <f t="shared" si="8"/>
        <v>38.75802997858672</v>
      </c>
      <c r="N22" s="13">
        <f t="shared" si="9"/>
        <v>14.025695931477516</v>
      </c>
      <c r="O22" s="13">
        <f t="shared" si="10"/>
        <v>10.813704496788008</v>
      </c>
      <c r="P22" s="13">
        <f t="shared" si="11"/>
        <v>14.23982869379015</v>
      </c>
    </row>
    <row r="23" spans="2:16" x14ac:dyDescent="0.25">
      <c r="B23" s="4" t="s">
        <v>75</v>
      </c>
      <c r="C23" s="19"/>
      <c r="D23" s="19"/>
      <c r="E23" s="19"/>
      <c r="F23" s="19"/>
      <c r="G23" s="19"/>
      <c r="H23" s="19"/>
      <c r="J23" s="4" t="s">
        <v>75</v>
      </c>
      <c r="K23" s="35"/>
      <c r="L23" s="35"/>
      <c r="M23" s="35"/>
      <c r="N23" s="35"/>
      <c r="O23" s="35"/>
      <c r="P23" s="35"/>
    </row>
    <row r="24" spans="2:16" x14ac:dyDescent="0.25">
      <c r="B24" s="9" t="s">
        <v>76</v>
      </c>
      <c r="C24" s="10">
        <v>73</v>
      </c>
      <c r="D24" s="10">
        <v>1241</v>
      </c>
      <c r="E24" s="10">
        <v>1420</v>
      </c>
      <c r="F24" s="10">
        <v>573</v>
      </c>
      <c r="G24" s="10">
        <v>397</v>
      </c>
      <c r="H24" s="10">
        <v>522</v>
      </c>
      <c r="J24" s="9" t="s">
        <v>76</v>
      </c>
      <c r="K24" s="41">
        <f t="shared" ref="K24:K25" si="12">C24/(C24+D24+E24+F24+G24+H24)*100</f>
        <v>1.7274017983909133</v>
      </c>
      <c r="L24" s="41">
        <f t="shared" ref="L24:L25" si="13">D24/(D24+E24+F24+G24+H24+C24)*100</f>
        <v>29.365830572645528</v>
      </c>
      <c r="M24" s="41">
        <f t="shared" ref="M24:M25" si="14">E24/(E24+F24+G24+H24+D24+C24)*100</f>
        <v>33.601514434453385</v>
      </c>
      <c r="N24" s="41">
        <f t="shared" ref="N24:N25" si="15">F24/(F24+G24+H24+E24+D24+C24)*100</f>
        <v>13.558920965451964</v>
      </c>
      <c r="O24" s="41">
        <f t="shared" ref="O24:O25" si="16">G24/(G24+H24+E24+F24+D24+C24)*100</f>
        <v>9.3942262186464749</v>
      </c>
      <c r="P24" s="41">
        <f t="shared" ref="P24:P25" si="17">H24/(H24+G24+F24+E24+D24+C24)*100</f>
        <v>12.352106010411736</v>
      </c>
    </row>
    <row r="25" spans="2:16" x14ac:dyDescent="0.25">
      <c r="B25" s="9" t="s">
        <v>77</v>
      </c>
      <c r="C25" s="10">
        <v>38</v>
      </c>
      <c r="D25" s="10">
        <v>388</v>
      </c>
      <c r="E25" s="10">
        <v>489</v>
      </c>
      <c r="F25" s="10">
        <v>270</v>
      </c>
      <c r="G25" s="10">
        <v>180</v>
      </c>
      <c r="H25" s="10">
        <v>164</v>
      </c>
      <c r="J25" s="9" t="s">
        <v>77</v>
      </c>
      <c r="K25" s="41">
        <f t="shared" si="12"/>
        <v>2.4852844996729888</v>
      </c>
      <c r="L25" s="41">
        <f t="shared" si="13"/>
        <v>25.376062786134728</v>
      </c>
      <c r="M25" s="41">
        <f t="shared" si="14"/>
        <v>31.981687377370832</v>
      </c>
      <c r="N25" s="41">
        <f t="shared" si="15"/>
        <v>17.658600392413344</v>
      </c>
      <c r="O25" s="41">
        <f t="shared" si="16"/>
        <v>11.772400261608896</v>
      </c>
      <c r="P25" s="41">
        <f t="shared" si="17"/>
        <v>10.725964682799214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4" width="8.7109375" customWidth="1"/>
    <col min="5" max="5" width="11.7109375" customWidth="1"/>
    <col min="6" max="30" width="8.7109375" customWidth="1"/>
    <col min="31" max="31" width="3.42578125" customWidth="1"/>
    <col min="32" max="32" width="27.7109375" customWidth="1"/>
    <col min="33" max="52" width="8.7109375" customWidth="1"/>
  </cols>
  <sheetData>
    <row r="1" spans="1:60" ht="18" customHeight="1" x14ac:dyDescent="0.25">
      <c r="B1" s="1" t="s">
        <v>58</v>
      </c>
    </row>
    <row r="2" spans="1:60" ht="18" x14ac:dyDescent="0.25">
      <c r="A2" s="32"/>
      <c r="B2" s="1" t="s">
        <v>103</v>
      </c>
      <c r="D2" s="200" t="s">
        <v>132</v>
      </c>
      <c r="E2" s="200"/>
    </row>
    <row r="3" spans="1:60" x14ac:dyDescent="0.25">
      <c r="B3" s="33" t="s">
        <v>61</v>
      </c>
    </row>
    <row r="4" spans="1:60" ht="18" customHeight="1" x14ac:dyDescent="0.25">
      <c r="B4" s="1" t="s">
        <v>108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60" ht="4.5" customHeight="1" x14ac:dyDescent="0.25"/>
    <row r="6" spans="1:60" ht="15" customHeight="1" x14ac:dyDescent="0.25">
      <c r="B6" s="20" t="s">
        <v>55</v>
      </c>
      <c r="AF6" s="2" t="s">
        <v>56</v>
      </c>
    </row>
    <row r="7" spans="1:60" ht="15" customHeight="1" x14ac:dyDescent="0.25">
      <c r="B7" s="180" t="s">
        <v>0</v>
      </c>
      <c r="C7" s="180" t="s">
        <v>87</v>
      </c>
      <c r="D7" s="180"/>
      <c r="E7" s="180"/>
      <c r="F7" s="180"/>
      <c r="G7" s="180"/>
      <c r="H7" s="180"/>
      <c r="I7" s="182"/>
      <c r="J7" s="183" t="s">
        <v>88</v>
      </c>
      <c r="K7" s="180"/>
      <c r="L7" s="180"/>
      <c r="M7" s="180"/>
      <c r="N7" s="180"/>
      <c r="O7" s="180"/>
      <c r="P7" s="184"/>
      <c r="Q7" s="185" t="s">
        <v>89</v>
      </c>
      <c r="R7" s="180"/>
      <c r="S7" s="180"/>
      <c r="T7" s="180"/>
      <c r="U7" s="180"/>
      <c r="V7" s="180"/>
      <c r="W7" s="186"/>
      <c r="X7" s="187" t="s">
        <v>90</v>
      </c>
      <c r="Y7" s="180"/>
      <c r="Z7" s="180"/>
      <c r="AA7" s="180"/>
      <c r="AB7" s="180"/>
      <c r="AC7" s="180"/>
      <c r="AD7" s="180"/>
      <c r="AF7" s="180" t="s">
        <v>0</v>
      </c>
      <c r="AG7" s="188" t="s">
        <v>87</v>
      </c>
      <c r="AH7" s="189"/>
      <c r="AI7" s="189"/>
      <c r="AJ7" s="189"/>
      <c r="AK7" s="189"/>
      <c r="AL7" s="189"/>
      <c r="AM7" s="190"/>
      <c r="AN7" s="187" t="s">
        <v>88</v>
      </c>
      <c r="AO7" s="180"/>
      <c r="AP7" s="180"/>
      <c r="AQ7" s="180"/>
      <c r="AR7" s="180"/>
      <c r="AS7" s="180"/>
      <c r="AT7" s="184"/>
      <c r="AU7" s="185" t="s">
        <v>89</v>
      </c>
      <c r="AV7" s="180"/>
      <c r="AW7" s="180"/>
      <c r="AX7" s="180"/>
      <c r="AY7" s="180"/>
      <c r="AZ7" s="180"/>
      <c r="BA7" s="186"/>
      <c r="BB7" s="187" t="s">
        <v>90</v>
      </c>
      <c r="BC7" s="180"/>
      <c r="BD7" s="180"/>
      <c r="BE7" s="180"/>
      <c r="BF7" s="180"/>
      <c r="BG7" s="180"/>
      <c r="BH7" s="180"/>
    </row>
    <row r="8" spans="1:60" ht="33.75" x14ac:dyDescent="0.25">
      <c r="B8" s="181"/>
      <c r="C8" s="50" t="s">
        <v>91</v>
      </c>
      <c r="D8" s="50" t="s">
        <v>92</v>
      </c>
      <c r="E8" s="50" t="s">
        <v>28</v>
      </c>
      <c r="F8" s="50" t="s">
        <v>93</v>
      </c>
      <c r="G8" s="50" t="s">
        <v>94</v>
      </c>
      <c r="H8" s="50" t="s">
        <v>29</v>
      </c>
      <c r="I8" s="51" t="s">
        <v>30</v>
      </c>
      <c r="J8" s="58" t="s">
        <v>91</v>
      </c>
      <c r="K8" s="50" t="s">
        <v>92</v>
      </c>
      <c r="L8" s="50" t="s">
        <v>28</v>
      </c>
      <c r="M8" s="50" t="s">
        <v>93</v>
      </c>
      <c r="N8" s="50" t="s">
        <v>94</v>
      </c>
      <c r="O8" s="50" t="s">
        <v>29</v>
      </c>
      <c r="P8" s="59" t="s">
        <v>30</v>
      </c>
      <c r="Q8" s="70" t="s">
        <v>91</v>
      </c>
      <c r="R8" s="50" t="s">
        <v>92</v>
      </c>
      <c r="S8" s="50" t="s">
        <v>28</v>
      </c>
      <c r="T8" s="50" t="s">
        <v>93</v>
      </c>
      <c r="U8" s="50" t="s">
        <v>94</v>
      </c>
      <c r="V8" s="50" t="s">
        <v>29</v>
      </c>
      <c r="W8" s="71" t="s">
        <v>30</v>
      </c>
      <c r="X8" s="49" t="s">
        <v>91</v>
      </c>
      <c r="Y8" s="47" t="s">
        <v>92</v>
      </c>
      <c r="Z8" s="47" t="s">
        <v>28</v>
      </c>
      <c r="AA8" s="47" t="s">
        <v>93</v>
      </c>
      <c r="AB8" s="47" t="s">
        <v>94</v>
      </c>
      <c r="AC8" s="47" t="s">
        <v>29</v>
      </c>
      <c r="AD8" s="47" t="s">
        <v>30</v>
      </c>
      <c r="AF8" s="181"/>
      <c r="AG8" s="102" t="s">
        <v>91</v>
      </c>
      <c r="AH8" s="103" t="s">
        <v>92</v>
      </c>
      <c r="AI8" s="103" t="s">
        <v>28</v>
      </c>
      <c r="AJ8" s="103" t="s">
        <v>93</v>
      </c>
      <c r="AK8" s="103" t="s">
        <v>94</v>
      </c>
      <c r="AL8" s="103" t="s">
        <v>29</v>
      </c>
      <c r="AM8" s="104" t="s">
        <v>30</v>
      </c>
      <c r="AN8" s="49" t="s">
        <v>91</v>
      </c>
      <c r="AO8" s="50" t="s">
        <v>92</v>
      </c>
      <c r="AP8" s="50" t="s">
        <v>28</v>
      </c>
      <c r="AQ8" s="50" t="s">
        <v>93</v>
      </c>
      <c r="AR8" s="50" t="s">
        <v>94</v>
      </c>
      <c r="AS8" s="50" t="s">
        <v>29</v>
      </c>
      <c r="AT8" s="59" t="s">
        <v>30</v>
      </c>
      <c r="AU8" s="70" t="s">
        <v>91</v>
      </c>
      <c r="AV8" s="50" t="s">
        <v>92</v>
      </c>
      <c r="AW8" s="50" t="s">
        <v>28</v>
      </c>
      <c r="AX8" s="50" t="s">
        <v>93</v>
      </c>
      <c r="AY8" s="50" t="s">
        <v>94</v>
      </c>
      <c r="AZ8" s="50" t="s">
        <v>29</v>
      </c>
      <c r="BA8" s="71" t="s">
        <v>30</v>
      </c>
      <c r="BB8" s="49" t="s">
        <v>91</v>
      </c>
      <c r="BC8" s="50" t="s">
        <v>92</v>
      </c>
      <c r="BD8" s="50" t="s">
        <v>28</v>
      </c>
      <c r="BE8" s="50" t="s">
        <v>93</v>
      </c>
      <c r="BF8" s="50" t="s">
        <v>94</v>
      </c>
      <c r="BG8" s="50" t="s">
        <v>29</v>
      </c>
      <c r="BH8" s="50" t="s">
        <v>30</v>
      </c>
    </row>
    <row r="9" spans="1:60" x14ac:dyDescent="0.25">
      <c r="B9" s="4" t="s">
        <v>4</v>
      </c>
      <c r="C9" s="5"/>
      <c r="D9" s="5"/>
      <c r="E9" s="5"/>
      <c r="F9" s="5"/>
      <c r="G9" s="5"/>
      <c r="H9" s="5"/>
      <c r="I9" s="52"/>
      <c r="J9" s="60"/>
      <c r="K9" s="5"/>
      <c r="L9" s="5"/>
      <c r="M9" s="5"/>
      <c r="N9" s="5"/>
      <c r="O9" s="5"/>
      <c r="P9" s="61"/>
      <c r="Q9" s="72"/>
      <c r="R9" s="5"/>
      <c r="S9" s="5"/>
      <c r="T9" s="5"/>
      <c r="U9" s="5"/>
      <c r="V9" s="5"/>
      <c r="W9" s="73"/>
      <c r="X9" s="5"/>
      <c r="Y9" s="5"/>
      <c r="Z9" s="5"/>
      <c r="AA9" s="5"/>
      <c r="AB9" s="5"/>
      <c r="AF9" s="4" t="s">
        <v>4</v>
      </c>
      <c r="AG9" s="5"/>
      <c r="AH9" s="5"/>
      <c r="AI9" s="5"/>
      <c r="AJ9" s="5"/>
      <c r="AK9" s="5"/>
      <c r="AL9" s="5"/>
      <c r="AM9" s="52"/>
      <c r="AN9" s="60"/>
      <c r="AO9" s="5"/>
      <c r="AP9" s="5"/>
      <c r="AQ9" s="5"/>
      <c r="AR9" s="5"/>
      <c r="AS9" s="5"/>
      <c r="AT9" s="61"/>
      <c r="AU9" s="72"/>
      <c r="AV9" s="5"/>
      <c r="AW9" s="5"/>
      <c r="AX9" s="5"/>
      <c r="AY9" s="5"/>
      <c r="AZ9" s="5"/>
      <c r="BA9" s="73"/>
      <c r="BB9" s="5"/>
      <c r="BC9" s="5"/>
      <c r="BD9" s="5"/>
      <c r="BE9" s="5"/>
      <c r="BF9" s="5"/>
    </row>
    <row r="10" spans="1:60" x14ac:dyDescent="0.25">
      <c r="B10" s="6" t="s">
        <v>4</v>
      </c>
      <c r="C10" s="7">
        <v>202</v>
      </c>
      <c r="D10" s="7">
        <v>1324</v>
      </c>
      <c r="E10" s="7">
        <v>1752</v>
      </c>
      <c r="F10" s="7">
        <v>784</v>
      </c>
      <c r="G10" s="7">
        <v>327</v>
      </c>
      <c r="H10" s="7">
        <v>303</v>
      </c>
      <c r="I10" s="53">
        <v>377</v>
      </c>
      <c r="J10" s="62">
        <v>199</v>
      </c>
      <c r="K10" s="7">
        <v>1009</v>
      </c>
      <c r="L10" s="7">
        <v>1416</v>
      </c>
      <c r="M10" s="7">
        <v>1088</v>
      </c>
      <c r="N10" s="7">
        <v>744</v>
      </c>
      <c r="O10" s="7">
        <v>214</v>
      </c>
      <c r="P10" s="63">
        <v>399</v>
      </c>
      <c r="Q10" s="74">
        <v>60</v>
      </c>
      <c r="R10" s="7">
        <v>414</v>
      </c>
      <c r="S10" s="7">
        <v>2554</v>
      </c>
      <c r="T10" s="7">
        <v>705</v>
      </c>
      <c r="U10" s="7">
        <v>267</v>
      </c>
      <c r="V10" s="7">
        <v>247</v>
      </c>
      <c r="W10" s="75">
        <v>822</v>
      </c>
      <c r="X10" s="29">
        <v>40</v>
      </c>
      <c r="Y10" s="7">
        <v>426</v>
      </c>
      <c r="Z10" s="7">
        <v>2935</v>
      </c>
      <c r="AA10" s="7">
        <v>538</v>
      </c>
      <c r="AB10" s="7">
        <v>167</v>
      </c>
      <c r="AC10" s="7">
        <v>199</v>
      </c>
      <c r="AD10" s="7">
        <v>764</v>
      </c>
      <c r="AF10" s="6" t="s">
        <v>4</v>
      </c>
      <c r="AG10" s="105">
        <f>C10/(C10+D10+E10+F10+G10+H10+I10)*100</f>
        <v>3.9850069047149344</v>
      </c>
      <c r="AH10" s="106">
        <f>D10/(D10+E10+F10+G10+H10+I10+C10)*100</f>
        <v>26.119550207141444</v>
      </c>
      <c r="AI10" s="106">
        <f>E10/(E10+F10+G10+H10+I10+D10+C10)*100</f>
        <v>34.563030183468143</v>
      </c>
      <c r="AJ10" s="106">
        <f>F10/(F10+G10+H10+I10+E10+D10+C10)*100</f>
        <v>15.466561451962912</v>
      </c>
      <c r="AK10" s="106">
        <f>G10/(G10+H10+I10+E10+D10+C10+F10)*100</f>
        <v>6.4509765239692252</v>
      </c>
      <c r="AL10" s="106">
        <f>H10/(H10+I10+C10+F10+E10+D10+G10)*100</f>
        <v>5.9775103570724006</v>
      </c>
      <c r="AM10" s="107">
        <f>I10/(I10+D10+C10+G10+F10+E10+H10)*100</f>
        <v>7.4373643716709399</v>
      </c>
      <c r="AN10" s="105">
        <f>J10/(J10+K10+L10+M10+N10+O10+P10)*100</f>
        <v>3.925823633852831</v>
      </c>
      <c r="AO10" s="106">
        <f>K10/(K10+L10+M10+N10+O10+P10+J10)*100</f>
        <v>19.905306766620633</v>
      </c>
      <c r="AP10" s="106">
        <f>L10/(L10+M10+N10+O10+P10+K10+J10)*100</f>
        <v>27.934503846912605</v>
      </c>
      <c r="AQ10" s="106">
        <f>M10/(M10+N10+O10+P10+L10+K10+J10)*100</f>
        <v>21.463799565989348</v>
      </c>
      <c r="AR10" s="106">
        <f>N10/(N10+O10+P10+L10+K10+J10+M10)*100</f>
        <v>14.67745117380154</v>
      </c>
      <c r="AS10" s="106">
        <f>O10/(O10+P10+J10+M10+L10+K10+N10)*100</f>
        <v>4.2217399881633453</v>
      </c>
      <c r="AT10" s="107">
        <f>P10/(P10+K10+J10+N10+M10+L10+O10)*100</f>
        <v>7.8713750246596961</v>
      </c>
      <c r="AU10" s="105">
        <f>Q10/(Q10+R10+S10+T10+U10+V10+W10)*100</f>
        <v>1.1836654172420595</v>
      </c>
      <c r="AV10" s="106">
        <f>R10/(R10+S10+T10+U10+V10+W10+Q10)*100</f>
        <v>8.1672913789702104</v>
      </c>
      <c r="AW10" s="106">
        <f>S10/(S10+T10+U10+V10+W10+R10+Q10)*100</f>
        <v>50.384691260603667</v>
      </c>
      <c r="AX10" s="106">
        <f>T10/(T10+U10+V10+W10+S10+R10+Q10)*100</f>
        <v>13.908068652594199</v>
      </c>
      <c r="AY10" s="106">
        <f>U10/(U10+V10+W10+S10+R10+Q10+T10)*100</f>
        <v>5.2673111067271652</v>
      </c>
      <c r="AZ10" s="106">
        <f>V10/(V10+W10+Q10+T10+S10+R10+U10)*100</f>
        <v>4.8727559676464782</v>
      </c>
      <c r="BA10" s="107">
        <f>W10/(W10+R10+Q10+U10+T10+S10+V10)*100</f>
        <v>16.216216216216218</v>
      </c>
      <c r="BB10" s="105">
        <f>X10/(X10+Y10+Z10+AA10+AB10+AC10+AD10)*100</f>
        <v>0.78911027816137314</v>
      </c>
      <c r="BC10" s="106">
        <f>Y10/(Y10+Z10+AA10+AB10+AC10+AD10+X10)*100</f>
        <v>8.4040244624186222</v>
      </c>
      <c r="BD10" s="106">
        <f>Z10/(Z10+AA10+AB10+AC10+AD10+Y10+X10)*100</f>
        <v>57.900966660090745</v>
      </c>
      <c r="BE10" s="106">
        <f>AA10/(AA10+AB10+AC10+AD10+Z10+Y10+X10)*100</f>
        <v>10.613533241270467</v>
      </c>
      <c r="BF10" s="106">
        <f>AB10/(AB10+AC10+AD10+Z10+Y10+X10+AA10)*100</f>
        <v>3.2945354113237326</v>
      </c>
      <c r="BG10" s="106">
        <f>AC10/(AC10+AD10+X10+AA10+Z10+Y10+AB10)*100</f>
        <v>3.925823633852831</v>
      </c>
      <c r="BH10" s="117">
        <f>AD10/(AD10+Y10+X10+AB10+AA10+Z10+AC10)*100</f>
        <v>15.072006312882225</v>
      </c>
    </row>
    <row r="11" spans="1:60" x14ac:dyDescent="0.25">
      <c r="B11" s="4" t="s">
        <v>5</v>
      </c>
      <c r="C11" s="8"/>
      <c r="D11" s="8"/>
      <c r="E11" s="8"/>
      <c r="F11" s="8"/>
      <c r="G11" s="8"/>
      <c r="H11" s="8"/>
      <c r="I11" s="54"/>
      <c r="J11" s="64"/>
      <c r="K11" s="8"/>
      <c r="L11" s="8"/>
      <c r="M11" s="8"/>
      <c r="N11" s="8"/>
      <c r="O11" s="8"/>
      <c r="P11" s="65"/>
      <c r="Q11" s="76"/>
      <c r="R11" s="8"/>
      <c r="S11" s="8"/>
      <c r="T11" s="8"/>
      <c r="U11" s="8"/>
      <c r="V11" s="8"/>
      <c r="W11" s="77"/>
      <c r="X11" s="8"/>
      <c r="Y11" s="8"/>
      <c r="Z11" s="8"/>
      <c r="AA11" s="8"/>
      <c r="AB11" s="8"/>
      <c r="AF11" s="4" t="s">
        <v>5</v>
      </c>
      <c r="AG11" s="108"/>
      <c r="AH11" s="109"/>
      <c r="AI11" s="109"/>
      <c r="AJ11" s="109"/>
      <c r="AK11" s="109"/>
      <c r="AL11" s="109"/>
      <c r="AM11" s="110"/>
      <c r="AN11" s="108"/>
      <c r="AO11" s="109"/>
      <c r="AP11" s="109"/>
      <c r="AQ11" s="109"/>
      <c r="AR11" s="109"/>
      <c r="AS11" s="109"/>
      <c r="AT11" s="110"/>
      <c r="AU11" s="108"/>
      <c r="AV11" s="109"/>
      <c r="AW11" s="109"/>
      <c r="AX11" s="109"/>
      <c r="AY11" s="109"/>
      <c r="AZ11" s="109"/>
      <c r="BA11" s="110"/>
      <c r="BB11" s="108"/>
      <c r="BC11" s="109"/>
      <c r="BD11" s="109"/>
      <c r="BE11" s="109"/>
      <c r="BF11" s="109"/>
      <c r="BG11" s="109"/>
      <c r="BH11" s="118"/>
    </row>
    <row r="12" spans="1:60" x14ac:dyDescent="0.25">
      <c r="B12" s="9" t="s">
        <v>6</v>
      </c>
      <c r="C12" s="10">
        <v>42</v>
      </c>
      <c r="D12" s="10">
        <v>229</v>
      </c>
      <c r="E12" s="10">
        <v>360</v>
      </c>
      <c r="F12" s="10">
        <v>154</v>
      </c>
      <c r="G12" s="10">
        <v>67</v>
      </c>
      <c r="H12" s="10">
        <v>67</v>
      </c>
      <c r="I12" s="55">
        <v>99</v>
      </c>
      <c r="J12" s="66">
        <v>32</v>
      </c>
      <c r="K12" s="10">
        <v>163</v>
      </c>
      <c r="L12" s="10">
        <v>331</v>
      </c>
      <c r="M12" s="10">
        <v>191</v>
      </c>
      <c r="N12" s="10">
        <v>139</v>
      </c>
      <c r="O12" s="10">
        <v>53</v>
      </c>
      <c r="P12" s="67">
        <v>109</v>
      </c>
      <c r="Q12" s="78">
        <v>14</v>
      </c>
      <c r="R12" s="10">
        <v>85</v>
      </c>
      <c r="S12" s="10">
        <v>477</v>
      </c>
      <c r="T12" s="10">
        <v>122</v>
      </c>
      <c r="U12" s="10">
        <v>55</v>
      </c>
      <c r="V12" s="10">
        <v>54</v>
      </c>
      <c r="W12" s="79">
        <v>211</v>
      </c>
      <c r="X12" s="30">
        <v>8</v>
      </c>
      <c r="Y12" s="10">
        <v>67</v>
      </c>
      <c r="Z12" s="10">
        <v>578</v>
      </c>
      <c r="AA12" s="10">
        <v>68</v>
      </c>
      <c r="AB12" s="10">
        <v>30</v>
      </c>
      <c r="AC12" s="10">
        <v>41</v>
      </c>
      <c r="AD12" s="10">
        <v>226</v>
      </c>
      <c r="AF12" s="9" t="s">
        <v>6</v>
      </c>
      <c r="AG12" s="111">
        <f t="shared" ref="AG12:AG15" si="0">C12/(C12+D12+E12+F12+G12+H12+I12)*100</f>
        <v>4.1257367387033401</v>
      </c>
      <c r="AH12" s="112">
        <f t="shared" ref="AH12:AH15" si="1">D12/(D12+E12+F12+G12+H12+I12+C12)*100</f>
        <v>22.495088408644399</v>
      </c>
      <c r="AI12" s="112">
        <f t="shared" ref="AI12:AI15" si="2">E12/(E12+F12+G12+H12+I12+D12+C12)*100</f>
        <v>35.36345776031434</v>
      </c>
      <c r="AJ12" s="112">
        <f t="shared" ref="AJ12:AJ15" si="3">F12/(F12+G12+H12+I12+E12+D12+C12)*100</f>
        <v>15.12770137524558</v>
      </c>
      <c r="AK12" s="112">
        <f t="shared" ref="AK12:AK15" si="4">G12/(G12+H12+I12+E12+D12+C12+F12)*100</f>
        <v>6.581532416502947</v>
      </c>
      <c r="AL12" s="112">
        <f t="shared" ref="AL12:AL15" si="5">H12/(H12+I12+C12+F12+E12+D12+G12)*100</f>
        <v>6.581532416502947</v>
      </c>
      <c r="AM12" s="113">
        <f t="shared" ref="AM12:AM15" si="6">I12/(I12+D12+C12+G12+F12+E12+H12)*100</f>
        <v>9.7249508840864447</v>
      </c>
      <c r="AN12" s="111">
        <f t="shared" ref="AN12:AN15" si="7">J12/(J12+K12+L12+M12+N12+O12+P12)*100</f>
        <v>3.1434184675834969</v>
      </c>
      <c r="AO12" s="112">
        <f t="shared" ref="AO12:AO15" si="8">K12/(K12+L12+M12+N12+O12+P12+J12)*100</f>
        <v>16.011787819253438</v>
      </c>
      <c r="AP12" s="112">
        <f t="shared" ref="AP12:AP15" si="9">L12/(L12+M12+N12+O12+P12+K12+J12)*100</f>
        <v>32.514734774066802</v>
      </c>
      <c r="AQ12" s="112">
        <f t="shared" ref="AQ12:AQ15" si="10">M12/(M12+N12+O12+P12+L12+K12+J12)*100</f>
        <v>18.762278978388998</v>
      </c>
      <c r="AR12" s="112">
        <f t="shared" ref="AR12:AR15" si="11">N12/(N12+O12+P12+L12+K12+J12+M12)*100</f>
        <v>13.654223968565816</v>
      </c>
      <c r="AS12" s="112">
        <f t="shared" ref="AS12:AS15" si="12">O12/(O12+P12+J12+M12+L12+K12+N12)*100</f>
        <v>5.2062868369351669</v>
      </c>
      <c r="AT12" s="113">
        <f t="shared" ref="AT12:AT15" si="13">P12/(P12+K12+J12+N12+M12+L12+O12)*100</f>
        <v>10.707269155206287</v>
      </c>
      <c r="AU12" s="111">
        <f t="shared" ref="AU12:AU15" si="14">Q12/(Q12+R12+S12+T12+U12+V12+W12)*100</f>
        <v>1.37524557956778</v>
      </c>
      <c r="AV12" s="112">
        <f t="shared" ref="AV12:AV15" si="15">R12/(R12+S12+T12+U12+V12+W12+Q12)*100</f>
        <v>8.3497053045186629</v>
      </c>
      <c r="AW12" s="112">
        <f t="shared" ref="AW12:AW15" si="16">S12/(S12+T12+U12+V12+W12+R12+Q12)*100</f>
        <v>46.856581532416506</v>
      </c>
      <c r="AX12" s="112">
        <f t="shared" ref="AX12:AX15" si="17">T12/(T12+U12+V12+W12+S12+R12+Q12)*100</f>
        <v>11.984282907662083</v>
      </c>
      <c r="AY12" s="112">
        <f t="shared" ref="AY12:AY15" si="18">U12/(U12+V12+W12+S12+R12+Q12+T12)*100</f>
        <v>5.4027504911591357</v>
      </c>
      <c r="AZ12" s="112">
        <f t="shared" ref="AZ12:AZ15" si="19">V12/(V12+W12+Q12+T12+S12+R12+U12)*100</f>
        <v>5.3045186640471513</v>
      </c>
      <c r="BA12" s="113">
        <f t="shared" ref="BA12:BA15" si="20">W12/(W12+R12+Q12+U12+T12+S12+V12)*100</f>
        <v>20.726915520628683</v>
      </c>
      <c r="BB12" s="111">
        <f t="shared" ref="BB12:BB15" si="21">X12/(X12+Y12+Z12+AA12+AB12+AC12+AD12)*100</f>
        <v>0.78585461689587421</v>
      </c>
      <c r="BC12" s="112">
        <f t="shared" ref="BC12:BC15" si="22">Y12/(Y12+Z12+AA12+AB12+AC12+AD12+X12)*100</f>
        <v>6.581532416502947</v>
      </c>
      <c r="BD12" s="112">
        <f t="shared" ref="BD12:BD15" si="23">Z12/(Z12+AA12+AB12+AC12+AD12+Y12+X12)*100</f>
        <v>56.777996070726914</v>
      </c>
      <c r="BE12" s="112">
        <f t="shared" ref="BE12:BE15" si="24">AA12/(AA12+AB12+AC12+AD12+Z12+Y12+X12)*100</f>
        <v>6.6797642436149314</v>
      </c>
      <c r="BF12" s="112">
        <f t="shared" ref="BF12:BF15" si="25">AB12/(AB12+AC12+AD12+Z12+Y12+X12+AA12)*100</f>
        <v>2.9469548133595285</v>
      </c>
      <c r="BG12" s="112">
        <f t="shared" ref="BG12:BG15" si="26">AC12/(AC12+AD12+X12+AA12+Z12+Y12+AB12)*100</f>
        <v>4.0275049115913557</v>
      </c>
      <c r="BH12" s="119">
        <f t="shared" ref="BH12:BH15" si="27">AD12/(AD12+Y12+X12+AB12+AA12+Z12+AC12)*100</f>
        <v>22.200392927308449</v>
      </c>
    </row>
    <row r="13" spans="1:60" x14ac:dyDescent="0.25">
      <c r="B13" s="9" t="s">
        <v>7</v>
      </c>
      <c r="C13" s="10">
        <v>54</v>
      </c>
      <c r="D13" s="10">
        <v>426</v>
      </c>
      <c r="E13" s="10">
        <v>646</v>
      </c>
      <c r="F13" s="10">
        <v>296</v>
      </c>
      <c r="G13" s="10">
        <v>126</v>
      </c>
      <c r="H13" s="10">
        <v>122</v>
      </c>
      <c r="I13" s="55">
        <v>137</v>
      </c>
      <c r="J13" s="66">
        <v>57</v>
      </c>
      <c r="K13" s="10">
        <v>337</v>
      </c>
      <c r="L13" s="10">
        <v>512</v>
      </c>
      <c r="M13" s="10">
        <v>421</v>
      </c>
      <c r="N13" s="10">
        <v>272</v>
      </c>
      <c r="O13" s="10">
        <v>77</v>
      </c>
      <c r="P13" s="67">
        <v>131</v>
      </c>
      <c r="Q13" s="78">
        <v>16</v>
      </c>
      <c r="R13" s="10">
        <v>146</v>
      </c>
      <c r="S13" s="10">
        <v>892</v>
      </c>
      <c r="T13" s="10">
        <v>278</v>
      </c>
      <c r="U13" s="10">
        <v>102</v>
      </c>
      <c r="V13" s="10">
        <v>86</v>
      </c>
      <c r="W13" s="79">
        <v>287</v>
      </c>
      <c r="X13" s="30">
        <v>10</v>
      </c>
      <c r="Y13" s="10">
        <v>143</v>
      </c>
      <c r="Z13" s="10">
        <v>1045</v>
      </c>
      <c r="AA13" s="10">
        <v>199</v>
      </c>
      <c r="AB13" s="10">
        <v>64</v>
      </c>
      <c r="AC13" s="10">
        <v>75</v>
      </c>
      <c r="AD13" s="10">
        <v>271</v>
      </c>
      <c r="AF13" s="9" t="s">
        <v>7</v>
      </c>
      <c r="AG13" s="111">
        <f t="shared" si="0"/>
        <v>2.9883785279468733</v>
      </c>
      <c r="AH13" s="112">
        <f t="shared" si="1"/>
        <v>23.574986164914222</v>
      </c>
      <c r="AI13" s="112">
        <f t="shared" si="2"/>
        <v>35.749861649142225</v>
      </c>
      <c r="AJ13" s="112">
        <f t="shared" si="3"/>
        <v>16.380741560597674</v>
      </c>
      <c r="AK13" s="112">
        <f t="shared" si="4"/>
        <v>6.972883231876037</v>
      </c>
      <c r="AL13" s="112">
        <f t="shared" si="5"/>
        <v>6.7515218594355293</v>
      </c>
      <c r="AM13" s="113">
        <f t="shared" si="6"/>
        <v>7.5816270060874382</v>
      </c>
      <c r="AN13" s="111">
        <f t="shared" si="7"/>
        <v>3.1543995572772552</v>
      </c>
      <c r="AO13" s="112">
        <f t="shared" si="8"/>
        <v>18.649695628112894</v>
      </c>
      <c r="AP13" s="112">
        <f t="shared" si="9"/>
        <v>28.334255672385169</v>
      </c>
      <c r="AQ13" s="112">
        <f t="shared" si="10"/>
        <v>23.298284449363585</v>
      </c>
      <c r="AR13" s="112">
        <f t="shared" si="11"/>
        <v>15.052573325954622</v>
      </c>
      <c r="AS13" s="112">
        <f t="shared" si="12"/>
        <v>4.2612064194798007</v>
      </c>
      <c r="AT13" s="113">
        <f t="shared" si="13"/>
        <v>7.2495849474266736</v>
      </c>
      <c r="AU13" s="111">
        <f t="shared" si="14"/>
        <v>0.88544548976203652</v>
      </c>
      <c r="AV13" s="112">
        <f t="shared" si="15"/>
        <v>8.0796900940785825</v>
      </c>
      <c r="AW13" s="112">
        <f t="shared" si="16"/>
        <v>49.363586054233537</v>
      </c>
      <c r="AX13" s="112">
        <f t="shared" si="17"/>
        <v>15.384615384615385</v>
      </c>
      <c r="AY13" s="112">
        <f t="shared" si="18"/>
        <v>5.6447149972329829</v>
      </c>
      <c r="AZ13" s="112">
        <f t="shared" si="19"/>
        <v>4.7592695074709468</v>
      </c>
      <c r="BA13" s="113">
        <f t="shared" si="20"/>
        <v>15.882678472606528</v>
      </c>
      <c r="BB13" s="111">
        <f t="shared" si="21"/>
        <v>0.55340343110127277</v>
      </c>
      <c r="BC13" s="112">
        <f t="shared" si="22"/>
        <v>7.9136690647482011</v>
      </c>
      <c r="BD13" s="112">
        <f t="shared" si="23"/>
        <v>57.830658550083015</v>
      </c>
      <c r="BE13" s="112">
        <f t="shared" si="24"/>
        <v>11.012728278915329</v>
      </c>
      <c r="BF13" s="112">
        <f t="shared" si="25"/>
        <v>3.5417819590481461</v>
      </c>
      <c r="BG13" s="112">
        <f t="shared" si="26"/>
        <v>4.1505257332595464</v>
      </c>
      <c r="BH13" s="119">
        <f t="shared" si="27"/>
        <v>14.997232982844494</v>
      </c>
    </row>
    <row r="14" spans="1:60" x14ac:dyDescent="0.25">
      <c r="B14" s="9" t="s">
        <v>8</v>
      </c>
      <c r="C14" s="10">
        <v>62</v>
      </c>
      <c r="D14" s="10">
        <v>415</v>
      </c>
      <c r="E14" s="10">
        <v>504</v>
      </c>
      <c r="F14" s="10">
        <v>231</v>
      </c>
      <c r="G14" s="10">
        <v>83</v>
      </c>
      <c r="H14" s="10">
        <v>88</v>
      </c>
      <c r="I14" s="55">
        <v>99</v>
      </c>
      <c r="J14" s="66">
        <v>71</v>
      </c>
      <c r="K14" s="10">
        <v>325</v>
      </c>
      <c r="L14" s="10">
        <v>376</v>
      </c>
      <c r="M14" s="10">
        <v>315</v>
      </c>
      <c r="N14" s="10">
        <v>228</v>
      </c>
      <c r="O14" s="10">
        <v>61</v>
      </c>
      <c r="P14" s="67">
        <v>106</v>
      </c>
      <c r="Q14" s="78">
        <v>23</v>
      </c>
      <c r="R14" s="10">
        <v>114</v>
      </c>
      <c r="S14" s="10">
        <v>765</v>
      </c>
      <c r="T14" s="10">
        <v>201</v>
      </c>
      <c r="U14" s="10">
        <v>83</v>
      </c>
      <c r="V14" s="10">
        <v>75</v>
      </c>
      <c r="W14" s="79">
        <v>221</v>
      </c>
      <c r="X14" s="30">
        <v>12</v>
      </c>
      <c r="Y14" s="10">
        <v>121</v>
      </c>
      <c r="Z14" s="10">
        <v>871</v>
      </c>
      <c r="AA14" s="10">
        <v>176</v>
      </c>
      <c r="AB14" s="10">
        <v>52</v>
      </c>
      <c r="AC14" s="10">
        <v>65</v>
      </c>
      <c r="AD14" s="10">
        <v>185</v>
      </c>
      <c r="AF14" s="9" t="s">
        <v>8</v>
      </c>
      <c r="AG14" s="111">
        <f t="shared" si="0"/>
        <v>4.1835357624831309</v>
      </c>
      <c r="AH14" s="112">
        <f t="shared" si="1"/>
        <v>28.002699055330631</v>
      </c>
      <c r="AI14" s="112">
        <f t="shared" si="2"/>
        <v>34.008097165991899</v>
      </c>
      <c r="AJ14" s="112">
        <f t="shared" si="3"/>
        <v>15.587044534412955</v>
      </c>
      <c r="AK14" s="112">
        <f t="shared" si="4"/>
        <v>5.6005398110661266</v>
      </c>
      <c r="AL14" s="112">
        <f t="shared" si="5"/>
        <v>5.9379217273954117</v>
      </c>
      <c r="AM14" s="113">
        <f t="shared" si="6"/>
        <v>6.6801619433198383</v>
      </c>
      <c r="AN14" s="111">
        <f t="shared" si="7"/>
        <v>4.7908232118758436</v>
      </c>
      <c r="AO14" s="112">
        <f t="shared" si="8"/>
        <v>21.929824561403507</v>
      </c>
      <c r="AP14" s="112">
        <f t="shared" si="9"/>
        <v>25.371120107962213</v>
      </c>
      <c r="AQ14" s="112">
        <f t="shared" si="10"/>
        <v>21.25506072874494</v>
      </c>
      <c r="AR14" s="112">
        <f t="shared" si="11"/>
        <v>15.384615384615385</v>
      </c>
      <c r="AS14" s="112">
        <f t="shared" si="12"/>
        <v>4.1160593792172744</v>
      </c>
      <c r="AT14" s="113">
        <f t="shared" si="13"/>
        <v>7.1524966261808363</v>
      </c>
      <c r="AU14" s="111">
        <f t="shared" si="14"/>
        <v>1.5519568151147098</v>
      </c>
      <c r="AV14" s="112">
        <f t="shared" si="15"/>
        <v>7.6923076923076925</v>
      </c>
      <c r="AW14" s="112">
        <f t="shared" si="16"/>
        <v>51.61943319838057</v>
      </c>
      <c r="AX14" s="112">
        <f t="shared" si="17"/>
        <v>13.562753036437247</v>
      </c>
      <c r="AY14" s="112">
        <f t="shared" si="18"/>
        <v>5.6005398110661266</v>
      </c>
      <c r="AZ14" s="112">
        <f t="shared" si="19"/>
        <v>5.0607287449392713</v>
      </c>
      <c r="BA14" s="113">
        <f t="shared" si="20"/>
        <v>14.912280701754385</v>
      </c>
      <c r="BB14" s="111">
        <f t="shared" si="21"/>
        <v>0.80971659919028338</v>
      </c>
      <c r="BC14" s="112">
        <f t="shared" si="22"/>
        <v>8.1646423751686896</v>
      </c>
      <c r="BD14" s="112">
        <f t="shared" si="23"/>
        <v>58.771929824561411</v>
      </c>
      <c r="BE14" s="112">
        <f t="shared" si="24"/>
        <v>11.875843454790823</v>
      </c>
      <c r="BF14" s="112">
        <f t="shared" si="25"/>
        <v>3.5087719298245612</v>
      </c>
      <c r="BG14" s="112">
        <f t="shared" si="26"/>
        <v>4.3859649122807012</v>
      </c>
      <c r="BH14" s="119">
        <f t="shared" si="27"/>
        <v>12.483130904183536</v>
      </c>
    </row>
    <row r="15" spans="1:60" x14ac:dyDescent="0.25">
      <c r="B15" s="9" t="s">
        <v>9</v>
      </c>
      <c r="C15" s="10">
        <v>44</v>
      </c>
      <c r="D15" s="10">
        <v>254</v>
      </c>
      <c r="E15" s="10">
        <v>242</v>
      </c>
      <c r="F15" s="10">
        <v>103</v>
      </c>
      <c r="G15" s="10">
        <v>51</v>
      </c>
      <c r="H15" s="10">
        <v>26</v>
      </c>
      <c r="I15" s="55">
        <v>42</v>
      </c>
      <c r="J15" s="66">
        <v>39</v>
      </c>
      <c r="K15" s="10">
        <v>184</v>
      </c>
      <c r="L15" s="10">
        <v>197</v>
      </c>
      <c r="M15" s="10">
        <v>161</v>
      </c>
      <c r="N15" s="10">
        <v>105</v>
      </c>
      <c r="O15" s="10">
        <v>23</v>
      </c>
      <c r="P15" s="67">
        <v>53</v>
      </c>
      <c r="Q15" s="78">
        <v>7</v>
      </c>
      <c r="R15" s="10">
        <v>69</v>
      </c>
      <c r="S15" s="10">
        <v>420</v>
      </c>
      <c r="T15" s="10">
        <v>104</v>
      </c>
      <c r="U15" s="10">
        <v>27</v>
      </c>
      <c r="V15" s="10">
        <v>32</v>
      </c>
      <c r="W15" s="79">
        <v>103</v>
      </c>
      <c r="X15" s="30">
        <v>10</v>
      </c>
      <c r="Y15" s="10">
        <v>95</v>
      </c>
      <c r="Z15" s="10">
        <v>441</v>
      </c>
      <c r="AA15" s="10">
        <v>95</v>
      </c>
      <c r="AB15" s="10">
        <v>21</v>
      </c>
      <c r="AC15" s="10">
        <v>18</v>
      </c>
      <c r="AD15" s="10">
        <v>82</v>
      </c>
      <c r="AF15" s="9" t="s">
        <v>9</v>
      </c>
      <c r="AG15" s="111">
        <f t="shared" si="0"/>
        <v>5.7742782152230969</v>
      </c>
      <c r="AH15" s="112">
        <f t="shared" si="1"/>
        <v>33.333333333333329</v>
      </c>
      <c r="AI15" s="112">
        <f t="shared" si="2"/>
        <v>31.758530183727036</v>
      </c>
      <c r="AJ15" s="112">
        <f t="shared" si="3"/>
        <v>13.517060367454068</v>
      </c>
      <c r="AK15" s="112">
        <f t="shared" si="4"/>
        <v>6.6929133858267722</v>
      </c>
      <c r="AL15" s="112">
        <f t="shared" si="5"/>
        <v>3.4120734908136483</v>
      </c>
      <c r="AM15" s="113">
        <f t="shared" si="6"/>
        <v>5.5118110236220472</v>
      </c>
      <c r="AN15" s="111">
        <f t="shared" si="7"/>
        <v>5.1181102362204722</v>
      </c>
      <c r="AO15" s="112">
        <f t="shared" si="8"/>
        <v>24.146981627296586</v>
      </c>
      <c r="AP15" s="112">
        <f t="shared" si="9"/>
        <v>25.853018372703414</v>
      </c>
      <c r="AQ15" s="112">
        <f t="shared" si="10"/>
        <v>21.128608923884514</v>
      </c>
      <c r="AR15" s="112">
        <f t="shared" si="11"/>
        <v>13.779527559055119</v>
      </c>
      <c r="AS15" s="112">
        <f t="shared" si="12"/>
        <v>3.0183727034120733</v>
      </c>
      <c r="AT15" s="113">
        <f t="shared" si="13"/>
        <v>6.9553805774278219</v>
      </c>
      <c r="AU15" s="111">
        <f t="shared" si="14"/>
        <v>0.9186351706036745</v>
      </c>
      <c r="AV15" s="112">
        <f t="shared" si="15"/>
        <v>9.0551181102362204</v>
      </c>
      <c r="AW15" s="112">
        <f t="shared" si="16"/>
        <v>55.118110236220474</v>
      </c>
      <c r="AX15" s="112">
        <f t="shared" si="17"/>
        <v>13.648293963254593</v>
      </c>
      <c r="AY15" s="112">
        <f t="shared" si="18"/>
        <v>3.5433070866141732</v>
      </c>
      <c r="AZ15" s="112">
        <f t="shared" si="19"/>
        <v>4.1994750656167978</v>
      </c>
      <c r="BA15" s="113">
        <f t="shared" si="20"/>
        <v>13.517060367454068</v>
      </c>
      <c r="BB15" s="111">
        <f t="shared" si="21"/>
        <v>1.3123359580052494</v>
      </c>
      <c r="BC15" s="112">
        <f t="shared" si="22"/>
        <v>12.467191601049869</v>
      </c>
      <c r="BD15" s="112">
        <f t="shared" si="23"/>
        <v>57.874015748031496</v>
      </c>
      <c r="BE15" s="112">
        <f t="shared" si="24"/>
        <v>12.467191601049869</v>
      </c>
      <c r="BF15" s="112">
        <f t="shared" si="25"/>
        <v>2.7559055118110236</v>
      </c>
      <c r="BG15" s="112">
        <f t="shared" si="26"/>
        <v>2.3622047244094486</v>
      </c>
      <c r="BH15" s="119">
        <f t="shared" si="27"/>
        <v>10.761154855643044</v>
      </c>
    </row>
    <row r="16" spans="1:60" x14ac:dyDescent="0.25">
      <c r="B16" s="4" t="s">
        <v>45</v>
      </c>
      <c r="C16" s="8"/>
      <c r="D16" s="8"/>
      <c r="E16" s="8"/>
      <c r="F16" s="8"/>
      <c r="G16" s="8"/>
      <c r="H16" s="8"/>
      <c r="I16" s="54"/>
      <c r="J16" s="64"/>
      <c r="K16" s="8"/>
      <c r="L16" s="8"/>
      <c r="M16" s="8"/>
      <c r="N16" s="8"/>
      <c r="O16" s="8"/>
      <c r="P16" s="65"/>
      <c r="Q16" s="76"/>
      <c r="R16" s="8"/>
      <c r="S16" s="8"/>
      <c r="T16" s="8"/>
      <c r="U16" s="8"/>
      <c r="V16" s="8"/>
      <c r="W16" s="77"/>
      <c r="X16" s="8"/>
      <c r="Y16" s="8"/>
      <c r="Z16" s="8"/>
      <c r="AA16" s="8"/>
      <c r="AB16" s="8"/>
      <c r="AF16" s="4" t="s">
        <v>45</v>
      </c>
      <c r="AG16" s="108"/>
      <c r="AH16" s="109"/>
      <c r="AI16" s="109"/>
      <c r="AJ16" s="109"/>
      <c r="AK16" s="109"/>
      <c r="AL16" s="109"/>
      <c r="AM16" s="110"/>
      <c r="AN16" s="108"/>
      <c r="AO16" s="109"/>
      <c r="AP16" s="109"/>
      <c r="AQ16" s="109"/>
      <c r="AR16" s="109"/>
      <c r="AS16" s="109"/>
      <c r="AT16" s="110"/>
      <c r="AU16" s="108"/>
      <c r="AV16" s="109"/>
      <c r="AW16" s="109"/>
      <c r="AX16" s="109"/>
      <c r="AY16" s="109"/>
      <c r="AZ16" s="109"/>
      <c r="BA16" s="110"/>
      <c r="BB16" s="108"/>
      <c r="BC16" s="109"/>
      <c r="BD16" s="109"/>
      <c r="BE16" s="109"/>
      <c r="BF16" s="109"/>
      <c r="BG16" s="109"/>
      <c r="BH16" s="118"/>
    </row>
    <row r="17" spans="2:60" x14ac:dyDescent="0.25">
      <c r="B17" s="9" t="s">
        <v>38</v>
      </c>
      <c r="C17" s="10">
        <v>40</v>
      </c>
      <c r="D17" s="10">
        <v>369</v>
      </c>
      <c r="E17" s="10">
        <v>584</v>
      </c>
      <c r="F17" s="10">
        <v>259</v>
      </c>
      <c r="G17" s="10">
        <v>59</v>
      </c>
      <c r="H17" s="10">
        <v>85</v>
      </c>
      <c r="I17" s="55">
        <v>107</v>
      </c>
      <c r="J17" s="66">
        <v>76</v>
      </c>
      <c r="K17" s="10">
        <v>310</v>
      </c>
      <c r="L17" s="10">
        <v>356</v>
      </c>
      <c r="M17" s="10">
        <v>381</v>
      </c>
      <c r="N17" s="10">
        <v>261</v>
      </c>
      <c r="O17" s="10">
        <v>45</v>
      </c>
      <c r="P17" s="67">
        <v>74</v>
      </c>
      <c r="Q17" s="78">
        <v>18</v>
      </c>
      <c r="R17" s="10">
        <v>132</v>
      </c>
      <c r="S17" s="10">
        <v>777</v>
      </c>
      <c r="T17" s="10">
        <v>286</v>
      </c>
      <c r="U17" s="10">
        <v>73</v>
      </c>
      <c r="V17" s="10">
        <v>64</v>
      </c>
      <c r="W17" s="79">
        <v>153</v>
      </c>
      <c r="X17" s="30">
        <v>13</v>
      </c>
      <c r="Y17" s="10">
        <v>123</v>
      </c>
      <c r="Z17" s="10">
        <v>903</v>
      </c>
      <c r="AA17" s="10">
        <v>210</v>
      </c>
      <c r="AB17" s="10">
        <v>37</v>
      </c>
      <c r="AC17" s="10">
        <v>52</v>
      </c>
      <c r="AD17" s="10">
        <v>165</v>
      </c>
      <c r="AF17" s="9" t="s">
        <v>38</v>
      </c>
      <c r="AG17" s="111">
        <f t="shared" ref="AG17:AG23" si="28">C17/(C17+D17+E17+F17+G17+H17+I17)*100</f>
        <v>2.6613439787092479</v>
      </c>
      <c r="AH17" s="112">
        <f t="shared" ref="AH17:AH23" si="29">D17/(D17+E17+F17+G17+H17+I17+C17)*100</f>
        <v>24.550898203592812</v>
      </c>
      <c r="AI17" s="112">
        <f t="shared" ref="AI17:AI23" si="30">E17/(E17+F17+G17+H17+I17+D17+C17)*100</f>
        <v>38.85562208915502</v>
      </c>
      <c r="AJ17" s="112">
        <f t="shared" ref="AJ17:AJ23" si="31">F17/(F17+G17+H17+I17+E17+D17+C17)*100</f>
        <v>17.232202262142383</v>
      </c>
      <c r="AK17" s="112">
        <f t="shared" ref="AK17:AK23" si="32">G17/(G17+H17+I17+E17+D17+C17+F17)*100</f>
        <v>3.9254823685961413</v>
      </c>
      <c r="AL17" s="112">
        <f t="shared" ref="AL17:AL23" si="33">H17/(H17+I17+C17+F17+E17+D17+G17)*100</f>
        <v>5.6553559547571526</v>
      </c>
      <c r="AM17" s="113">
        <f t="shared" ref="AM17:AM23" si="34">I17/(I17+D17+C17+G17+F17+E17+H17)*100</f>
        <v>7.1190951430472378</v>
      </c>
      <c r="AN17" s="111">
        <f t="shared" ref="AN17:AN23" si="35">J17/(J17+K17+L17+M17+N17+O17+P17)*100</f>
        <v>5.056553559547571</v>
      </c>
      <c r="AO17" s="112">
        <f t="shared" ref="AO17:AO23" si="36">K17/(K17+L17+M17+N17+O17+P17+J17)*100</f>
        <v>20.625415834996673</v>
      </c>
      <c r="AP17" s="112">
        <f t="shared" ref="AP17:AP23" si="37">L17/(L17+M17+N17+O17+P17+K17+J17)*100</f>
        <v>23.685961410512309</v>
      </c>
      <c r="AQ17" s="112">
        <f t="shared" ref="AQ17:AQ23" si="38">M17/(M17+N17+O17+P17+L17+K17+J17)*100</f>
        <v>25.349301397205586</v>
      </c>
      <c r="AR17" s="112">
        <f t="shared" ref="AR17:AR23" si="39">N17/(N17+O17+P17+L17+K17+J17+M17)*100</f>
        <v>17.365269461077844</v>
      </c>
      <c r="AS17" s="112">
        <f t="shared" ref="AS17:AS23" si="40">O17/(O17+P17+J17+M17+L17+K17+N17)*100</f>
        <v>2.9940119760479043</v>
      </c>
      <c r="AT17" s="113">
        <f t="shared" ref="AT17:AT23" si="41">P17/(P17+K17+J17+N17+M17+L17+O17)*100</f>
        <v>4.9234863606121095</v>
      </c>
      <c r="AU17" s="111">
        <f t="shared" ref="AU17:AU23" si="42">Q17/(Q17+R17+S17+T17+U17+V17+W17)*100</f>
        <v>1.1976047904191618</v>
      </c>
      <c r="AV17" s="112">
        <f t="shared" ref="AV17:AV23" si="43">R17/(R17+S17+T17+U17+V17+W17+Q17)*100</f>
        <v>8.7824351297405201</v>
      </c>
      <c r="AW17" s="112">
        <f t="shared" ref="AW17:AW23" si="44">S17/(S17+T17+U17+V17+W17+R17+Q17)*100</f>
        <v>51.696606786427147</v>
      </c>
      <c r="AX17" s="112">
        <f t="shared" ref="AX17:AX23" si="45">T17/(T17+U17+V17+W17+S17+R17+Q17)*100</f>
        <v>19.028609447771125</v>
      </c>
      <c r="AY17" s="112">
        <f t="shared" ref="AY17:AY23" si="46">U17/(U17+V17+W17+S17+R17+Q17+T17)*100</f>
        <v>4.8569527611443775</v>
      </c>
      <c r="AZ17" s="112">
        <f t="shared" ref="AZ17:AZ23" si="47">V17/(V17+W17+Q17+T17+S17+R17+U17)*100</f>
        <v>4.2581503659347968</v>
      </c>
      <c r="BA17" s="113">
        <f t="shared" ref="BA17:BA23" si="48">W17/(W17+R17+Q17+U17+T17+S17+V17)*100</f>
        <v>10.179640718562874</v>
      </c>
      <c r="BB17" s="111">
        <f t="shared" ref="BB17:BB23" si="49">X17/(X17+Y17+Z17+AA17+AB17+AC17+AD17)*100</f>
        <v>0.86493679308050564</v>
      </c>
      <c r="BC17" s="112">
        <f t="shared" ref="BC17:BC23" si="50">Y17/(Y17+Z17+AA17+AB17+AC17+AD17+X17)*100</f>
        <v>8.1836327345309385</v>
      </c>
      <c r="BD17" s="112">
        <f t="shared" ref="BD17:BD23" si="51">Z17/(Z17+AA17+AB17+AC17+AD17+Y17+X17)*100</f>
        <v>60.079840319361274</v>
      </c>
      <c r="BE17" s="112">
        <f t="shared" ref="BE17:BE23" si="52">AA17/(AA17+AB17+AC17+AD17+Z17+Y17+X17)*100</f>
        <v>13.972055888223553</v>
      </c>
      <c r="BF17" s="112">
        <f t="shared" ref="BF17:BF23" si="53">AB17/(AB17+AC17+AD17+Z17+Y17+X17+AA17)*100</f>
        <v>2.4617431803060548</v>
      </c>
      <c r="BG17" s="112">
        <f t="shared" ref="BG17:BG23" si="54">AC17/(AC17+AD17+X17+AA17+Z17+Y17+AB17)*100</f>
        <v>3.4597471723220226</v>
      </c>
      <c r="BH17" s="119">
        <f t="shared" ref="BH17:BH23" si="55">AD17/(AD17+Y17+X17+AB17+AA17+Z17+AC17)*100</f>
        <v>10.978043912175648</v>
      </c>
    </row>
    <row r="18" spans="2:60" x14ac:dyDescent="0.25">
      <c r="B18" s="9" t="s">
        <v>39</v>
      </c>
      <c r="C18" s="10">
        <v>17</v>
      </c>
      <c r="D18" s="10">
        <v>105</v>
      </c>
      <c r="E18" s="10">
        <v>223</v>
      </c>
      <c r="F18" s="10">
        <v>73</v>
      </c>
      <c r="G18" s="10">
        <v>28</v>
      </c>
      <c r="H18" s="10">
        <v>30</v>
      </c>
      <c r="I18" s="55">
        <v>42</v>
      </c>
      <c r="J18" s="66">
        <v>10</v>
      </c>
      <c r="K18" s="10">
        <v>49</v>
      </c>
      <c r="L18" s="10">
        <v>222</v>
      </c>
      <c r="M18" s="10">
        <v>103</v>
      </c>
      <c r="N18" s="10">
        <v>52</v>
      </c>
      <c r="O18" s="10">
        <v>23</v>
      </c>
      <c r="P18" s="67">
        <v>59</v>
      </c>
      <c r="Q18" s="78">
        <v>4</v>
      </c>
      <c r="R18" s="10">
        <v>31</v>
      </c>
      <c r="S18" s="10">
        <v>266</v>
      </c>
      <c r="T18" s="10">
        <v>67</v>
      </c>
      <c r="U18" s="10">
        <v>21</v>
      </c>
      <c r="V18" s="10">
        <v>23</v>
      </c>
      <c r="W18" s="79">
        <v>106</v>
      </c>
      <c r="X18" s="30">
        <v>4</v>
      </c>
      <c r="Y18" s="10">
        <v>30</v>
      </c>
      <c r="Z18" s="10">
        <v>329</v>
      </c>
      <c r="AA18" s="10">
        <v>51</v>
      </c>
      <c r="AB18" s="10">
        <v>10</v>
      </c>
      <c r="AC18" s="10">
        <v>21</v>
      </c>
      <c r="AD18" s="10">
        <v>73</v>
      </c>
      <c r="AF18" s="9" t="s">
        <v>39</v>
      </c>
      <c r="AG18" s="111">
        <f t="shared" si="28"/>
        <v>3.2818532818532815</v>
      </c>
      <c r="AH18" s="112">
        <f t="shared" si="29"/>
        <v>20.27027027027027</v>
      </c>
      <c r="AI18" s="112">
        <f t="shared" si="30"/>
        <v>43.050193050193045</v>
      </c>
      <c r="AJ18" s="112">
        <f t="shared" si="31"/>
        <v>14.092664092664092</v>
      </c>
      <c r="AK18" s="112">
        <f t="shared" si="32"/>
        <v>5.4054054054054053</v>
      </c>
      <c r="AL18" s="112">
        <f t="shared" si="33"/>
        <v>5.7915057915057915</v>
      </c>
      <c r="AM18" s="113">
        <f t="shared" si="34"/>
        <v>8.1081081081081088</v>
      </c>
      <c r="AN18" s="111">
        <f t="shared" si="35"/>
        <v>1.9305019305019304</v>
      </c>
      <c r="AO18" s="112">
        <f t="shared" si="36"/>
        <v>9.4594594594594597</v>
      </c>
      <c r="AP18" s="112">
        <f t="shared" si="37"/>
        <v>42.857142857142854</v>
      </c>
      <c r="AQ18" s="112">
        <f t="shared" si="38"/>
        <v>19.884169884169882</v>
      </c>
      <c r="AR18" s="112">
        <f t="shared" si="39"/>
        <v>10.038610038610038</v>
      </c>
      <c r="AS18" s="112">
        <f t="shared" si="40"/>
        <v>4.4401544401544406</v>
      </c>
      <c r="AT18" s="113">
        <f t="shared" si="41"/>
        <v>11.389961389961389</v>
      </c>
      <c r="AU18" s="111">
        <f t="shared" si="42"/>
        <v>0.77220077220077221</v>
      </c>
      <c r="AV18" s="112">
        <f t="shared" si="43"/>
        <v>5.9845559845559846</v>
      </c>
      <c r="AW18" s="112">
        <f t="shared" si="44"/>
        <v>51.351351351351347</v>
      </c>
      <c r="AX18" s="112">
        <f t="shared" si="45"/>
        <v>12.934362934362934</v>
      </c>
      <c r="AY18" s="112">
        <f t="shared" si="46"/>
        <v>4.0540540540540544</v>
      </c>
      <c r="AZ18" s="112">
        <f t="shared" si="47"/>
        <v>4.4401544401544406</v>
      </c>
      <c r="BA18" s="113">
        <f t="shared" si="48"/>
        <v>20.463320463320464</v>
      </c>
      <c r="BB18" s="111">
        <f t="shared" si="49"/>
        <v>0.77220077220077221</v>
      </c>
      <c r="BC18" s="112">
        <f t="shared" si="50"/>
        <v>5.7915057915057915</v>
      </c>
      <c r="BD18" s="112">
        <f t="shared" si="51"/>
        <v>63.513513513513509</v>
      </c>
      <c r="BE18" s="112">
        <f t="shared" si="52"/>
        <v>9.8455598455598459</v>
      </c>
      <c r="BF18" s="112">
        <f t="shared" si="53"/>
        <v>1.9305019305019304</v>
      </c>
      <c r="BG18" s="112">
        <f t="shared" si="54"/>
        <v>4.0540540540540544</v>
      </c>
      <c r="BH18" s="119">
        <f t="shared" si="55"/>
        <v>14.092664092664092</v>
      </c>
    </row>
    <row r="19" spans="2:60" x14ac:dyDescent="0.25">
      <c r="B19" s="9" t="s">
        <v>40</v>
      </c>
      <c r="C19" s="10">
        <v>75</v>
      </c>
      <c r="D19" s="10">
        <v>491</v>
      </c>
      <c r="E19" s="10">
        <v>499</v>
      </c>
      <c r="F19" s="10">
        <v>227</v>
      </c>
      <c r="G19" s="10">
        <v>83</v>
      </c>
      <c r="H19" s="10">
        <v>81</v>
      </c>
      <c r="I19" s="55">
        <v>105</v>
      </c>
      <c r="J19" s="66">
        <v>66</v>
      </c>
      <c r="K19" s="10">
        <v>384</v>
      </c>
      <c r="L19" s="10">
        <v>458</v>
      </c>
      <c r="M19" s="10">
        <v>326</v>
      </c>
      <c r="N19" s="10">
        <v>171</v>
      </c>
      <c r="O19" s="10">
        <v>58</v>
      </c>
      <c r="P19" s="67">
        <v>98</v>
      </c>
      <c r="Q19" s="78">
        <v>21</v>
      </c>
      <c r="R19" s="10">
        <v>153</v>
      </c>
      <c r="S19" s="10">
        <v>842</v>
      </c>
      <c r="T19" s="10">
        <v>208</v>
      </c>
      <c r="U19" s="10">
        <v>70</v>
      </c>
      <c r="V19" s="10">
        <v>69</v>
      </c>
      <c r="W19" s="79">
        <v>198</v>
      </c>
      <c r="X19" s="30">
        <v>11</v>
      </c>
      <c r="Y19" s="10">
        <v>158</v>
      </c>
      <c r="Z19" s="10">
        <v>942</v>
      </c>
      <c r="AA19" s="10">
        <v>139</v>
      </c>
      <c r="AB19" s="10">
        <v>43</v>
      </c>
      <c r="AC19" s="10">
        <v>41</v>
      </c>
      <c r="AD19" s="10">
        <v>227</v>
      </c>
      <c r="AF19" s="9" t="s">
        <v>40</v>
      </c>
      <c r="AG19" s="111">
        <f t="shared" si="28"/>
        <v>4.8046124279308131</v>
      </c>
      <c r="AH19" s="112">
        <f t="shared" si="29"/>
        <v>31.454196028187059</v>
      </c>
      <c r="AI19" s="112">
        <f t="shared" si="30"/>
        <v>31.966688020499678</v>
      </c>
      <c r="AJ19" s="112">
        <f t="shared" si="31"/>
        <v>14.541960281870594</v>
      </c>
      <c r="AK19" s="112">
        <f t="shared" si="32"/>
        <v>5.3171044202434334</v>
      </c>
      <c r="AL19" s="112">
        <f t="shared" si="33"/>
        <v>5.1889814221652788</v>
      </c>
      <c r="AM19" s="113">
        <f t="shared" si="34"/>
        <v>6.7264573991031389</v>
      </c>
      <c r="AN19" s="111">
        <f t="shared" si="35"/>
        <v>4.2280589365791164</v>
      </c>
      <c r="AO19" s="112">
        <f t="shared" si="36"/>
        <v>24.599615631005769</v>
      </c>
      <c r="AP19" s="112">
        <f t="shared" si="37"/>
        <v>29.340166559897501</v>
      </c>
      <c r="AQ19" s="112">
        <f t="shared" si="38"/>
        <v>20.88404868673927</v>
      </c>
      <c r="AR19" s="112">
        <f t="shared" si="39"/>
        <v>10.954516335682255</v>
      </c>
      <c r="AS19" s="112">
        <f t="shared" si="40"/>
        <v>3.7155669442664956</v>
      </c>
      <c r="AT19" s="113">
        <f t="shared" si="41"/>
        <v>6.2780269058295968</v>
      </c>
      <c r="AU19" s="111">
        <f t="shared" si="42"/>
        <v>1.3452914798206279</v>
      </c>
      <c r="AV19" s="112">
        <f t="shared" si="43"/>
        <v>9.80140935297886</v>
      </c>
      <c r="AW19" s="112">
        <f t="shared" si="44"/>
        <v>53.939782190903266</v>
      </c>
      <c r="AX19" s="112">
        <f t="shared" si="45"/>
        <v>13.324791800128121</v>
      </c>
      <c r="AY19" s="112">
        <f t="shared" si="46"/>
        <v>4.4843049327354256</v>
      </c>
      <c r="AZ19" s="112">
        <f t="shared" si="47"/>
        <v>4.4202434336963483</v>
      </c>
      <c r="BA19" s="113">
        <f t="shared" si="48"/>
        <v>12.68417680973735</v>
      </c>
      <c r="BB19" s="111">
        <f t="shared" si="49"/>
        <v>0.70467648942985261</v>
      </c>
      <c r="BC19" s="112">
        <f t="shared" si="50"/>
        <v>10.121716848174248</v>
      </c>
      <c r="BD19" s="112">
        <f t="shared" si="51"/>
        <v>60.345932094811019</v>
      </c>
      <c r="BE19" s="112">
        <f t="shared" si="52"/>
        <v>8.9045483664317757</v>
      </c>
      <c r="BF19" s="112">
        <f t="shared" si="53"/>
        <v>2.7546444586803331</v>
      </c>
      <c r="BG19" s="112">
        <f t="shared" si="54"/>
        <v>2.6265214606021781</v>
      </c>
      <c r="BH19" s="119">
        <f t="shared" si="55"/>
        <v>14.541960281870594</v>
      </c>
    </row>
    <row r="20" spans="2:60" x14ac:dyDescent="0.25">
      <c r="B20" s="9" t="s">
        <v>41</v>
      </c>
      <c r="C20" s="10">
        <v>11</v>
      </c>
      <c r="D20" s="10">
        <v>51</v>
      </c>
      <c r="E20" s="10">
        <v>49</v>
      </c>
      <c r="F20" s="10">
        <v>30</v>
      </c>
      <c r="G20" s="10">
        <v>9</v>
      </c>
      <c r="H20" s="10">
        <v>16</v>
      </c>
      <c r="I20" s="55">
        <v>13</v>
      </c>
      <c r="J20" s="66">
        <v>8</v>
      </c>
      <c r="K20" s="10">
        <v>47</v>
      </c>
      <c r="L20" s="10">
        <v>41</v>
      </c>
      <c r="M20" s="10">
        <v>34</v>
      </c>
      <c r="N20" s="10">
        <v>24</v>
      </c>
      <c r="O20" s="10">
        <v>7</v>
      </c>
      <c r="P20" s="67">
        <v>18</v>
      </c>
      <c r="Q20" s="78">
        <v>1</v>
      </c>
      <c r="R20" s="10">
        <v>17</v>
      </c>
      <c r="S20" s="10">
        <v>85</v>
      </c>
      <c r="T20" s="10">
        <v>21</v>
      </c>
      <c r="U20" s="10">
        <v>7</v>
      </c>
      <c r="V20" s="10">
        <v>16</v>
      </c>
      <c r="W20" s="79">
        <v>32</v>
      </c>
      <c r="X20" s="30">
        <v>1</v>
      </c>
      <c r="Y20" s="10">
        <v>14</v>
      </c>
      <c r="Z20" s="10">
        <v>96</v>
      </c>
      <c r="AA20" s="10">
        <v>18</v>
      </c>
      <c r="AB20" s="10">
        <v>6</v>
      </c>
      <c r="AC20" s="10">
        <v>14</v>
      </c>
      <c r="AD20" s="10">
        <v>30</v>
      </c>
      <c r="AF20" s="9" t="s">
        <v>41</v>
      </c>
      <c r="AG20" s="111">
        <f t="shared" si="28"/>
        <v>6.1452513966480442</v>
      </c>
      <c r="AH20" s="112">
        <f t="shared" si="29"/>
        <v>28.491620111731841</v>
      </c>
      <c r="AI20" s="112">
        <f t="shared" si="30"/>
        <v>27.374301675977652</v>
      </c>
      <c r="AJ20" s="112">
        <f t="shared" si="31"/>
        <v>16.759776536312849</v>
      </c>
      <c r="AK20" s="112">
        <f t="shared" si="32"/>
        <v>5.027932960893855</v>
      </c>
      <c r="AL20" s="112">
        <f t="shared" si="33"/>
        <v>8.938547486033519</v>
      </c>
      <c r="AM20" s="113">
        <f t="shared" si="34"/>
        <v>7.2625698324022352</v>
      </c>
      <c r="AN20" s="111">
        <f t="shared" si="35"/>
        <v>4.4692737430167595</v>
      </c>
      <c r="AO20" s="112">
        <f t="shared" si="36"/>
        <v>26.256983240223462</v>
      </c>
      <c r="AP20" s="112">
        <f t="shared" si="37"/>
        <v>22.905027932960895</v>
      </c>
      <c r="AQ20" s="112">
        <f t="shared" si="38"/>
        <v>18.994413407821227</v>
      </c>
      <c r="AR20" s="112">
        <f t="shared" si="39"/>
        <v>13.407821229050279</v>
      </c>
      <c r="AS20" s="112">
        <f t="shared" si="40"/>
        <v>3.9106145251396649</v>
      </c>
      <c r="AT20" s="113">
        <f t="shared" si="41"/>
        <v>10.05586592178771</v>
      </c>
      <c r="AU20" s="111">
        <f t="shared" si="42"/>
        <v>0.55865921787709494</v>
      </c>
      <c r="AV20" s="112">
        <f t="shared" si="43"/>
        <v>9.4972067039106136</v>
      </c>
      <c r="AW20" s="112">
        <f t="shared" si="44"/>
        <v>47.486033519553075</v>
      </c>
      <c r="AX20" s="112">
        <f t="shared" si="45"/>
        <v>11.731843575418994</v>
      </c>
      <c r="AY20" s="112">
        <f t="shared" si="46"/>
        <v>3.9106145251396649</v>
      </c>
      <c r="AZ20" s="112">
        <f t="shared" si="47"/>
        <v>8.938547486033519</v>
      </c>
      <c r="BA20" s="113">
        <f t="shared" si="48"/>
        <v>17.877094972067038</v>
      </c>
      <c r="BB20" s="111">
        <f t="shared" si="49"/>
        <v>0.55865921787709494</v>
      </c>
      <c r="BC20" s="112">
        <f t="shared" si="50"/>
        <v>7.8212290502793298</v>
      </c>
      <c r="BD20" s="112">
        <f t="shared" si="51"/>
        <v>53.631284916201118</v>
      </c>
      <c r="BE20" s="112">
        <f t="shared" si="52"/>
        <v>10.05586592178771</v>
      </c>
      <c r="BF20" s="112">
        <f t="shared" si="53"/>
        <v>3.3519553072625698</v>
      </c>
      <c r="BG20" s="112">
        <f t="shared" si="54"/>
        <v>7.8212290502793298</v>
      </c>
      <c r="BH20" s="119">
        <f t="shared" si="55"/>
        <v>16.759776536312849</v>
      </c>
    </row>
    <row r="21" spans="2:60" x14ac:dyDescent="0.25">
      <c r="B21" s="9" t="s">
        <v>42</v>
      </c>
      <c r="C21" s="10">
        <v>30</v>
      </c>
      <c r="D21" s="10">
        <v>89</v>
      </c>
      <c r="E21" s="10">
        <v>46</v>
      </c>
      <c r="F21" s="10">
        <v>50</v>
      </c>
      <c r="G21" s="10">
        <v>52</v>
      </c>
      <c r="H21" s="10">
        <v>26</v>
      </c>
      <c r="I21" s="55">
        <v>22</v>
      </c>
      <c r="J21" s="66">
        <v>14</v>
      </c>
      <c r="K21" s="10">
        <v>72</v>
      </c>
      <c r="L21" s="10">
        <v>51</v>
      </c>
      <c r="M21" s="10">
        <v>53</v>
      </c>
      <c r="N21" s="10">
        <v>64</v>
      </c>
      <c r="O21" s="10">
        <v>25</v>
      </c>
      <c r="P21" s="67">
        <v>36</v>
      </c>
      <c r="Q21" s="78">
        <v>6</v>
      </c>
      <c r="R21" s="10">
        <v>27</v>
      </c>
      <c r="S21" s="10">
        <v>121</v>
      </c>
      <c r="T21" s="10">
        <v>29</v>
      </c>
      <c r="U21" s="10">
        <v>32</v>
      </c>
      <c r="V21" s="10">
        <v>28</v>
      </c>
      <c r="W21" s="79">
        <v>72</v>
      </c>
      <c r="X21" s="30">
        <v>5</v>
      </c>
      <c r="Y21" s="10">
        <v>37</v>
      </c>
      <c r="Z21" s="10">
        <v>124</v>
      </c>
      <c r="AA21" s="10">
        <v>31</v>
      </c>
      <c r="AB21" s="10">
        <v>34</v>
      </c>
      <c r="AC21" s="10">
        <v>26</v>
      </c>
      <c r="AD21" s="10">
        <v>58</v>
      </c>
      <c r="AF21" s="9" t="s">
        <v>42</v>
      </c>
      <c r="AG21" s="111">
        <f t="shared" si="28"/>
        <v>9.5238095238095237</v>
      </c>
      <c r="AH21" s="112">
        <f t="shared" si="29"/>
        <v>28.253968253968253</v>
      </c>
      <c r="AI21" s="112">
        <f t="shared" si="30"/>
        <v>14.603174603174605</v>
      </c>
      <c r="AJ21" s="112">
        <f t="shared" si="31"/>
        <v>15.873015873015872</v>
      </c>
      <c r="AK21" s="112">
        <f t="shared" si="32"/>
        <v>16.507936507936506</v>
      </c>
      <c r="AL21" s="112">
        <f t="shared" si="33"/>
        <v>8.2539682539682531</v>
      </c>
      <c r="AM21" s="113">
        <f t="shared" si="34"/>
        <v>6.9841269841269842</v>
      </c>
      <c r="AN21" s="111">
        <f t="shared" si="35"/>
        <v>4.4444444444444446</v>
      </c>
      <c r="AO21" s="112">
        <f t="shared" si="36"/>
        <v>22.857142857142858</v>
      </c>
      <c r="AP21" s="112">
        <f t="shared" si="37"/>
        <v>16.19047619047619</v>
      </c>
      <c r="AQ21" s="112">
        <f t="shared" si="38"/>
        <v>16.825396825396826</v>
      </c>
      <c r="AR21" s="112">
        <f t="shared" si="39"/>
        <v>20.317460317460316</v>
      </c>
      <c r="AS21" s="112">
        <f t="shared" si="40"/>
        <v>7.9365079365079358</v>
      </c>
      <c r="AT21" s="113">
        <f t="shared" si="41"/>
        <v>11.428571428571429</v>
      </c>
      <c r="AU21" s="111">
        <f t="shared" si="42"/>
        <v>1.9047619047619049</v>
      </c>
      <c r="AV21" s="112">
        <f t="shared" si="43"/>
        <v>8.5714285714285712</v>
      </c>
      <c r="AW21" s="112">
        <f t="shared" si="44"/>
        <v>38.412698412698418</v>
      </c>
      <c r="AX21" s="112">
        <f t="shared" si="45"/>
        <v>9.2063492063492074</v>
      </c>
      <c r="AY21" s="112">
        <f t="shared" si="46"/>
        <v>10.158730158730158</v>
      </c>
      <c r="AZ21" s="112">
        <f t="shared" si="47"/>
        <v>8.8888888888888893</v>
      </c>
      <c r="BA21" s="113">
        <f t="shared" si="48"/>
        <v>22.857142857142858</v>
      </c>
      <c r="BB21" s="111">
        <f t="shared" si="49"/>
        <v>1.5873015873015872</v>
      </c>
      <c r="BC21" s="112">
        <f t="shared" si="50"/>
        <v>11.746031746031745</v>
      </c>
      <c r="BD21" s="112">
        <f t="shared" si="51"/>
        <v>39.365079365079367</v>
      </c>
      <c r="BE21" s="112">
        <f t="shared" si="52"/>
        <v>9.8412698412698418</v>
      </c>
      <c r="BF21" s="112">
        <f t="shared" si="53"/>
        <v>10.793650793650794</v>
      </c>
      <c r="BG21" s="112">
        <f t="shared" si="54"/>
        <v>8.2539682539682531</v>
      </c>
      <c r="BH21" s="119">
        <f t="shared" si="55"/>
        <v>18.412698412698415</v>
      </c>
    </row>
    <row r="22" spans="2:60" x14ac:dyDescent="0.25">
      <c r="B22" s="9" t="s">
        <v>43</v>
      </c>
      <c r="C22" s="10">
        <v>3</v>
      </c>
      <c r="D22" s="10">
        <v>41</v>
      </c>
      <c r="E22" s="10">
        <v>79</v>
      </c>
      <c r="F22" s="10">
        <v>29</v>
      </c>
      <c r="G22" s="10">
        <v>14</v>
      </c>
      <c r="H22" s="10">
        <v>14</v>
      </c>
      <c r="I22" s="55">
        <v>12</v>
      </c>
      <c r="J22" s="66">
        <v>4</v>
      </c>
      <c r="K22" s="10">
        <v>25</v>
      </c>
      <c r="L22" s="10">
        <v>60</v>
      </c>
      <c r="M22" s="10">
        <v>41</v>
      </c>
      <c r="N22" s="10">
        <v>39</v>
      </c>
      <c r="O22" s="10">
        <v>11</v>
      </c>
      <c r="P22" s="67">
        <v>12</v>
      </c>
      <c r="Q22" s="78">
        <v>1</v>
      </c>
      <c r="R22" s="10">
        <v>8</v>
      </c>
      <c r="S22" s="10">
        <v>106</v>
      </c>
      <c r="T22" s="10">
        <v>16</v>
      </c>
      <c r="U22" s="10">
        <v>5</v>
      </c>
      <c r="V22" s="10">
        <v>10</v>
      </c>
      <c r="W22" s="79">
        <v>46</v>
      </c>
      <c r="X22" s="30">
        <v>1</v>
      </c>
      <c r="Y22" s="10">
        <v>9</v>
      </c>
      <c r="Z22" s="10">
        <v>124</v>
      </c>
      <c r="AA22" s="10">
        <v>14</v>
      </c>
      <c r="AB22" s="10">
        <v>3</v>
      </c>
      <c r="AC22" s="10">
        <v>7</v>
      </c>
      <c r="AD22" s="10">
        <v>34</v>
      </c>
      <c r="AF22" s="9" t="s">
        <v>43</v>
      </c>
      <c r="AG22" s="111">
        <f t="shared" si="28"/>
        <v>1.5625</v>
      </c>
      <c r="AH22" s="112">
        <f t="shared" si="29"/>
        <v>21.354166666666664</v>
      </c>
      <c r="AI22" s="112">
        <f t="shared" si="30"/>
        <v>41.145833333333329</v>
      </c>
      <c r="AJ22" s="112">
        <f t="shared" si="31"/>
        <v>15.104166666666666</v>
      </c>
      <c r="AK22" s="112">
        <f t="shared" si="32"/>
        <v>7.291666666666667</v>
      </c>
      <c r="AL22" s="112">
        <f t="shared" si="33"/>
        <v>7.291666666666667</v>
      </c>
      <c r="AM22" s="113">
        <f t="shared" si="34"/>
        <v>6.25</v>
      </c>
      <c r="AN22" s="111">
        <f t="shared" si="35"/>
        <v>2.083333333333333</v>
      </c>
      <c r="AO22" s="112">
        <f t="shared" si="36"/>
        <v>13.020833333333334</v>
      </c>
      <c r="AP22" s="112">
        <f t="shared" si="37"/>
        <v>31.25</v>
      </c>
      <c r="AQ22" s="112">
        <f t="shared" si="38"/>
        <v>21.354166666666664</v>
      </c>
      <c r="AR22" s="112">
        <f t="shared" si="39"/>
        <v>20.3125</v>
      </c>
      <c r="AS22" s="112">
        <f t="shared" si="40"/>
        <v>5.7291666666666661</v>
      </c>
      <c r="AT22" s="113">
        <f t="shared" si="41"/>
        <v>6.25</v>
      </c>
      <c r="AU22" s="111">
        <f t="shared" si="42"/>
        <v>0.52083333333333326</v>
      </c>
      <c r="AV22" s="112">
        <f t="shared" si="43"/>
        <v>4.1666666666666661</v>
      </c>
      <c r="AW22" s="112">
        <f t="shared" si="44"/>
        <v>55.208333333333336</v>
      </c>
      <c r="AX22" s="112">
        <f t="shared" si="45"/>
        <v>8.3333333333333321</v>
      </c>
      <c r="AY22" s="112">
        <f t="shared" si="46"/>
        <v>2.604166666666667</v>
      </c>
      <c r="AZ22" s="112">
        <f t="shared" si="47"/>
        <v>5.2083333333333339</v>
      </c>
      <c r="BA22" s="113">
        <f t="shared" si="48"/>
        <v>23.958333333333336</v>
      </c>
      <c r="BB22" s="111">
        <f t="shared" si="49"/>
        <v>0.52083333333333326</v>
      </c>
      <c r="BC22" s="112">
        <f t="shared" si="50"/>
        <v>4.6875</v>
      </c>
      <c r="BD22" s="112">
        <f t="shared" si="51"/>
        <v>64.583333333333343</v>
      </c>
      <c r="BE22" s="112">
        <f t="shared" si="52"/>
        <v>7.291666666666667</v>
      </c>
      <c r="BF22" s="112">
        <f t="shared" si="53"/>
        <v>1.5625</v>
      </c>
      <c r="BG22" s="112">
        <f t="shared" si="54"/>
        <v>3.6458333333333335</v>
      </c>
      <c r="BH22" s="119">
        <f t="shared" si="55"/>
        <v>17.708333333333336</v>
      </c>
    </row>
    <row r="23" spans="2:60" x14ac:dyDescent="0.25">
      <c r="B23" s="9" t="s">
        <v>44</v>
      </c>
      <c r="C23" s="10">
        <v>26</v>
      </c>
      <c r="D23" s="10">
        <v>178</v>
      </c>
      <c r="E23" s="10">
        <v>272</v>
      </c>
      <c r="F23" s="10">
        <v>116</v>
      </c>
      <c r="G23" s="10">
        <v>82</v>
      </c>
      <c r="H23" s="10">
        <v>51</v>
      </c>
      <c r="I23" s="55">
        <v>76</v>
      </c>
      <c r="J23" s="66">
        <v>21</v>
      </c>
      <c r="K23" s="10">
        <v>122</v>
      </c>
      <c r="L23" s="10">
        <v>228</v>
      </c>
      <c r="M23" s="10">
        <v>150</v>
      </c>
      <c r="N23" s="10">
        <v>133</v>
      </c>
      <c r="O23" s="10">
        <v>45</v>
      </c>
      <c r="P23" s="67">
        <v>102</v>
      </c>
      <c r="Q23" s="78">
        <v>9</v>
      </c>
      <c r="R23" s="10">
        <v>46</v>
      </c>
      <c r="S23" s="10">
        <v>357</v>
      </c>
      <c r="T23" s="10">
        <v>78</v>
      </c>
      <c r="U23" s="10">
        <v>59</v>
      </c>
      <c r="V23" s="10">
        <v>37</v>
      </c>
      <c r="W23" s="79">
        <v>215</v>
      </c>
      <c r="X23" s="30">
        <v>5</v>
      </c>
      <c r="Y23" s="10">
        <v>55</v>
      </c>
      <c r="Z23" s="10">
        <v>417</v>
      </c>
      <c r="AA23" s="10">
        <v>75</v>
      </c>
      <c r="AB23" s="10">
        <v>34</v>
      </c>
      <c r="AC23" s="10">
        <v>38</v>
      </c>
      <c r="AD23" s="10">
        <v>177</v>
      </c>
      <c r="AF23" s="9" t="s">
        <v>44</v>
      </c>
      <c r="AG23" s="111">
        <f t="shared" si="28"/>
        <v>3.2459425717852688</v>
      </c>
      <c r="AH23" s="112">
        <f t="shared" si="29"/>
        <v>22.222222222222221</v>
      </c>
      <c r="AI23" s="112">
        <f t="shared" si="30"/>
        <v>33.957553058676652</v>
      </c>
      <c r="AJ23" s="112">
        <f t="shared" si="31"/>
        <v>14.481897627965044</v>
      </c>
      <c r="AK23" s="112">
        <f t="shared" si="32"/>
        <v>10.237203495630462</v>
      </c>
      <c r="AL23" s="112">
        <f t="shared" si="33"/>
        <v>6.3670411985018731</v>
      </c>
      <c r="AM23" s="113">
        <f t="shared" si="34"/>
        <v>9.488139825218477</v>
      </c>
      <c r="AN23" s="111">
        <f t="shared" si="35"/>
        <v>2.6217228464419478</v>
      </c>
      <c r="AO23" s="112">
        <f t="shared" si="36"/>
        <v>15.23096129837703</v>
      </c>
      <c r="AP23" s="112">
        <f t="shared" si="37"/>
        <v>28.464419475655429</v>
      </c>
      <c r="AQ23" s="112">
        <f t="shared" si="38"/>
        <v>18.726591760299627</v>
      </c>
      <c r="AR23" s="112">
        <f t="shared" si="39"/>
        <v>16.604244694132333</v>
      </c>
      <c r="AS23" s="112">
        <f t="shared" si="40"/>
        <v>5.6179775280898872</v>
      </c>
      <c r="AT23" s="113">
        <f t="shared" si="41"/>
        <v>12.734082397003746</v>
      </c>
      <c r="AU23" s="111">
        <f t="shared" si="42"/>
        <v>1.1235955056179776</v>
      </c>
      <c r="AV23" s="112">
        <f t="shared" si="43"/>
        <v>5.7428214731585516</v>
      </c>
      <c r="AW23" s="112">
        <f t="shared" si="44"/>
        <v>44.569288389513105</v>
      </c>
      <c r="AX23" s="112">
        <f t="shared" si="45"/>
        <v>9.7378277153558059</v>
      </c>
      <c r="AY23" s="112">
        <f t="shared" si="46"/>
        <v>7.3657927590511862</v>
      </c>
      <c r="AZ23" s="112">
        <f t="shared" si="47"/>
        <v>4.619225967540574</v>
      </c>
      <c r="BA23" s="113">
        <f t="shared" si="48"/>
        <v>26.841448189762794</v>
      </c>
      <c r="BB23" s="111">
        <f t="shared" si="49"/>
        <v>0.62421972534332082</v>
      </c>
      <c r="BC23" s="112">
        <f t="shared" si="50"/>
        <v>6.8664169787765292</v>
      </c>
      <c r="BD23" s="112">
        <f t="shared" si="51"/>
        <v>52.059925093632963</v>
      </c>
      <c r="BE23" s="112">
        <f t="shared" si="52"/>
        <v>9.3632958801498134</v>
      </c>
      <c r="BF23" s="112">
        <f t="shared" si="53"/>
        <v>4.2446941323345815</v>
      </c>
      <c r="BG23" s="112">
        <f t="shared" si="54"/>
        <v>4.7440699126092385</v>
      </c>
      <c r="BH23" s="119">
        <f t="shared" si="55"/>
        <v>22.09737827715356</v>
      </c>
    </row>
    <row r="24" spans="2:60" x14ac:dyDescent="0.25">
      <c r="B24" s="4" t="s">
        <v>75</v>
      </c>
      <c r="C24" s="19"/>
      <c r="D24" s="19"/>
      <c r="E24" s="19"/>
      <c r="F24" s="56"/>
      <c r="G24" s="56"/>
      <c r="H24" s="56"/>
      <c r="I24" s="85"/>
      <c r="J24" s="92"/>
      <c r="K24" s="56"/>
      <c r="L24" s="56"/>
      <c r="M24" s="56"/>
      <c r="N24" s="56"/>
      <c r="O24" s="56"/>
      <c r="P24" s="93"/>
      <c r="Q24" s="80"/>
      <c r="R24" s="56"/>
      <c r="S24" s="56"/>
      <c r="T24" s="56"/>
      <c r="U24" s="56"/>
      <c r="V24" s="56"/>
      <c r="W24" s="100"/>
      <c r="X24" s="35"/>
      <c r="Y24" s="35"/>
      <c r="Z24" s="35"/>
      <c r="AA24" s="35"/>
      <c r="AB24" s="35"/>
      <c r="AF24" s="4" t="s">
        <v>75</v>
      </c>
      <c r="AG24" s="114"/>
      <c r="AH24" s="115"/>
      <c r="AI24" s="115"/>
      <c r="AJ24" s="115"/>
      <c r="AK24" s="115"/>
      <c r="AL24" s="115"/>
      <c r="AM24" s="116"/>
      <c r="AN24" s="114"/>
      <c r="AO24" s="115"/>
      <c r="AP24" s="115"/>
      <c r="AQ24" s="115"/>
      <c r="AR24" s="115"/>
      <c r="AS24" s="115"/>
      <c r="AT24" s="116"/>
      <c r="AU24" s="114"/>
      <c r="AV24" s="115"/>
      <c r="AW24" s="115"/>
      <c r="AX24" s="115"/>
      <c r="AY24" s="115"/>
      <c r="AZ24" s="115"/>
      <c r="BA24" s="116"/>
      <c r="BB24" s="114"/>
      <c r="BC24" s="115"/>
      <c r="BD24" s="115"/>
      <c r="BE24" s="115"/>
      <c r="BF24" s="115"/>
      <c r="BG24" s="115"/>
      <c r="BH24" s="120"/>
    </row>
    <row r="25" spans="2:60" x14ac:dyDescent="0.25">
      <c r="B25" s="9" t="s">
        <v>76</v>
      </c>
      <c r="C25" s="10">
        <v>163</v>
      </c>
      <c r="D25" s="10">
        <v>1004</v>
      </c>
      <c r="E25" s="10">
        <v>1231</v>
      </c>
      <c r="F25" s="10">
        <v>544</v>
      </c>
      <c r="G25" s="10">
        <v>263</v>
      </c>
      <c r="H25" s="10">
        <v>224</v>
      </c>
      <c r="I25" s="55">
        <v>275</v>
      </c>
      <c r="J25" s="66">
        <v>127</v>
      </c>
      <c r="K25" s="10">
        <v>745</v>
      </c>
      <c r="L25" s="10">
        <v>1111</v>
      </c>
      <c r="M25" s="10">
        <v>733</v>
      </c>
      <c r="N25" s="10">
        <v>488</v>
      </c>
      <c r="O25" s="10">
        <v>162</v>
      </c>
      <c r="P25" s="67">
        <v>338</v>
      </c>
      <c r="Q25" s="78">
        <v>41</v>
      </c>
      <c r="R25" s="10">
        <v>291</v>
      </c>
      <c r="S25" s="10">
        <v>1890</v>
      </c>
      <c r="T25" s="10">
        <v>455</v>
      </c>
      <c r="U25" s="10">
        <v>184</v>
      </c>
      <c r="V25" s="10">
        <v>186</v>
      </c>
      <c r="W25" s="79">
        <v>657</v>
      </c>
      <c r="X25" s="30">
        <v>31</v>
      </c>
      <c r="Y25" s="10">
        <v>303</v>
      </c>
      <c r="Z25" s="10">
        <v>2125</v>
      </c>
      <c r="AA25" s="10">
        <v>354</v>
      </c>
      <c r="AB25" s="10">
        <v>127</v>
      </c>
      <c r="AC25" s="10">
        <v>158</v>
      </c>
      <c r="AD25" s="10">
        <v>606</v>
      </c>
      <c r="AF25" s="9" t="s">
        <v>76</v>
      </c>
      <c r="AG25" s="111">
        <f t="shared" ref="AG25:AG26" si="56">C25/(C25+D25+E25+F25+G25+H25+I25)*100</f>
        <v>4.4006479481641474</v>
      </c>
      <c r="AH25" s="112">
        <f t="shared" ref="AH25:AH26" si="57">D25/(D25+E25+F25+G25+H25+I25+C25)*100</f>
        <v>27.105831533477321</v>
      </c>
      <c r="AI25" s="112">
        <f t="shared" ref="AI25:AI26" si="58">E25/(E25+F25+G25+H25+I25+D25+C25)*100</f>
        <v>33.234341252699785</v>
      </c>
      <c r="AJ25" s="112">
        <f t="shared" ref="AJ25:AJ26" si="59">F25/(F25+G25+H25+I25+E25+D25+C25)*100</f>
        <v>14.686825053995682</v>
      </c>
      <c r="AK25" s="112">
        <f t="shared" ref="AK25:AK26" si="60">G25/(G25+H25+I25+E25+D25+C25+F25)*100</f>
        <v>7.1004319654427643</v>
      </c>
      <c r="AL25" s="112">
        <f t="shared" ref="AL25:AL26" si="61">H25/(H25+I25+C25+F25+E25+D25+G25)*100</f>
        <v>6.0475161987041037</v>
      </c>
      <c r="AM25" s="113">
        <f t="shared" ref="AM25:AM26" si="62">I25/(I25+D25+C25+G25+F25+E25+H25)*100</f>
        <v>7.4244060475161993</v>
      </c>
      <c r="AN25" s="111">
        <f t="shared" ref="AN25:AN26" si="63">J25/(J25+K25+L25+M25+N25+O25+P25)*100</f>
        <v>3.4287257019438444</v>
      </c>
      <c r="AO25" s="112">
        <f t="shared" ref="AO25:AO26" si="64">K25/(K25+L25+M25+N25+O25+P25+J25)*100</f>
        <v>20.113390928725703</v>
      </c>
      <c r="AP25" s="112">
        <f t="shared" ref="AP25:AP26" si="65">L25/(L25+M25+N25+O25+P25+K25+J25)*100</f>
        <v>29.994600431965441</v>
      </c>
      <c r="AQ25" s="112">
        <f t="shared" ref="AQ25:AQ26" si="66">M25/(M25+N25+O25+P25+L25+K25+J25)*100</f>
        <v>19.789416846652269</v>
      </c>
      <c r="AR25" s="112">
        <f t="shared" ref="AR25:AR26" si="67">N25/(N25+O25+P25+L25+K25+J25+M25)*100</f>
        <v>13.174946004319654</v>
      </c>
      <c r="AS25" s="112">
        <f t="shared" ref="AS25:AS26" si="68">O25/(O25+P25+J25+M25+L25+K25+N25)*100</f>
        <v>4.3736501079913603</v>
      </c>
      <c r="AT25" s="113">
        <f t="shared" ref="AT25:AT26" si="69">P25/(P25+K25+J25+N25+M25+L25+O25)*100</f>
        <v>9.125269978401727</v>
      </c>
      <c r="AU25" s="111">
        <f t="shared" ref="AU25:AU26" si="70">Q25/(Q25+R25+S25+T25+U25+V25+W25)*100</f>
        <v>1.1069114470842332</v>
      </c>
      <c r="AV25" s="112">
        <f t="shared" ref="AV25:AV26" si="71">R25/(R25+S25+T25+U25+V25+W25+Q25)*100</f>
        <v>7.856371490280778</v>
      </c>
      <c r="AW25" s="112">
        <f t="shared" ref="AW25:AW26" si="72">S25/(S25+T25+U25+V25+W25+R25+Q25)*100</f>
        <v>51.025917926565882</v>
      </c>
      <c r="AX25" s="112">
        <f t="shared" ref="AX25:AX26" si="73">T25/(T25+U25+V25+W25+S25+R25+Q25)*100</f>
        <v>12.284017278617711</v>
      </c>
      <c r="AY25" s="112">
        <f t="shared" ref="AY25:AY26" si="74">U25/(U25+V25+W25+S25+R25+Q25+T25)*100</f>
        <v>4.967602591792657</v>
      </c>
      <c r="AZ25" s="112">
        <f t="shared" ref="AZ25:AZ26" si="75">V25/(V25+W25+Q25+T25+S25+R25+U25)*100</f>
        <v>5.0215982721382284</v>
      </c>
      <c r="BA25" s="113">
        <f t="shared" ref="BA25:BA26" si="76">W25/(W25+R25+Q25+U25+T25+S25+V25)*100</f>
        <v>17.737580993520517</v>
      </c>
      <c r="BB25" s="111">
        <f t="shared" ref="BB25:BB26" si="77">X25/(X25+Y25+Z25+AA25+AB25+AC25+AD25)*100</f>
        <v>0.83693304535637159</v>
      </c>
      <c r="BC25" s="112">
        <f t="shared" ref="BC25:BC26" si="78">Y25/(Y25+Z25+AA25+AB25+AC25+AD25+X25)*100</f>
        <v>8.1803455723542111</v>
      </c>
      <c r="BD25" s="112">
        <f t="shared" ref="BD25:BD26" si="79">Z25/(Z25+AA25+AB25+AC25+AD25+Y25+X25)*100</f>
        <v>57.370410367170621</v>
      </c>
      <c r="BE25" s="112">
        <f t="shared" ref="BE25:BE26" si="80">AA25/(AA25+AB25+AC25+AD25+Z25+Y25+X25)*100</f>
        <v>9.5572354211663058</v>
      </c>
      <c r="BF25" s="112">
        <f t="shared" ref="BF25:BF26" si="81">AB25/(AB25+AC25+AD25+Z25+Y25+X25+AA25)*100</f>
        <v>3.4287257019438444</v>
      </c>
      <c r="BG25" s="112">
        <f t="shared" ref="BG25:BG26" si="82">AC25/(AC25+AD25+X25+AA25+Z25+Y25+AB25)*100</f>
        <v>4.2656587473002165</v>
      </c>
      <c r="BH25" s="119">
        <f t="shared" ref="BH25:BH26" si="83">AD25/(AD25+Y25+X25+AB25+AA25+Z25+AC25)*100</f>
        <v>16.360691144708422</v>
      </c>
    </row>
    <row r="26" spans="2:60" x14ac:dyDescent="0.25">
      <c r="B26" s="9" t="s">
        <v>77</v>
      </c>
      <c r="C26" s="10">
        <v>39</v>
      </c>
      <c r="D26" s="10">
        <v>320</v>
      </c>
      <c r="E26" s="10">
        <v>521</v>
      </c>
      <c r="F26" s="10">
        <v>240</v>
      </c>
      <c r="G26" s="10">
        <v>64</v>
      </c>
      <c r="H26" s="10">
        <v>79</v>
      </c>
      <c r="I26" s="55">
        <v>102</v>
      </c>
      <c r="J26" s="66">
        <v>72</v>
      </c>
      <c r="K26" s="10">
        <v>264</v>
      </c>
      <c r="L26" s="10">
        <v>305</v>
      </c>
      <c r="M26" s="10">
        <v>355</v>
      </c>
      <c r="N26" s="10">
        <v>256</v>
      </c>
      <c r="O26" s="10">
        <v>52</v>
      </c>
      <c r="P26" s="67">
        <v>61</v>
      </c>
      <c r="Q26" s="78">
        <v>19</v>
      </c>
      <c r="R26" s="10">
        <v>123</v>
      </c>
      <c r="S26" s="10">
        <v>664</v>
      </c>
      <c r="T26" s="10">
        <v>250</v>
      </c>
      <c r="U26" s="10">
        <v>83</v>
      </c>
      <c r="V26" s="10">
        <v>61</v>
      </c>
      <c r="W26" s="79">
        <v>165</v>
      </c>
      <c r="X26" s="30">
        <v>9</v>
      </c>
      <c r="Y26" s="10">
        <v>123</v>
      </c>
      <c r="Z26" s="10">
        <v>810</v>
      </c>
      <c r="AA26" s="10">
        <v>184</v>
      </c>
      <c r="AB26" s="10">
        <v>40</v>
      </c>
      <c r="AC26" s="10">
        <v>41</v>
      </c>
      <c r="AD26" s="10">
        <v>158</v>
      </c>
      <c r="AF26" s="9" t="s">
        <v>77</v>
      </c>
      <c r="AG26" s="111">
        <f t="shared" si="56"/>
        <v>2.8571428571428572</v>
      </c>
      <c r="AH26" s="112">
        <f t="shared" si="57"/>
        <v>23.443223443223442</v>
      </c>
      <c r="AI26" s="112">
        <f t="shared" si="58"/>
        <v>38.168498168498168</v>
      </c>
      <c r="AJ26" s="112">
        <f t="shared" si="59"/>
        <v>17.582417582417584</v>
      </c>
      <c r="AK26" s="112">
        <f t="shared" si="60"/>
        <v>4.6886446886446889</v>
      </c>
      <c r="AL26" s="112">
        <f t="shared" si="61"/>
        <v>5.7875457875457874</v>
      </c>
      <c r="AM26" s="113">
        <f t="shared" si="62"/>
        <v>7.4725274725274726</v>
      </c>
      <c r="AN26" s="111">
        <f t="shared" si="63"/>
        <v>5.2747252747252746</v>
      </c>
      <c r="AO26" s="112">
        <f t="shared" si="64"/>
        <v>19.340659340659343</v>
      </c>
      <c r="AP26" s="112">
        <f t="shared" si="65"/>
        <v>22.344322344322347</v>
      </c>
      <c r="AQ26" s="112">
        <f t="shared" si="66"/>
        <v>26.007326007326011</v>
      </c>
      <c r="AR26" s="112">
        <f t="shared" si="67"/>
        <v>18.754578754578755</v>
      </c>
      <c r="AS26" s="112">
        <f t="shared" si="68"/>
        <v>3.8095238095238098</v>
      </c>
      <c r="AT26" s="113">
        <f t="shared" si="69"/>
        <v>4.468864468864469</v>
      </c>
      <c r="AU26" s="111">
        <f t="shared" si="70"/>
        <v>1.3919413919413921</v>
      </c>
      <c r="AV26" s="112">
        <f t="shared" si="71"/>
        <v>9.0109890109890109</v>
      </c>
      <c r="AW26" s="112">
        <f t="shared" si="72"/>
        <v>48.644688644688642</v>
      </c>
      <c r="AX26" s="112">
        <f t="shared" si="73"/>
        <v>18.315018315018314</v>
      </c>
      <c r="AY26" s="112">
        <f t="shared" si="74"/>
        <v>6.0805860805860803</v>
      </c>
      <c r="AZ26" s="112">
        <f t="shared" si="75"/>
        <v>4.468864468864469</v>
      </c>
      <c r="BA26" s="113">
        <f t="shared" si="76"/>
        <v>12.087912087912088</v>
      </c>
      <c r="BB26" s="111">
        <f t="shared" si="77"/>
        <v>0.65934065934065933</v>
      </c>
      <c r="BC26" s="112">
        <f t="shared" si="78"/>
        <v>9.0109890109890109</v>
      </c>
      <c r="BD26" s="112">
        <f t="shared" si="79"/>
        <v>59.340659340659343</v>
      </c>
      <c r="BE26" s="112">
        <f t="shared" si="80"/>
        <v>13.47985347985348</v>
      </c>
      <c r="BF26" s="112">
        <f t="shared" si="81"/>
        <v>2.9304029304029302</v>
      </c>
      <c r="BG26" s="112">
        <f t="shared" si="82"/>
        <v>3.0036630036630036</v>
      </c>
      <c r="BH26" s="119">
        <f t="shared" si="83"/>
        <v>11.575091575091575</v>
      </c>
    </row>
  </sheetData>
  <mergeCells count="11">
    <mergeCell ref="D2:E2"/>
    <mergeCell ref="AG7:AM7"/>
    <mergeCell ref="AN7:AT7"/>
    <mergeCell ref="AU7:BA7"/>
    <mergeCell ref="BB7:BH7"/>
    <mergeCell ref="B7:B8"/>
    <mergeCell ref="C7:I7"/>
    <mergeCell ref="J7:P7"/>
    <mergeCell ref="Q7:W7"/>
    <mergeCell ref="X7:AD7"/>
    <mergeCell ref="AF7:AF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Índice</vt:lpstr>
      <vt:lpstr>Amostra</vt:lpstr>
      <vt:lpstr>Q1</vt:lpstr>
      <vt:lpstr>Q2</vt:lpstr>
      <vt:lpstr>Q3</vt:lpstr>
      <vt:lpstr>Q31</vt:lpstr>
      <vt:lpstr>Q3A</vt:lpstr>
      <vt:lpstr>Q4</vt:lpstr>
      <vt:lpstr>Q5</vt:lpstr>
      <vt:lpstr>Q6</vt:lpstr>
      <vt:lpstr>Q61</vt:lpstr>
      <vt:lpstr>Q7</vt:lpstr>
      <vt:lpstr>Q8</vt:lpstr>
      <vt:lpstr>Q9</vt:lpstr>
      <vt:lpstr>Q10</vt:lpstr>
      <vt:lpstr>Q11</vt:lpstr>
      <vt:lpstr>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2020-06-05T14:20:58Z</cp:lastPrinted>
  <dcterms:created xsi:type="dcterms:W3CDTF">2020-04-07T17:13:30Z</dcterms:created>
  <dcterms:modified xsi:type="dcterms:W3CDTF">2020-06-22T13:16:44Z</dcterms:modified>
</cp:coreProperties>
</file>